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bookViews>
  <sheets>
    <sheet name="Introduction" sheetId="6" r:id="rId1"/>
    <sheet name="Validation" sheetId="7" r:id="rId2"/>
    <sheet name="Small company return -&gt;" sheetId="5" r:id="rId3"/>
    <sheet name="S1" sheetId="2" r:id="rId4"/>
    <sheet name="S2" sheetId="3" r:id="rId5"/>
    <sheet name="Lists" sheetId="4" state="hidden" r:id="rId6"/>
    <sheet name="F_Outputs S1" sheetId="16" r:id="rId7"/>
    <sheet name="F_Outputs S2" sheetId="12"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257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Introduction!$A$1:$C$30</definedName>
    <definedName name="_xlnm.Print_Area" localSheetId="3">'S1'!$A$1:$M$64</definedName>
    <definedName name="_xlnm.Print_Area" localSheetId="4">'S2'!$A$1:$O$55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wpapers." localSheetId="7" hidden="1">{"bal",#N/A,FALSE,"working papers";"income",#N/A,FALSE,"working papers"}</definedName>
    <definedName name="wrn.wpapers." localSheetId="0" hidden="1">{"bal",#N/A,FALSE,"working papers";"income",#N/A,FALSE,"working papers"}</definedName>
    <definedName name="wrn.wpapers." localSheetId="2" hidden="1">{"bal",#N/A,FALSE,"working papers";"income",#N/A,FALSE,"working papers"}</definedName>
    <definedName name="wrn.wpapers." hidden="1">{"bal",#N/A,FALSE,"working papers";"income",#N/A,FALSE,"working papers"}</definedName>
    <definedName name="Z_0D666283_CADB_464A_974F_FFED8E45FEBD_.wvu.Cols" localSheetId="2" hidden="1">'Small company return -&gt;'!$1:$1048576</definedName>
    <definedName name="Z_0D666283_CADB_464A_974F_FFED8E45FEBD_.wvu.Rows" localSheetId="2" hidden="1">'Small company return -&gt;'!$36:$1048576,'Small company return -&gt;'!$1:$35</definedName>
    <definedName name="Z_3BF63FB9_9E69_4F23_B37F_22932F355A10_.wvu.Cols" localSheetId="2" hidden="1">'Small company return -&gt;'!$1:$1048576</definedName>
    <definedName name="Z_3BF63FB9_9E69_4F23_B37F_22932F355A10_.wvu.Rows" localSheetId="2" hidden="1">'Small company return -&gt;'!$36:$1048576,'Small company return -&gt;'!$1:$35</definedName>
    <definedName name="Z_A683DE68_74F1_44FC_875D_47ACE58076E1_.wvu.Cols" localSheetId="2" hidden="1">'Small company return -&gt;'!$1:$1048576</definedName>
    <definedName name="Z_A683DE68_74F1_44FC_875D_47ACE58076E1_.wvu.Rows" localSheetId="2" hidden="1">'Small company return -&gt;'!$36:$1048576,'Small company return -&gt;'!$1:$35</definedName>
    <definedName name="Z_B6110306_7EDB_4112_9F29_7D9801D46B38_.wvu.Cols" localSheetId="2" hidden="1">'Small company return -&gt;'!$1:$1048576</definedName>
    <definedName name="Z_B6110306_7EDB_4112_9F29_7D9801D46B38_.wvu.Rows" localSheetId="2" hidden="1">'Small company return -&gt;'!$2:$1048576,'Small company return -&gt;'!$1:$1</definedName>
    <definedName name="Z_C652482F_DA5C_42AD_B6EE_268877F72B6E_.wvu.Cols" localSheetId="2" hidden="1">'Small company return -&gt;'!$1:$1048576</definedName>
    <definedName name="Z_C652482F_DA5C_42AD_B6EE_268877F72B6E_.wvu.Rows" localSheetId="2" hidden="1">'Small company return -&gt;'!$36:$1048576,'Small company return -&gt;'!$1:$35</definedName>
  </definedName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6" l="1"/>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4" i="16"/>
  <c r="C1" i="16" s="1"/>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4" i="12"/>
  <c r="B213" i="12" s="1"/>
  <c r="D1" i="12" l="1"/>
  <c r="B10" i="12"/>
  <c r="B26" i="12"/>
  <c r="B38" i="12"/>
  <c r="B46" i="12"/>
  <c r="B62" i="12"/>
  <c r="B78" i="12"/>
  <c r="B94" i="12"/>
  <c r="B110" i="12"/>
  <c r="B122" i="12"/>
  <c r="B138" i="12"/>
  <c r="B154" i="12"/>
  <c r="B202" i="12"/>
  <c r="B7" i="12"/>
  <c r="B11" i="12"/>
  <c r="B15" i="12"/>
  <c r="B19" i="12"/>
  <c r="B23" i="12"/>
  <c r="B27" i="12"/>
  <c r="B31" i="12"/>
  <c r="B35" i="12"/>
  <c r="B39" i="12"/>
  <c r="B43" i="12"/>
  <c r="B47" i="12"/>
  <c r="B51" i="12"/>
  <c r="B55" i="12"/>
  <c r="B59" i="12"/>
  <c r="B63" i="12"/>
  <c r="B67" i="12"/>
  <c r="B71" i="12"/>
  <c r="B75" i="12"/>
  <c r="B79" i="12"/>
  <c r="B83" i="12"/>
  <c r="B87" i="12"/>
  <c r="B91" i="12"/>
  <c r="B95" i="12"/>
  <c r="B99" i="12"/>
  <c r="B103" i="12"/>
  <c r="B107" i="12"/>
  <c r="B111" i="12"/>
  <c r="B115" i="12"/>
  <c r="B119" i="12"/>
  <c r="B123" i="12"/>
  <c r="B127" i="12"/>
  <c r="B131" i="12"/>
  <c r="B135" i="12"/>
  <c r="B139" i="12"/>
  <c r="B143" i="12"/>
  <c r="B147" i="12"/>
  <c r="B151" i="12"/>
  <c r="B155" i="12"/>
  <c r="B159" i="12"/>
  <c r="B163" i="12"/>
  <c r="B167" i="12"/>
  <c r="B171" i="12"/>
  <c r="B175" i="12"/>
  <c r="B179" i="12"/>
  <c r="B183" i="12"/>
  <c r="B187" i="12"/>
  <c r="B191" i="12"/>
  <c r="B195" i="12"/>
  <c r="B199" i="12"/>
  <c r="B203" i="12"/>
  <c r="B207" i="12"/>
  <c r="B211" i="12"/>
  <c r="B18" i="12"/>
  <c r="B34" i="12"/>
  <c r="B54" i="12"/>
  <c r="B66" i="12"/>
  <c r="B82" i="12"/>
  <c r="B98" i="12"/>
  <c r="B114" i="12"/>
  <c r="B126" i="12"/>
  <c r="B134" i="12"/>
  <c r="B146" i="12"/>
  <c r="B158" i="12"/>
  <c r="B162" i="12"/>
  <c r="B166" i="12"/>
  <c r="B170" i="12"/>
  <c r="B174" i="12"/>
  <c r="B178" i="12"/>
  <c r="B182" i="12"/>
  <c r="B186" i="12"/>
  <c r="B190" i="12"/>
  <c r="B194" i="12"/>
  <c r="B198" i="12"/>
  <c r="B210" i="12"/>
  <c r="B4" i="12"/>
  <c r="B8" i="12"/>
  <c r="B12" i="12"/>
  <c r="B16" i="12"/>
  <c r="B20" i="12"/>
  <c r="B24" i="12"/>
  <c r="B28" i="12"/>
  <c r="B32" i="12"/>
  <c r="B36" i="12"/>
  <c r="B40" i="12"/>
  <c r="B44" i="12"/>
  <c r="B48" i="12"/>
  <c r="B52" i="12"/>
  <c r="B56" i="12"/>
  <c r="B60" i="12"/>
  <c r="B64" i="12"/>
  <c r="B68" i="12"/>
  <c r="B72" i="12"/>
  <c r="B76" i="12"/>
  <c r="B80" i="12"/>
  <c r="B84" i="12"/>
  <c r="B88" i="12"/>
  <c r="B92" i="12"/>
  <c r="B96" i="12"/>
  <c r="B100" i="12"/>
  <c r="B104" i="12"/>
  <c r="B108" i="12"/>
  <c r="B112" i="12"/>
  <c r="B116" i="12"/>
  <c r="B120" i="12"/>
  <c r="B124" i="12"/>
  <c r="B128" i="12"/>
  <c r="B132" i="12"/>
  <c r="B136" i="12"/>
  <c r="B140" i="12"/>
  <c r="B144" i="12"/>
  <c r="B148" i="12"/>
  <c r="B152" i="12"/>
  <c r="B156" i="12"/>
  <c r="B160" i="12"/>
  <c r="B164" i="12"/>
  <c r="B168" i="12"/>
  <c r="B172" i="12"/>
  <c r="B176" i="12"/>
  <c r="B180" i="12"/>
  <c r="B184" i="12"/>
  <c r="B188" i="12"/>
  <c r="B192" i="12"/>
  <c r="B196" i="12"/>
  <c r="B200" i="12"/>
  <c r="B204" i="12"/>
  <c r="B208" i="12"/>
  <c r="B212" i="12"/>
  <c r="B6" i="12"/>
  <c r="B14" i="12"/>
  <c r="B22" i="12"/>
  <c r="B30" i="12"/>
  <c r="B42" i="12"/>
  <c r="B50" i="12"/>
  <c r="B58" i="12"/>
  <c r="B70" i="12"/>
  <c r="B74" i="12"/>
  <c r="B86" i="12"/>
  <c r="B90" i="12"/>
  <c r="B102" i="12"/>
  <c r="B106" i="12"/>
  <c r="B118" i="12"/>
  <c r="B130" i="12"/>
  <c r="B142" i="12"/>
  <c r="B150" i="12"/>
  <c r="B206" i="12"/>
  <c r="B5" i="12"/>
  <c r="B9" i="12"/>
  <c r="B13" i="12"/>
  <c r="B17" i="12"/>
  <c r="B21" i="12"/>
  <c r="B25" i="12"/>
  <c r="B29" i="12"/>
  <c r="B33" i="12"/>
  <c r="B37" i="12"/>
  <c r="B41" i="12"/>
  <c r="B45" i="12"/>
  <c r="B49" i="12"/>
  <c r="B53" i="12"/>
  <c r="B57" i="12"/>
  <c r="B61" i="12"/>
  <c r="B65" i="12"/>
  <c r="B69" i="12"/>
  <c r="B73" i="12"/>
  <c r="B77" i="12"/>
  <c r="B81" i="12"/>
  <c r="B85" i="12"/>
  <c r="B89" i="12"/>
  <c r="B93" i="12"/>
  <c r="B97" i="12"/>
  <c r="B101" i="12"/>
  <c r="B105" i="12"/>
  <c r="B109" i="12"/>
  <c r="B113" i="12"/>
  <c r="B117" i="12"/>
  <c r="B121" i="12"/>
  <c r="B125" i="12"/>
  <c r="B129" i="12"/>
  <c r="B133" i="12"/>
  <c r="B137" i="12"/>
  <c r="B141" i="12"/>
  <c r="B145" i="12"/>
  <c r="B149" i="12"/>
  <c r="B153" i="12"/>
  <c r="B157" i="12"/>
  <c r="B161" i="12"/>
  <c r="B165" i="12"/>
  <c r="B169" i="12"/>
  <c r="B173" i="12"/>
  <c r="B177" i="12"/>
  <c r="B181" i="12"/>
  <c r="B185" i="12"/>
  <c r="B189" i="12"/>
  <c r="B193" i="12"/>
  <c r="B197" i="12"/>
  <c r="B201" i="12"/>
  <c r="B205" i="12"/>
  <c r="B209" i="12"/>
  <c r="F39" i="16" l="1"/>
  <c r="F38" i="16"/>
  <c r="F36" i="16"/>
  <c r="F35" i="16"/>
  <c r="F34" i="16"/>
  <c r="F33" i="16"/>
  <c r="F32" i="16"/>
  <c r="F31" i="16"/>
  <c r="F30" i="16"/>
  <c r="F29" i="16"/>
  <c r="F27" i="16"/>
  <c r="F26" i="16"/>
  <c r="F25" i="16"/>
  <c r="F24" i="16"/>
  <c r="F23" i="16"/>
  <c r="F20" i="16"/>
  <c r="F19" i="16"/>
  <c r="F17" i="16"/>
  <c r="F16" i="16"/>
  <c r="F15" i="16"/>
  <c r="F14" i="16"/>
  <c r="F13" i="16"/>
  <c r="F12" i="16"/>
  <c r="F11" i="16"/>
  <c r="F10" i="16"/>
  <c r="F8" i="16"/>
  <c r="F7" i="16"/>
  <c r="F6" i="16"/>
  <c r="F5" i="16"/>
  <c r="F4" i="16"/>
  <c r="AA2" i="3" l="1"/>
  <c r="V2" i="2"/>
  <c r="B54" i="3" l="1"/>
  <c r="B55" i="3"/>
  <c r="B53" i="3"/>
  <c r="B52" i="3"/>
  <c r="G4" i="12" l="1"/>
  <c r="D9" i="7" l="1"/>
  <c r="D8" i="7"/>
  <c r="B43" i="2" l="1"/>
  <c r="B46" i="2"/>
  <c r="G213" i="12" l="1"/>
  <c r="G212" i="12"/>
  <c r="G211" i="12"/>
  <c r="G210" i="12"/>
  <c r="G209" i="12"/>
  <c r="G208" i="12"/>
  <c r="G207" i="12"/>
  <c r="G206" i="12"/>
  <c r="G205" i="12"/>
  <c r="G204" i="12"/>
  <c r="G203" i="12"/>
  <c r="G202" i="12"/>
  <c r="G201" i="12"/>
  <c r="G200" i="12"/>
  <c r="G199" i="12"/>
  <c r="G198" i="12"/>
  <c r="G197" i="12"/>
  <c r="G196" i="12"/>
  <c r="G195" i="12"/>
  <c r="G194" i="12"/>
  <c r="G193" i="12"/>
  <c r="G192" i="12"/>
  <c r="G191" i="12"/>
  <c r="G190" i="12"/>
  <c r="G189" i="12"/>
  <c r="G188" i="12"/>
  <c r="G187" i="12"/>
  <c r="G186" i="12"/>
  <c r="G185" i="12"/>
  <c r="G184" i="12"/>
  <c r="G183" i="12"/>
  <c r="G182" i="12"/>
  <c r="G181" i="12"/>
  <c r="G180" i="12"/>
  <c r="G179" i="12"/>
  <c r="G178" i="12"/>
  <c r="G177" i="12"/>
  <c r="G176" i="12"/>
  <c r="G175" i="12"/>
  <c r="G174" i="12"/>
  <c r="G173" i="12"/>
  <c r="G172" i="12"/>
  <c r="G171" i="12"/>
  <c r="G170" i="12"/>
  <c r="G169" i="12"/>
  <c r="G168" i="12"/>
  <c r="G167" i="12"/>
  <c r="G166" i="12"/>
  <c r="G165" i="12"/>
  <c r="G164" i="12"/>
  <c r="G163" i="12"/>
  <c r="G162" i="12"/>
  <c r="G161" i="12"/>
  <c r="G160" i="12"/>
  <c r="G159" i="12"/>
  <c r="G158" i="12"/>
  <c r="G157" i="12"/>
  <c r="G156" i="12"/>
  <c r="G155" i="12"/>
  <c r="G154" i="12"/>
  <c r="G153" i="12"/>
  <c r="G152" i="12"/>
  <c r="G151" i="12"/>
  <c r="G150" i="12"/>
  <c r="G149" i="12"/>
  <c r="G148" i="12"/>
  <c r="G147" i="12"/>
  <c r="G146" i="12"/>
  <c r="G145" i="12"/>
  <c r="G144" i="12"/>
  <c r="G143" i="12"/>
  <c r="G142" i="12"/>
  <c r="G141" i="12"/>
  <c r="G140" i="12"/>
  <c r="G139" i="12"/>
  <c r="G138" i="12"/>
  <c r="G137" i="12"/>
  <c r="G136" i="12"/>
  <c r="G135" i="12"/>
  <c r="G134" i="12"/>
  <c r="G133" i="12"/>
  <c r="G132" i="12"/>
  <c r="G131" i="12"/>
  <c r="G130" i="12"/>
  <c r="G129" i="12"/>
  <c r="G128" i="12"/>
  <c r="G127" i="12"/>
  <c r="G126" i="12"/>
  <c r="G125" i="12"/>
  <c r="G124" i="12"/>
  <c r="G123" i="12"/>
  <c r="G122" i="12"/>
  <c r="G121" i="12"/>
  <c r="G120" i="12"/>
  <c r="G119" i="12"/>
  <c r="G118" i="12"/>
  <c r="G117" i="12"/>
  <c r="G116" i="12"/>
  <c r="G115" i="12"/>
  <c r="G114" i="12"/>
  <c r="G113"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H7" i="2" l="1"/>
  <c r="F42" i="16" s="1"/>
  <c r="W35" i="3"/>
  <c r="V35" i="3"/>
  <c r="W34" i="3"/>
  <c r="V34" i="3"/>
  <c r="W33" i="3"/>
  <c r="V33" i="3"/>
  <c r="W32" i="3"/>
  <c r="V32" i="3"/>
  <c r="W31" i="3"/>
  <c r="V31" i="3"/>
  <c r="W30" i="3"/>
  <c r="V30" i="3"/>
  <c r="W29" i="3"/>
  <c r="V29" i="3"/>
  <c r="W28" i="3"/>
  <c r="V28" i="3"/>
  <c r="W27" i="3"/>
  <c r="V27" i="3"/>
  <c r="W26" i="3"/>
  <c r="V26" i="3"/>
  <c r="W25" i="3"/>
  <c r="V25" i="3"/>
  <c r="W24" i="3"/>
  <c r="V24" i="3"/>
  <c r="W23" i="3"/>
  <c r="V23" i="3"/>
  <c r="W22" i="3"/>
  <c r="V22" i="3"/>
  <c r="W21" i="3"/>
  <c r="V21" i="3"/>
  <c r="W20" i="3"/>
  <c r="V20" i="3"/>
  <c r="W19" i="3"/>
  <c r="V19" i="3"/>
  <c r="W18" i="3"/>
  <c r="V18" i="3"/>
  <c r="W17" i="3"/>
  <c r="V17" i="3"/>
  <c r="W16" i="3"/>
  <c r="V16" i="3"/>
  <c r="W15" i="3"/>
  <c r="V15" i="3"/>
  <c r="W14" i="3"/>
  <c r="V14" i="3"/>
  <c r="W13" i="3"/>
  <c r="V13" i="3"/>
  <c r="W12" i="3"/>
  <c r="V12" i="3"/>
  <c r="W11" i="3"/>
  <c r="V11" i="3"/>
  <c r="W10" i="3"/>
  <c r="V10" i="3"/>
  <c r="W9" i="3"/>
  <c r="V9" i="3"/>
  <c r="W8" i="3"/>
  <c r="V8" i="3"/>
  <c r="W7" i="3"/>
  <c r="V7" i="3"/>
  <c r="W6" i="3"/>
  <c r="V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M36" i="3"/>
  <c r="F66" i="16" s="1"/>
  <c r="L36" i="3"/>
  <c r="F65" i="16" s="1"/>
  <c r="K36" i="3"/>
  <c r="F64" i="16" s="1"/>
  <c r="J36" i="3" l="1"/>
  <c r="F63" i="16" s="1"/>
  <c r="G36" i="3"/>
  <c r="F62" i="16" s="1"/>
  <c r="F36" i="3"/>
  <c r="F61" i="16" s="1"/>
  <c r="S31" i="3"/>
  <c r="T31" i="3"/>
  <c r="U31" i="3"/>
  <c r="X31" i="3"/>
  <c r="S32" i="3"/>
  <c r="T32" i="3"/>
  <c r="U32" i="3"/>
  <c r="X32" i="3"/>
  <c r="S33" i="3"/>
  <c r="T33" i="3"/>
  <c r="U33" i="3"/>
  <c r="X33" i="3"/>
  <c r="S34" i="3"/>
  <c r="T34" i="3"/>
  <c r="U34" i="3"/>
  <c r="X34" i="3"/>
  <c r="S35" i="3"/>
  <c r="T35" i="3"/>
  <c r="U35" i="3"/>
  <c r="X35" i="3"/>
  <c r="O35" i="3" l="1"/>
  <c r="O33" i="3"/>
  <c r="O32" i="3"/>
  <c r="O31" i="3"/>
  <c r="O34" i="3"/>
  <c r="M1" i="3"/>
  <c r="K1" i="2"/>
  <c r="B9" i="7" l="1"/>
  <c r="B8" i="7"/>
  <c r="S7" i="3" l="1"/>
  <c r="T7" i="3"/>
  <c r="U7" i="3"/>
  <c r="X7" i="3"/>
  <c r="S8" i="3"/>
  <c r="T8" i="3"/>
  <c r="U8" i="3"/>
  <c r="X8" i="3"/>
  <c r="S9" i="3"/>
  <c r="T9" i="3"/>
  <c r="U9" i="3"/>
  <c r="X9" i="3"/>
  <c r="S10" i="3"/>
  <c r="T10" i="3"/>
  <c r="U10" i="3"/>
  <c r="X10" i="3"/>
  <c r="S11" i="3"/>
  <c r="T11" i="3"/>
  <c r="U11" i="3"/>
  <c r="X11" i="3"/>
  <c r="S12" i="3"/>
  <c r="T12" i="3"/>
  <c r="U12" i="3"/>
  <c r="X12" i="3"/>
  <c r="S13" i="3"/>
  <c r="T13" i="3"/>
  <c r="U13" i="3"/>
  <c r="X13" i="3"/>
  <c r="S14" i="3"/>
  <c r="T14" i="3"/>
  <c r="U14" i="3"/>
  <c r="X14" i="3"/>
  <c r="S15" i="3"/>
  <c r="T15" i="3"/>
  <c r="U15" i="3"/>
  <c r="X15" i="3"/>
  <c r="S16" i="3"/>
  <c r="T16" i="3"/>
  <c r="U16" i="3"/>
  <c r="X16" i="3"/>
  <c r="S17" i="3"/>
  <c r="T17" i="3"/>
  <c r="U17" i="3"/>
  <c r="X17" i="3"/>
  <c r="S18" i="3"/>
  <c r="T18" i="3"/>
  <c r="U18" i="3"/>
  <c r="X18" i="3"/>
  <c r="S19" i="3"/>
  <c r="T19" i="3"/>
  <c r="U19" i="3"/>
  <c r="X19" i="3"/>
  <c r="S20" i="3"/>
  <c r="T20" i="3"/>
  <c r="U20" i="3"/>
  <c r="X20" i="3"/>
  <c r="S21" i="3"/>
  <c r="T21" i="3"/>
  <c r="U21" i="3"/>
  <c r="X21" i="3"/>
  <c r="S22" i="3"/>
  <c r="T22" i="3"/>
  <c r="U22" i="3"/>
  <c r="X22" i="3"/>
  <c r="S23" i="3"/>
  <c r="T23" i="3"/>
  <c r="U23" i="3"/>
  <c r="X23" i="3"/>
  <c r="S24" i="3"/>
  <c r="T24" i="3"/>
  <c r="U24" i="3"/>
  <c r="X24" i="3"/>
  <c r="S25" i="3"/>
  <c r="T25" i="3"/>
  <c r="U25" i="3"/>
  <c r="X25" i="3"/>
  <c r="S26" i="3"/>
  <c r="T26" i="3"/>
  <c r="U26" i="3"/>
  <c r="X26" i="3"/>
  <c r="S27" i="3"/>
  <c r="T27" i="3"/>
  <c r="U27" i="3"/>
  <c r="X27" i="3"/>
  <c r="S28" i="3"/>
  <c r="T28" i="3"/>
  <c r="U28" i="3"/>
  <c r="X28" i="3"/>
  <c r="S29" i="3"/>
  <c r="T29" i="3"/>
  <c r="U29" i="3"/>
  <c r="X29" i="3"/>
  <c r="S30" i="3"/>
  <c r="T30" i="3"/>
  <c r="U30" i="3"/>
  <c r="X30" i="3"/>
  <c r="O25" i="3" l="1"/>
  <c r="O8" i="3" l="1"/>
  <c r="O9" i="3"/>
  <c r="O10" i="3"/>
  <c r="O11" i="3"/>
  <c r="O12" i="3"/>
  <c r="O13" i="3"/>
  <c r="O14" i="3"/>
  <c r="O15" i="3"/>
  <c r="O16" i="3"/>
  <c r="O17" i="3"/>
  <c r="O18" i="3"/>
  <c r="O19" i="3"/>
  <c r="O20" i="3"/>
  <c r="O21" i="3"/>
  <c r="O22" i="3"/>
  <c r="O23" i="3"/>
  <c r="O24" i="3"/>
  <c r="O26" i="3"/>
  <c r="O27" i="3"/>
  <c r="O28" i="3"/>
  <c r="O29" i="3"/>
  <c r="O30" i="3"/>
  <c r="S6" i="3"/>
  <c r="U6" i="3"/>
  <c r="X6" i="3"/>
  <c r="O7" i="3"/>
  <c r="T6" i="3"/>
  <c r="C9" i="7" l="1"/>
  <c r="O6" i="3"/>
  <c r="B51" i="3" l="1"/>
  <c r="B50" i="3"/>
  <c r="B49" i="3"/>
  <c r="B46" i="3" l="1"/>
  <c r="J31" i="2"/>
  <c r="I31" i="2"/>
  <c r="G31" i="2"/>
  <c r="F40" i="16" s="1"/>
  <c r="F31" i="2"/>
  <c r="F21" i="16" s="1"/>
  <c r="S30" i="2"/>
  <c r="R30" i="2"/>
  <c r="Q30" i="2"/>
  <c r="P30" i="2"/>
  <c r="K30" i="2"/>
  <c r="H30" i="2"/>
  <c r="F58" i="16" s="1"/>
  <c r="S29" i="2"/>
  <c r="R29" i="2"/>
  <c r="Q29" i="2"/>
  <c r="P29" i="2"/>
  <c r="K29" i="2"/>
  <c r="H29" i="2"/>
  <c r="F57" i="16" s="1"/>
  <c r="J26" i="2"/>
  <c r="I26" i="2"/>
  <c r="G26" i="2"/>
  <c r="F37" i="16" s="1"/>
  <c r="F26" i="2"/>
  <c r="F18" i="16" s="1"/>
  <c r="S24" i="2"/>
  <c r="R24" i="2"/>
  <c r="Q24" i="2"/>
  <c r="P24" i="2"/>
  <c r="K24" i="2"/>
  <c r="H24" i="2"/>
  <c r="F55" i="16" s="1"/>
  <c r="S23" i="2"/>
  <c r="R23" i="2"/>
  <c r="Q23" i="2"/>
  <c r="P23" i="2"/>
  <c r="K23" i="2"/>
  <c r="H23" i="2"/>
  <c r="F54" i="16" s="1"/>
  <c r="S22" i="2"/>
  <c r="R22" i="2"/>
  <c r="Q22" i="2"/>
  <c r="P22" i="2"/>
  <c r="K22" i="2"/>
  <c r="H22" i="2"/>
  <c r="F53" i="16" s="1"/>
  <c r="S21" i="2"/>
  <c r="R21" i="2"/>
  <c r="Q21" i="2"/>
  <c r="P21" i="2"/>
  <c r="K21" i="2"/>
  <c r="H21" i="2"/>
  <c r="F52" i="16" s="1"/>
  <c r="S20" i="2"/>
  <c r="R20" i="2"/>
  <c r="Q20" i="2"/>
  <c r="P20" i="2"/>
  <c r="K20" i="2"/>
  <c r="H20" i="2"/>
  <c r="F51" i="16" s="1"/>
  <c r="S17" i="2"/>
  <c r="R17" i="2"/>
  <c r="Q17" i="2"/>
  <c r="P17" i="2"/>
  <c r="K17" i="2"/>
  <c r="H17" i="2"/>
  <c r="F50" i="16" s="1"/>
  <c r="S16" i="2"/>
  <c r="R16" i="2"/>
  <c r="Q16" i="2"/>
  <c r="P16" i="2"/>
  <c r="K16" i="2"/>
  <c r="H16" i="2"/>
  <c r="F49" i="16" s="1"/>
  <c r="S15" i="2"/>
  <c r="R15" i="2"/>
  <c r="Q15" i="2"/>
  <c r="P15" i="2"/>
  <c r="K15" i="2"/>
  <c r="H15" i="2"/>
  <c r="F48" i="16" s="1"/>
  <c r="J12" i="2"/>
  <c r="J33" i="2" s="1"/>
  <c r="I12" i="2"/>
  <c r="G12" i="2"/>
  <c r="F28" i="16" s="1"/>
  <c r="F12" i="2"/>
  <c r="F9" i="16" s="1"/>
  <c r="S11" i="2"/>
  <c r="R11" i="2"/>
  <c r="Q11" i="2"/>
  <c r="P11" i="2"/>
  <c r="K11" i="2"/>
  <c r="H11" i="2"/>
  <c r="F46" i="16" s="1"/>
  <c r="S10" i="2"/>
  <c r="R10" i="2"/>
  <c r="Q10" i="2"/>
  <c r="P10" i="2"/>
  <c r="K10" i="2"/>
  <c r="H10" i="2"/>
  <c r="F45" i="16" s="1"/>
  <c r="S9" i="2"/>
  <c r="R9" i="2"/>
  <c r="Q9" i="2"/>
  <c r="P9" i="2"/>
  <c r="K9" i="2"/>
  <c r="H9" i="2"/>
  <c r="F44" i="16" s="1"/>
  <c r="S8" i="2"/>
  <c r="R8" i="2"/>
  <c r="Q8" i="2"/>
  <c r="P8" i="2"/>
  <c r="K8" i="2"/>
  <c r="H8" i="2"/>
  <c r="F43" i="16" s="1"/>
  <c r="S7" i="2"/>
  <c r="R7" i="2"/>
  <c r="Q7" i="2"/>
  <c r="P7" i="2"/>
  <c r="K7" i="2"/>
  <c r="G33" i="2" l="1"/>
  <c r="F41" i="16" s="1"/>
  <c r="B48" i="2"/>
  <c r="B47" i="2"/>
  <c r="H31" i="2"/>
  <c r="F59" i="16" s="1"/>
  <c r="C8" i="7"/>
  <c r="K31" i="2"/>
  <c r="M29" i="2"/>
  <c r="M9" i="2"/>
  <c r="M11" i="2"/>
  <c r="H26" i="2"/>
  <c r="F56" i="16" s="1"/>
  <c r="I33" i="2"/>
  <c r="K33" i="2" s="1"/>
  <c r="K26" i="2"/>
  <c r="M30" i="2"/>
  <c r="M24" i="2"/>
  <c r="M8" i="2"/>
  <c r="M10" i="2"/>
  <c r="M16" i="2"/>
  <c r="M20" i="2"/>
  <c r="M22" i="2"/>
  <c r="H12" i="2"/>
  <c r="F47" i="16" s="1"/>
  <c r="M15" i="2"/>
  <c r="M17" i="2"/>
  <c r="M21" i="2"/>
  <c r="M23" i="2"/>
  <c r="K12" i="2"/>
  <c r="F33" i="2"/>
  <c r="F22" i="16" s="1"/>
  <c r="M7" i="2"/>
  <c r="H33" i="2" l="1"/>
  <c r="F60" i="16" s="1"/>
  <c r="B49" i="2"/>
  <c r="B50" i="2" l="1"/>
  <c r="B51" i="2" l="1"/>
  <c r="B52" i="2" l="1"/>
  <c r="B53" i="2" l="1"/>
  <c r="B54" i="2" l="1"/>
  <c r="B55" i="2" l="1"/>
  <c r="B56" i="2" l="1"/>
  <c r="B57" i="2" l="1"/>
  <c r="B58" i="2" l="1"/>
  <c r="B59" i="2" l="1"/>
  <c r="B60" i="2" l="1"/>
  <c r="B61" i="2" l="1"/>
  <c r="B62" i="2" l="1"/>
  <c r="B63" i="2" l="1"/>
  <c r="B64" i="2" l="1"/>
</calcChain>
</file>

<file path=xl/sharedStrings.xml><?xml version="1.0" encoding="utf-8"?>
<sst xmlns="http://schemas.openxmlformats.org/spreadsheetml/2006/main" count="1855" uniqueCount="304">
  <si>
    <t>2020 Annual performance report tables - small company return</t>
  </si>
  <si>
    <t>Introduction</t>
  </si>
  <si>
    <t>The purpose of this spreadsheet is to help Ofwat process the actual data for 2019-20 data from small companies. Companies should complete these tables and return them to us no later than 15 July 2020.</t>
  </si>
  <si>
    <t>Tables</t>
  </si>
  <si>
    <t>Companies should have particular regard to the regulatory accounting guidelines set out for each table when preparing their submission.</t>
  </si>
  <si>
    <t>We expect companies to complete the tables with actual data for 2019-20.</t>
  </si>
  <si>
    <t>The calculations are locked in the table template to prevent editing.</t>
  </si>
  <si>
    <t>Queries and submissions</t>
  </si>
  <si>
    <t>Select the company name from the drop down list on the validation sheet.</t>
  </si>
  <si>
    <t>The validation sheet within the file will highlight where there are outstanding issues with the data you are submitting.  Please review this prior to submission and address any outstanding issues prior to submission.</t>
  </si>
  <si>
    <t>Companies should return their completed tables no later than 15 July 2020.</t>
  </si>
  <si>
    <t xml:space="preserve">Companies should complete and upload the 2020 annual performance report tables template to our data capture portal. All queries should be sent to: </t>
  </si>
  <si>
    <t>Links to additional information / guidance</t>
  </si>
  <si>
    <t>IN 19/03 Regulatory accounting guidelines 2018-19</t>
  </si>
  <si>
    <t>Data validation checks</t>
  </si>
  <si>
    <t>For the 12 months ended 31 March 2020</t>
  </si>
  <si>
    <t>[Select company]</t>
  </si>
  <si>
    <t>Select company from drop down list</t>
  </si>
  <si>
    <t>The data tables should only be submitted once all data checks pass the table below identifies where there are outstanding issues, these are shown as red cells below.</t>
  </si>
  <si>
    <t>Small company return</t>
  </si>
  <si>
    <t>All expected cells completed?</t>
  </si>
  <si>
    <t>Line definitions</t>
  </si>
  <si>
    <t>Completed</t>
  </si>
  <si>
    <t>S1 - Analysis of turnover and operating costs</t>
  </si>
  <si>
    <t>Data validation</t>
  </si>
  <si>
    <t>BON CODE ALLOCATION</t>
  </si>
  <si>
    <t>Line description</t>
  </si>
  <si>
    <t>Units</t>
  </si>
  <si>
    <t>DPs</t>
  </si>
  <si>
    <t>2019-20</t>
  </si>
  <si>
    <t>2018-19</t>
  </si>
  <si>
    <t>Completion</t>
  </si>
  <si>
    <t>2017-18</t>
  </si>
  <si>
    <t>Water</t>
  </si>
  <si>
    <t>Wastewater</t>
  </si>
  <si>
    <t>Total</t>
  </si>
  <si>
    <t>Completion checks</t>
  </si>
  <si>
    <t>Please complete all cells in row</t>
  </si>
  <si>
    <t>A</t>
  </si>
  <si>
    <t>Turnover</t>
  </si>
  <si>
    <t>S1.1</t>
  </si>
  <si>
    <t>Unmeasured - household</t>
  </si>
  <si>
    <t>£m</t>
  </si>
  <si>
    <t>BR581</t>
  </si>
  <si>
    <t>BR881</t>
  </si>
  <si>
    <t>BR981</t>
  </si>
  <si>
    <t>S1.2</t>
  </si>
  <si>
    <t>Unmeasured - non-household</t>
  </si>
  <si>
    <t>BR583</t>
  </si>
  <si>
    <t>BR883</t>
  </si>
  <si>
    <t>BR983</t>
  </si>
  <si>
    <t>S1.3</t>
  </si>
  <si>
    <t>Measured - household</t>
  </si>
  <si>
    <t>BR582</t>
  </si>
  <si>
    <t>BR882</t>
  </si>
  <si>
    <t>BR982</t>
  </si>
  <si>
    <t>S1.4</t>
  </si>
  <si>
    <t>Measured - non-household</t>
  </si>
  <si>
    <t>BR584</t>
  </si>
  <si>
    <t>BR884</t>
  </si>
  <si>
    <t>BR984</t>
  </si>
  <si>
    <t>S1.5</t>
  </si>
  <si>
    <t>Other</t>
  </si>
  <si>
    <t>SCOTH01W</t>
  </si>
  <si>
    <t>SCOTH01S</t>
  </si>
  <si>
    <t>SCOTH01T</t>
  </si>
  <si>
    <t>S1.6</t>
  </si>
  <si>
    <t>Total turnover</t>
  </si>
  <si>
    <t>BO1181SC</t>
  </si>
  <si>
    <t>BO1182SC</t>
  </si>
  <si>
    <t>BO1180SC</t>
  </si>
  <si>
    <t>B</t>
  </si>
  <si>
    <t>Retail operating costs</t>
  </si>
  <si>
    <t>S1.7</t>
  </si>
  <si>
    <t>Customer services</t>
  </si>
  <si>
    <t>SCCSR01W</t>
  </si>
  <si>
    <t>SCCSR01S</t>
  </si>
  <si>
    <t>SCCSR01T</t>
  </si>
  <si>
    <t>S1.8</t>
  </si>
  <si>
    <t>Doubtful debts</t>
  </si>
  <si>
    <t>SCDDR01W</t>
  </si>
  <si>
    <t>SCDDR01S</t>
  </si>
  <si>
    <t>BM9503SC</t>
  </si>
  <si>
    <t>S1.9</t>
  </si>
  <si>
    <t>Other operating costs</t>
  </si>
  <si>
    <t>SCOOCR01W</t>
  </si>
  <si>
    <t>SCOOCR01S</t>
  </si>
  <si>
    <t>SCOOCR01T</t>
  </si>
  <si>
    <t>C</t>
  </si>
  <si>
    <t>Wholesale operating costs</t>
  </si>
  <si>
    <t>S1.10</t>
  </si>
  <si>
    <t>Power</t>
  </si>
  <si>
    <t>BM302SC</t>
  </si>
  <si>
    <t>BM802SC</t>
  </si>
  <si>
    <t>SCPW01T</t>
  </si>
  <si>
    <t>S1.11</t>
  </si>
  <si>
    <t>Service charges/ discharge consents</t>
  </si>
  <si>
    <t>BM331SC</t>
  </si>
  <si>
    <t>BM831SC</t>
  </si>
  <si>
    <t>SCSCW01T</t>
  </si>
  <si>
    <t>S1.12</t>
  </si>
  <si>
    <t>Bulk Supply/ Bulk discharge</t>
  </si>
  <si>
    <t>BM340SC</t>
  </si>
  <si>
    <t>SCBSW01S</t>
  </si>
  <si>
    <t>SCBSW01T</t>
  </si>
  <si>
    <t>S1.13</t>
  </si>
  <si>
    <t>SCODCW01W</t>
  </si>
  <si>
    <t>SCODCW01S</t>
  </si>
  <si>
    <t>SCODCW01T</t>
  </si>
  <si>
    <t>S1.14</t>
  </si>
  <si>
    <t>Local Authority Rates</t>
  </si>
  <si>
    <t>BM317SC</t>
  </si>
  <si>
    <t>BM817TSC</t>
  </si>
  <si>
    <t>SCLAW01T</t>
  </si>
  <si>
    <t>S1.15</t>
  </si>
  <si>
    <t>Total operating costs</t>
  </si>
  <si>
    <t>BM351SC</t>
  </si>
  <si>
    <t>BM850TSC</t>
  </si>
  <si>
    <t>SCBM850</t>
  </si>
  <si>
    <t>D</t>
  </si>
  <si>
    <t>Depreciation</t>
  </si>
  <si>
    <t>S1.16</t>
  </si>
  <si>
    <t>Depreciation - retail</t>
  </si>
  <si>
    <t>SCDEPR01W</t>
  </si>
  <si>
    <t>SCDEPR01S</t>
  </si>
  <si>
    <t>SCDEPR01T</t>
  </si>
  <si>
    <t>S1.17</t>
  </si>
  <si>
    <t>Depreciation - wholesale</t>
  </si>
  <si>
    <t>SCDEPW01W</t>
  </si>
  <si>
    <t>SCDEPW01S</t>
  </si>
  <si>
    <t>SCDEPW01T</t>
  </si>
  <si>
    <t>S1.18</t>
  </si>
  <si>
    <t>Total Depreciation</t>
  </si>
  <si>
    <t>SWDEP001</t>
  </si>
  <si>
    <t>SSDEP001</t>
  </si>
  <si>
    <t>SCDEP001</t>
  </si>
  <si>
    <t>S1.19</t>
  </si>
  <si>
    <t>Total operating profit</t>
  </si>
  <si>
    <t>SWBO2060</t>
  </si>
  <si>
    <t>SSBO2060</t>
  </si>
  <si>
    <t>BO2060</t>
  </si>
  <si>
    <t xml:space="preserve">Key to cells: </t>
  </si>
  <si>
    <t>Input cell</t>
  </si>
  <si>
    <t>Calculation cell</t>
  </si>
  <si>
    <t>Please refer to RAG 4.08 - Guideline for the table definitions in the annual performance report for the reporting year 2019-20</t>
  </si>
  <si>
    <t>Line</t>
  </si>
  <si>
    <t>Definitions</t>
  </si>
  <si>
    <t>line spacing for definitions</t>
  </si>
  <si>
    <t>All revenue derived from:
- the sale of water at tariff basket charges;
- optional unmeasured water charges at standard rates for example, for hosepipes and swimming pools; and 
- the provision of sewerage services at tariff basket charges, to households other than on a measured basis.</t>
  </si>
  <si>
    <t>1
2
3
4</t>
  </si>
  <si>
    <t>All revenue derived from:
- the sale of water at tariff basket charges; and
- the provision of sewerage services at tariff basket charges to non-households other than on a measured basis.</t>
  </si>
  <si>
    <t>All revenue accrued from the sale of water and from the provision of sewerage services at tariff basket charges to households where all or some of the charges for the supplies are based on measured quantities of volume.</t>
  </si>
  <si>
    <t>1
2
3</t>
  </si>
  <si>
    <t>All revenue accrued from the sale of water and from the provision of sewage treatment and disposals at tariff basket charges to non-households where all or
some of the charges for the supplies are based on measured quantities of volume. 
Exclude reception, treatment and disposal of trade effluent.</t>
  </si>
  <si>
    <t>All other sources of turnover for water and sewerage services that are not reported in lines S1.1 to S1.4. Include revenues from large users, special agreements, revenue grants, rechargeable works, and other appointed business.</t>
  </si>
  <si>
    <t>The sum of table S1 lines 1 to 5.</t>
  </si>
  <si>
    <t>The costs associated with providing the following services for customers.
- Billing.
- Payment handling, remittance and cash handling.
- Charitable trust donations.
- Vulnerable customer schemes.
- Non-network and network customer enquiries and complaints.
- Investigatory visits (where the cause of the investigation is not a network issue)</t>
  </si>
  <si>
    <t>1
2
3
4
5
6
7
8</t>
  </si>
  <si>
    <t>The charge for bad and doubtful debts for all types of customer.</t>
  </si>
  <si>
    <t>Any other operating costs related to retail, not included in S1.7 or S1.8. Include the costs of (among other costs):
- provision of offices;
- insurance premiums;
- net retail expenditure on demand-side water efficiency initiatives;
- net retail expenditure on customer side leaks;
- other direct costs;
- general and support expenditure;
- local authority rates; and
- other business activities.</t>
  </si>
  <si>
    <t>1
2
3
4
5
6
7
8
9
10</t>
  </si>
  <si>
    <t>All energy costs, including the climate change levy and the carbon reduction commitment.</t>
  </si>
  <si>
    <t>Total cost of service charges by the environment agency or canal &amp; river trust for discharge consents.</t>
  </si>
  <si>
    <t>Total payments for bulk imports/exports. Where a company jointly owns a supply, the costs associated with it should not be reported here but in the appropriate cost line.</t>
  </si>
  <si>
    <t>1
2</t>
  </si>
  <si>
    <t>Any other operating costs relating to the wholesale business (ie. excluding interest, taxation and local authority rates).</t>
  </si>
  <si>
    <t>The cost of local authority rates. This should include both the local authority rates, cumulo rates and sewerage site rates (where appropriate).</t>
  </si>
  <si>
    <t>Sum of tables S1 lines 7 to 14.</t>
  </si>
  <si>
    <t>Positive value of depreciation on assets used for the retail business only.</t>
  </si>
  <si>
    <t>Positive value of depreciation on assets used for the wholesale business only.</t>
  </si>
  <si>
    <t>The sum of table S1 lines 16 and 17.</t>
  </si>
  <si>
    <t>The sum of table S1 line 6 minus table S1 lines 15 and 18.</t>
  </si>
  <si>
    <t>S2 - Number of connections and site consumption</t>
  </si>
  <si>
    <t>Site name</t>
  </si>
  <si>
    <t>Nr. of household properties connected (000)</t>
  </si>
  <si>
    <t>Nr. of non-household properties connected (000)</t>
  </si>
  <si>
    <t>Annual site consumption - households   (Ml/yr)</t>
  </si>
  <si>
    <t>Annual site consumption - non-households (Ml/yr)</t>
  </si>
  <si>
    <t/>
  </si>
  <si>
    <t>000</t>
  </si>
  <si>
    <t>Ml/yr</t>
  </si>
  <si>
    <t>SCSTE001</t>
  </si>
  <si>
    <t>SCNOHH01</t>
  </si>
  <si>
    <t>SCNONH01</t>
  </si>
  <si>
    <t>SCCOHH01</t>
  </si>
  <si>
    <t>SCCOHH02</t>
  </si>
  <si>
    <t>SCCONH01</t>
  </si>
  <si>
    <t>SCCONH02</t>
  </si>
  <si>
    <t>SCTHH01</t>
  </si>
  <si>
    <t>SCTNH01</t>
  </si>
  <si>
    <t>SCTHC01</t>
  </si>
  <si>
    <t>SCTHC02</t>
  </si>
  <si>
    <t>SCTNC01</t>
  </si>
  <si>
    <t>SCTNC02</t>
  </si>
  <si>
    <t>Column</t>
  </si>
  <si>
    <t xml:space="preserve">Name of each individual site area for which an appointment is currently held. </t>
  </si>
  <si>
    <t>Total number of household connections billed for a water or wastewater service within the supply area. Exclude void properties.</t>
  </si>
  <si>
    <t>Total number of non-household connections billed for a water or wastewater service within the supply area. Exclude void properties.</t>
  </si>
  <si>
    <t>Estimated/calculated annual total consumption of households that are supplied with water on a site by site basis. This figure applies to billed households and excludes underground supply pipe leakage. Underground supply pipe leakage is any loss of water from the underground supply pipe.</t>
  </si>
  <si>
    <t>1
2
3
4
5</t>
  </si>
  <si>
    <t>Volume of sewage discharged to the sewerage area and billed. Companies should include sewage collected from properties supplied by all water supply companies within their sewerage area. Note that this should be the volume for which customers are billed in the year and is therefore the volume registered by customers’ water meters adjusted by the company’s non-return to sewer allowance. The reported volume must therefore exclude meter-under registration and any supply pipe leakage that customers are not charged for. It should include external supply pipe leakage as long as charges for this are not refunded to customers.</t>
  </si>
  <si>
    <t>Estimated/calculated annual total consumption of non-households that are supplied with water on a site by site basis. This figure applies to billed non-households and excludes underground supply pipe leakage. Underground supply pipe leakage is any loss of water from the underground supply pipe.</t>
  </si>
  <si>
    <t>Volume of water delivered to non-households returned as sewage to the sewer in the sewerage area and billed. Companies should include sewage collected from properties supplied by all water supply companies within their sewerage area. Note that this should be the volume for which customers are billed in the year and is therefore the volume registered by customers’ water meters adjusted by the company’s non-return to sewer allowance.</t>
  </si>
  <si>
    <t>Lists</t>
  </si>
  <si>
    <t>Name</t>
  </si>
  <si>
    <t>Acronym</t>
  </si>
  <si>
    <t>XXX</t>
  </si>
  <si>
    <t>Albion Water Limited</t>
  </si>
  <si>
    <t>ALB</t>
  </si>
  <si>
    <t>Albion Eco</t>
  </si>
  <si>
    <t>ALE</t>
  </si>
  <si>
    <t>Cholderton &amp; District Water Company Limited</t>
  </si>
  <si>
    <t>CHL</t>
  </si>
  <si>
    <t>Icosa Water Services</t>
  </si>
  <si>
    <t>ICW</t>
  </si>
  <si>
    <t>Independent Water Networks Limited</t>
  </si>
  <si>
    <t>IWN</t>
  </si>
  <si>
    <t>Peel Water Networks Limited</t>
  </si>
  <si>
    <t>PWN</t>
  </si>
  <si>
    <t>Severn Trent Services</t>
  </si>
  <si>
    <t>STS</t>
  </si>
  <si>
    <t>SSE Water Limited</t>
  </si>
  <si>
    <t>SSE</t>
  </si>
  <si>
    <t>Veolia Water Projects Limited</t>
  </si>
  <si>
    <t>VWP</t>
  </si>
  <si>
    <t>Reference</t>
  </si>
  <si>
    <t>Item description</t>
  </si>
  <si>
    <t>Unit</t>
  </si>
  <si>
    <t>Model</t>
  </si>
  <si>
    <t>Turnover - Unmeasured - household - Water</t>
  </si>
  <si>
    <t>Cyclical Foundation</t>
  </si>
  <si>
    <t>Turnover - Unmeasured - non-household - Water</t>
  </si>
  <si>
    <t>Turnover - Measured - household - Water</t>
  </si>
  <si>
    <t>Turnover - Measured - non-household - Water</t>
  </si>
  <si>
    <t>Turnover - Other - Water</t>
  </si>
  <si>
    <t>Turnover - Total turnover - Water</t>
  </si>
  <si>
    <t>Retail operating costs - Customer services - Water</t>
  </si>
  <si>
    <t>Retail operating costs - Doubtful debts - Water</t>
  </si>
  <si>
    <t>Retail operating costs - Other operating costs - Water</t>
  </si>
  <si>
    <t>Wholesale operating costs - Power - Water</t>
  </si>
  <si>
    <t>Wholesale operating costs - Service charges/ discharge consents - Water</t>
  </si>
  <si>
    <t>Wholesale operating costs - Bulk Supply/ Bulk discharge - Water</t>
  </si>
  <si>
    <t>Wholesale operating costs - Other operating costs - Water</t>
  </si>
  <si>
    <t>Wholesale operating costs - Local Authority Rates - Water</t>
  </si>
  <si>
    <t>Total operating costs - Water</t>
  </si>
  <si>
    <t>Depreciation - Depreciation - retail - Water</t>
  </si>
  <si>
    <t>Depreciation - Depreciation - wholesale - Water</t>
  </si>
  <si>
    <t>Depreciation - Total Depreciation - Water</t>
  </si>
  <si>
    <t>Total operating profit - Water</t>
  </si>
  <si>
    <t>Turnover - Unmeasured - household - Wastewater</t>
  </si>
  <si>
    <t>Turnover - Unmeasured - non-household - Wastewater</t>
  </si>
  <si>
    <t>Turnover - Measured - household - Wastewater</t>
  </si>
  <si>
    <t>Turnover - Measured - non-household - Wastewater</t>
  </si>
  <si>
    <t>Turnover - Other - Wastewater</t>
  </si>
  <si>
    <t>Turnover - Total turnover - Wastewater</t>
  </si>
  <si>
    <t>Retail operating costs - Customer services - Wastewater</t>
  </si>
  <si>
    <t>Retail operating costs - Doubtful debts - Wastewater</t>
  </si>
  <si>
    <t>Retail operating costs - Other operating costs - Wastewater</t>
  </si>
  <si>
    <t>Wholesale operating costs - Power - Wastewater</t>
  </si>
  <si>
    <t>Wholesale operating costs - Service charges/ discharge consents - Wastewater</t>
  </si>
  <si>
    <t>Wholesale operating costs - Bulk Supply/ Bulk discharge - Wastewater</t>
  </si>
  <si>
    <t>Wholesale operating costs - Other operating costs - Wastewater</t>
  </si>
  <si>
    <t>Wholesale operating costs - Local Authority Rates - Wastewater</t>
  </si>
  <si>
    <t>Total operating costs - Wastewater</t>
  </si>
  <si>
    <t>Depreciation - Depreciation - retail - Wastewater</t>
  </si>
  <si>
    <t>Depreciation - Depreciation - wholesale - Wastewater</t>
  </si>
  <si>
    <t>Depreciation - Total Depreciation - Wastewater</t>
  </si>
  <si>
    <t>Total operating profit - Wastewater</t>
  </si>
  <si>
    <t>Turnover - Unmeasured - household - Total</t>
  </si>
  <si>
    <t>Turnover - Unmeasured - non-household - Total</t>
  </si>
  <si>
    <t>Turnover - Measured - household - Total</t>
  </si>
  <si>
    <t>Turnover - Measured - non-household - Total</t>
  </si>
  <si>
    <t>Turnover - Other - Total</t>
  </si>
  <si>
    <t>Turnover - Total turnover - Total</t>
  </si>
  <si>
    <t>Retail operating costs - Customer services - Total</t>
  </si>
  <si>
    <t>Retail operating costs - Doubtful debts - Total</t>
  </si>
  <si>
    <t>Retail operating costs - Other operating costs - Total</t>
  </si>
  <si>
    <t>Wholesale operating costs - Power - Total</t>
  </si>
  <si>
    <t>Wholesale operating costs - Service charges/ discharge consents - Total</t>
  </si>
  <si>
    <t>Wholesale operating costs - Bulk Supply/ Bulk discharge - Total</t>
  </si>
  <si>
    <t>Wholesale operating costs - Other operating costs - Total</t>
  </si>
  <si>
    <t>Wholesale operating costs - Local Authority Rates - Total</t>
  </si>
  <si>
    <t>Total operating costs - Total</t>
  </si>
  <si>
    <t>Depreciation - Depreciation - retail - Total</t>
  </si>
  <si>
    <t>Depreciation - Depreciation - wholesale - Total</t>
  </si>
  <si>
    <t>Depreciation - Total Depreciation - Total</t>
  </si>
  <si>
    <t>Total operating profit - Total</t>
  </si>
  <si>
    <t>Nr. of household properties connected (000) -Total</t>
  </si>
  <si>
    <t>Nr. of non-household properties connected (000) -Total</t>
  </si>
  <si>
    <t>Annual site consumption - households   (Ml/yr) water -Total</t>
  </si>
  <si>
    <t>Annual site consumption - households   (Ml/yr) wastewater -Total</t>
  </si>
  <si>
    <t>Annual site consumption - non-households (Ml/yr) water -Total</t>
  </si>
  <si>
    <t>Annual site consumption - non-households (Ml/yr) wastewater -Total</t>
  </si>
  <si>
    <t>Group entry</t>
  </si>
  <si>
    <t>Text</t>
  </si>
  <si>
    <t>Nr. of household properties connected</t>
  </si>
  <si>
    <t>Nr. of non-household properties connected</t>
  </si>
  <si>
    <t>Annual site consumption - households (Water Services)</t>
  </si>
  <si>
    <t>Ml/year</t>
  </si>
  <si>
    <t>Annual site consumption - households (Wastewater Services)</t>
  </si>
  <si>
    <t>Annual site consumption - non-households (Water Services)</t>
  </si>
  <si>
    <t>Annual site consumption - non-households (Wastewater Services)</t>
  </si>
  <si>
    <t>FinanceAndGovernance@ofwat.gov.uk</t>
  </si>
  <si>
    <r>
      <rPr>
        <sz val="11"/>
        <rFont val="Arial"/>
        <family val="2"/>
      </rPr>
      <t>Further detail is included in</t>
    </r>
    <r>
      <rPr>
        <sz val="11"/>
        <color theme="10"/>
        <rFont val="Arial"/>
        <family val="2"/>
      </rPr>
      <t xml:space="preserve"> IN 20/03: Expectations for monopoly company annual performance reporting 2019-20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</si>
</sst>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39" x14ac:knownFonts="1">
    <font>
      <sz val="11"/>
      <color theme="1"/>
      <name val="Arial"/>
      <family val="2"/>
    </font>
    <font>
      <sz val="11"/>
      <color theme="1"/>
      <name val="Arial"/>
      <family val="2"/>
    </font>
    <font>
      <sz val="15"/>
      <color theme="0"/>
      <name val="Franklin Gothic Demi"/>
      <family val="2"/>
    </font>
    <font>
      <sz val="10"/>
      <color theme="1"/>
      <name val="Arial"/>
      <family val="2"/>
    </font>
    <font>
      <sz val="11"/>
      <color theme="1"/>
      <name val="Franklin Gothic Demi"/>
      <family val="2"/>
    </font>
    <font>
      <sz val="10"/>
      <color rgb="FF0078C9"/>
      <name val="Franklin Gothic Demi"/>
      <family val="2"/>
    </font>
    <font>
      <sz val="12"/>
      <color rgb="FF0078C9"/>
      <name val="Franklin Gothic Demi"/>
      <family val="2"/>
    </font>
    <font>
      <u/>
      <sz val="11"/>
      <color theme="10"/>
      <name val="Arial"/>
      <family val="2"/>
    </font>
    <font>
      <sz val="8"/>
      <color theme="0"/>
      <name val="Arial"/>
      <family val="2"/>
    </font>
    <font>
      <sz val="9"/>
      <color theme="1"/>
      <name val="Arial"/>
      <family val="2"/>
    </font>
    <font>
      <sz val="11"/>
      <color theme="0"/>
      <name val="Franklin Gothic Demi"/>
      <family val="2"/>
    </font>
    <font>
      <sz val="8"/>
      <color theme="1"/>
      <name val="Arial"/>
      <family val="2"/>
    </font>
    <font>
      <sz val="10"/>
      <name val="Arial"/>
      <family val="2"/>
    </font>
    <font>
      <sz val="10"/>
      <name val="Franklin Gothic Demi"/>
      <family val="2"/>
    </font>
    <font>
      <sz val="9"/>
      <name val="Arial"/>
      <family val="2"/>
    </font>
    <font>
      <sz val="11"/>
      <color rgb="FF0078C9"/>
      <name val="Franklin Gothic Demi"/>
      <family val="2"/>
    </font>
    <font>
      <sz val="10"/>
      <color rgb="FF0078C9"/>
      <name val="Arial"/>
      <family val="2"/>
    </font>
    <font>
      <sz val="9.5"/>
      <color theme="0"/>
      <name val="Arial"/>
      <family val="2"/>
    </font>
    <font>
      <sz val="9.5"/>
      <color theme="1"/>
      <name val="Arial"/>
      <family val="2"/>
    </font>
    <font>
      <sz val="11"/>
      <name val="Arial"/>
      <family val="2"/>
    </font>
    <font>
      <strike/>
      <sz val="11"/>
      <name val="Arial"/>
      <family val="2"/>
    </font>
    <font>
      <sz val="8"/>
      <name val="Arial"/>
      <family val="2"/>
    </font>
    <font>
      <u/>
      <sz val="9"/>
      <color theme="10"/>
      <name val="Arial"/>
      <family val="2"/>
    </font>
    <font>
      <sz val="11"/>
      <name val="Calibri Light"/>
      <family val="2"/>
      <scheme val="major"/>
    </font>
    <font>
      <sz val="8"/>
      <name val="Calibri Light"/>
      <family val="2"/>
      <scheme val="major"/>
    </font>
    <font>
      <u/>
      <sz val="8"/>
      <color theme="10"/>
      <name val="Calibri Light"/>
      <family val="2"/>
      <scheme val="major"/>
    </font>
    <font>
      <sz val="10"/>
      <name val="Calibri Light"/>
      <family val="2"/>
      <scheme val="major"/>
    </font>
    <font>
      <sz val="16"/>
      <name val="Calibri Light"/>
      <family val="2"/>
      <scheme val="major"/>
    </font>
    <font>
      <sz val="15"/>
      <name val="Franklin Gothic Demi"/>
      <family val="2"/>
    </font>
    <font>
      <sz val="10"/>
      <color theme="1"/>
      <name val="Franklin Gothic Demi"/>
      <family val="2"/>
    </font>
    <font>
      <sz val="10"/>
      <color indexed="9"/>
      <name val="Arial"/>
      <family val="2"/>
    </font>
    <font>
      <b/>
      <sz val="26"/>
      <color indexed="9"/>
      <name val="Arial"/>
      <family val="2"/>
    </font>
    <font>
      <sz val="26"/>
      <color indexed="9"/>
      <name val="Arial"/>
      <family val="2"/>
    </font>
    <font>
      <b/>
      <sz val="11"/>
      <color theme="4"/>
      <name val="Arial"/>
      <family val="2"/>
    </font>
    <font>
      <b/>
      <sz val="10"/>
      <color theme="4"/>
      <name val="Arial"/>
      <family val="2"/>
    </font>
    <font>
      <sz val="11"/>
      <color theme="4"/>
      <name val="Arial"/>
      <family val="2"/>
    </font>
    <font>
      <sz val="10"/>
      <name val="Arial"/>
      <family val="2"/>
    </font>
    <font>
      <sz val="15"/>
      <color rgb="FF0078C9"/>
      <name val="Franklin Gothic Demi"/>
      <family val="2"/>
    </font>
    <font>
      <sz val="11"/>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FCEABF"/>
        <bgColor indexed="64"/>
      </patternFill>
    </fill>
    <fill>
      <patternFill patternType="solid">
        <fgColor rgb="FFE0DCD8"/>
        <bgColor indexed="64"/>
      </patternFill>
    </fill>
    <fill>
      <patternFill patternType="solid">
        <fgColor rgb="FFB8CA7F"/>
        <bgColor indexed="64"/>
      </patternFill>
    </fill>
    <fill>
      <patternFill patternType="solid">
        <fgColor rgb="FFFFFF00"/>
        <bgColor indexed="64"/>
      </patternFill>
    </fill>
    <fill>
      <patternFill patternType="solid">
        <fgColor rgb="FFBFDDF1"/>
        <bgColor indexed="64"/>
      </patternFill>
    </fill>
    <fill>
      <patternFill patternType="solid">
        <fgColor rgb="FFFE4819"/>
        <bgColor indexed="64"/>
      </patternFill>
    </fill>
    <fill>
      <patternFill patternType="solid">
        <fgColor theme="3"/>
        <bgColor indexed="64"/>
      </patternFill>
    </fill>
    <fill>
      <patternFill patternType="solid">
        <fgColor rgb="FFFF0000"/>
        <bgColor indexed="64"/>
      </patternFill>
    </fill>
  </fills>
  <borders count="50">
    <border>
      <left/>
      <right/>
      <top/>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bottom style="medium">
        <color rgb="FF857362"/>
      </bottom>
      <diagonal/>
    </border>
    <border>
      <left style="medium">
        <color rgb="FF857362"/>
      </left>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medium">
        <color rgb="FF857362"/>
      </right>
      <top style="thin">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thin">
        <color rgb="FF857362"/>
      </left>
      <right/>
      <top style="medium">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right style="thin">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right style="thin">
        <color rgb="FF857362"/>
      </right>
      <top style="thin">
        <color rgb="FF857362"/>
      </top>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thin">
        <color rgb="FF857362"/>
      </left>
      <right/>
      <top style="medium">
        <color rgb="FF857362"/>
      </top>
      <bottom style="medium">
        <color rgb="FF857362"/>
      </bottom>
      <diagonal/>
    </border>
    <border>
      <left style="thin">
        <color rgb="FF857362"/>
      </left>
      <right/>
      <top/>
      <bottom style="thin">
        <color rgb="FF857362"/>
      </bottom>
      <diagonal/>
    </border>
    <border>
      <left style="thin">
        <color rgb="FF857362"/>
      </left>
      <right/>
      <top/>
      <bottom style="medium">
        <color rgb="FF857362"/>
      </bottom>
      <diagonal/>
    </border>
    <border>
      <left style="thin">
        <color rgb="FF857362"/>
      </left>
      <right style="medium">
        <color rgb="FF857362"/>
      </right>
      <top style="thin">
        <color rgb="FF857362"/>
      </top>
      <bottom/>
      <diagonal/>
    </border>
    <border>
      <left style="thin">
        <color rgb="FF857362"/>
      </left>
      <right/>
      <top style="medium">
        <color rgb="FF857362"/>
      </top>
      <bottom/>
      <diagonal/>
    </border>
    <border>
      <left/>
      <right/>
      <top style="thin">
        <color auto="1"/>
      </top>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bottom style="thin">
        <color indexed="64"/>
      </bottom>
      <diagonal/>
    </border>
  </borders>
  <cellStyleXfs count="11">
    <xf numFmtId="0" fontId="0" fillId="0" borderId="0"/>
    <xf numFmtId="164" fontId="2" fillId="2" borderId="0" applyNumberFormat="0">
      <alignment horizontal="left"/>
    </xf>
    <xf numFmtId="0" fontId="1" fillId="0" borderId="0"/>
    <xf numFmtId="0" fontId="5" fillId="4" borderId="0" applyNumberFormat="0"/>
    <xf numFmtId="0" fontId="7" fillId="0" borderId="0" applyNumberFormat="0" applyFill="0" applyBorder="0" applyAlignment="0" applyProtection="0"/>
    <xf numFmtId="0" fontId="9" fillId="8" borderId="0" applyBorder="0"/>
    <xf numFmtId="0" fontId="1" fillId="0" borderId="0"/>
    <xf numFmtId="0" fontId="12" fillId="0" borderId="0"/>
    <xf numFmtId="0" fontId="12" fillId="0" borderId="0" applyNumberFormat="0" applyFont="0" applyFill="0" applyBorder="0" applyAlignment="0" applyProtection="0"/>
    <xf numFmtId="37" fontId="12" fillId="0" borderId="0" applyFill="0" applyBorder="0" applyProtection="0">
      <protection locked="0"/>
    </xf>
    <xf numFmtId="0" fontId="36" fillId="0" borderId="0"/>
  </cellStyleXfs>
  <cellXfs count="245">
    <xf numFmtId="0" fontId="0" fillId="0" borderId="0" xfId="0"/>
    <xf numFmtId="0" fontId="2" fillId="2" borderId="0" xfId="1" applyNumberFormat="1" applyAlignment="1" applyProtection="1"/>
    <xf numFmtId="0" fontId="2" fillId="2" borderId="0" xfId="0" applyFont="1" applyFill="1" applyBorder="1" applyAlignment="1" applyProtection="1">
      <alignment horizontal="right" vertical="center"/>
    </xf>
    <xf numFmtId="0" fontId="0" fillId="0" borderId="0" xfId="0" applyProtection="1"/>
    <xf numFmtId="0" fontId="4" fillId="0" borderId="0" xfId="0" applyFont="1" applyAlignment="1" applyProtection="1">
      <alignment horizontal="left" vertical="center"/>
    </xf>
    <xf numFmtId="0" fontId="0" fillId="0" borderId="0" xfId="0" applyAlignment="1" applyProtection="1">
      <alignment vertical="center"/>
    </xf>
    <xf numFmtId="0" fontId="6" fillId="4" borderId="2" xfId="3" applyFont="1" applyBorder="1" applyAlignment="1" applyProtection="1">
      <alignment vertical="center"/>
    </xf>
    <xf numFmtId="0" fontId="5" fillId="4" borderId="3" xfId="3" applyFont="1" applyBorder="1" applyAlignment="1" applyProtection="1">
      <alignment horizontal="center" wrapText="1"/>
    </xf>
    <xf numFmtId="0" fontId="5" fillId="4" borderId="4" xfId="3" applyFont="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11" fillId="8" borderId="23" xfId="5" applyFont="1" applyBorder="1" applyAlignment="1" applyProtection="1">
      <alignment horizontal="center" vertical="center"/>
    </xf>
    <xf numFmtId="0" fontId="14" fillId="3" borderId="9" xfId="7" applyFont="1" applyFill="1" applyBorder="1" applyProtection="1">
      <protection locked="0"/>
    </xf>
    <xf numFmtId="0" fontId="7" fillId="0" borderId="7" xfId="4" applyBorder="1" applyAlignment="1" applyProtection="1">
      <alignment horizontal="center" vertical="center" wrapText="1"/>
    </xf>
    <xf numFmtId="0" fontId="8" fillId="5" borderId="19" xfId="0" applyFont="1" applyFill="1" applyBorder="1" applyAlignment="1" applyProtection="1">
      <alignment horizontal="center" vertical="center" wrapText="1"/>
    </xf>
    <xf numFmtId="0" fontId="19" fillId="0" borderId="0" xfId="0" applyFont="1" applyFill="1" applyProtection="1"/>
    <xf numFmtId="0" fontId="20" fillId="0" borderId="0" xfId="0" applyFont="1" applyFill="1" applyProtection="1"/>
    <xf numFmtId="0" fontId="21" fillId="0" borderId="0" xfId="0" applyFont="1" applyFill="1" applyProtection="1"/>
    <xf numFmtId="0" fontId="23" fillId="0" borderId="0" xfId="0" applyFont="1" applyFill="1" applyProtection="1"/>
    <xf numFmtId="0" fontId="24" fillId="0" borderId="0" xfId="0" applyFont="1" applyFill="1" applyProtection="1"/>
    <xf numFmtId="0" fontId="13" fillId="0" borderId="0" xfId="0" applyFont="1" applyFill="1" applyProtection="1"/>
    <xf numFmtId="0" fontId="26" fillId="0" borderId="0" xfId="0" applyFont="1" applyFill="1" applyProtection="1"/>
    <xf numFmtId="0" fontId="27" fillId="0" borderId="0" xfId="0" applyFont="1" applyFill="1" applyProtection="1"/>
    <xf numFmtId="0" fontId="28" fillId="0" borderId="0" xfId="0" applyFont="1" applyFill="1" applyBorder="1" applyAlignment="1" applyProtection="1">
      <alignment horizontal="right" vertical="center"/>
    </xf>
    <xf numFmtId="0" fontId="5" fillId="4" borderId="0" xfId="3" applyNumberFormat="1" applyAlignment="1" applyProtection="1"/>
    <xf numFmtId="0" fontId="3" fillId="0" borderId="0" xfId="0" applyFont="1" applyAlignment="1" applyProtection="1">
      <alignment vertical="top" wrapText="1"/>
    </xf>
    <xf numFmtId="0" fontId="22" fillId="0" borderId="0" xfId="4" applyFont="1" applyFill="1" applyAlignment="1" applyProtection="1">
      <alignment wrapText="1"/>
    </xf>
    <xf numFmtId="0" fontId="12" fillId="0" borderId="0" xfId="0" applyFont="1" applyFill="1" applyProtection="1"/>
    <xf numFmtId="0" fontId="25" fillId="0" borderId="0" xfId="4" applyFont="1" applyFill="1" applyProtection="1"/>
    <xf numFmtId="0" fontId="3" fillId="0" borderId="0" xfId="0" applyFont="1" applyProtection="1"/>
    <xf numFmtId="0" fontId="5" fillId="4" borderId="0" xfId="3" applyAlignment="1" applyProtection="1">
      <alignment vertical="center" wrapText="1"/>
    </xf>
    <xf numFmtId="0" fontId="1" fillId="0" borderId="0" xfId="2" applyAlignment="1" applyProtection="1">
      <alignment vertical="center"/>
    </xf>
    <xf numFmtId="0" fontId="2" fillId="2" borderId="0" xfId="2" applyFont="1" applyFill="1" applyBorder="1" applyAlignment="1" applyProtection="1">
      <alignment vertical="center"/>
    </xf>
    <xf numFmtId="0" fontId="2" fillId="2" borderId="0" xfId="2" applyFont="1" applyFill="1" applyBorder="1" applyAlignment="1" applyProtection="1">
      <alignment horizontal="right" vertical="center"/>
    </xf>
    <xf numFmtId="0" fontId="10" fillId="2" borderId="0" xfId="2" applyFont="1" applyFill="1" applyBorder="1" applyAlignment="1" applyProtection="1">
      <alignment horizontal="left" vertical="center"/>
    </xf>
    <xf numFmtId="0" fontId="1" fillId="4" borderId="0" xfId="2" applyFill="1" applyAlignment="1" applyProtection="1">
      <alignment vertical="center"/>
    </xf>
    <xf numFmtId="0" fontId="3" fillId="0" borderId="0" xfId="2" applyFont="1" applyAlignment="1" applyProtection="1">
      <alignment vertical="center"/>
    </xf>
    <xf numFmtId="0" fontId="1" fillId="0" borderId="0" xfId="2" applyFill="1" applyAlignment="1" applyProtection="1">
      <alignment vertical="center"/>
    </xf>
    <xf numFmtId="0" fontId="9" fillId="0" borderId="0" xfId="2" applyFont="1" applyAlignment="1" applyProtection="1">
      <alignment vertical="center"/>
    </xf>
    <xf numFmtId="0" fontId="11" fillId="0" borderId="0" xfId="2" applyFont="1" applyAlignment="1" applyProtection="1">
      <alignment vertical="center"/>
    </xf>
    <xf numFmtId="0" fontId="1" fillId="0" borderId="0" xfId="2" quotePrefix="1" applyAlignment="1" applyProtection="1">
      <alignment vertical="center"/>
    </xf>
    <xf numFmtId="0" fontId="9" fillId="0" borderId="30" xfId="2" applyFont="1" applyBorder="1" applyAlignment="1" applyProtection="1">
      <alignment horizontal="center" vertical="center"/>
    </xf>
    <xf numFmtId="0" fontId="11" fillId="0" borderId="6" xfId="2" applyFont="1" applyBorder="1" applyAlignment="1" applyProtection="1">
      <alignment horizontal="center" vertical="center"/>
    </xf>
    <xf numFmtId="0" fontId="11" fillId="0" borderId="27" xfId="2" applyFont="1" applyBorder="1" applyAlignment="1" applyProtection="1">
      <alignment horizontal="center" vertical="center"/>
    </xf>
    <xf numFmtId="0" fontId="9" fillId="6" borderId="0" xfId="2" applyFont="1" applyFill="1" applyAlignment="1" applyProtection="1">
      <alignment horizontal="center" vertical="center"/>
    </xf>
    <xf numFmtId="0" fontId="9" fillId="0" borderId="32" xfId="2" applyFont="1" applyBorder="1" applyAlignment="1" applyProtection="1">
      <alignment horizontal="center" vertical="center"/>
    </xf>
    <xf numFmtId="0" fontId="11" fillId="0" borderId="9" xfId="2" applyFont="1" applyBorder="1" applyAlignment="1" applyProtection="1">
      <alignment horizontal="center" vertical="center"/>
    </xf>
    <xf numFmtId="0" fontId="11" fillId="0" borderId="28" xfId="2" applyFont="1" applyBorder="1" applyAlignment="1" applyProtection="1">
      <alignment horizontal="center" vertical="center"/>
    </xf>
    <xf numFmtId="0" fontId="11" fillId="0" borderId="36" xfId="2" applyFont="1" applyBorder="1" applyAlignment="1" applyProtection="1">
      <alignment horizontal="center" vertical="center"/>
    </xf>
    <xf numFmtId="0" fontId="9" fillId="0" borderId="24" xfId="2" applyFont="1" applyBorder="1" applyAlignment="1" applyProtection="1">
      <alignment horizontal="center" vertical="center"/>
    </xf>
    <xf numFmtId="0" fontId="3" fillId="0" borderId="34" xfId="2" applyFont="1" applyBorder="1" applyAlignment="1" applyProtection="1">
      <alignment vertical="center"/>
    </xf>
    <xf numFmtId="0" fontId="11" fillId="0" borderId="19" xfId="2" applyFont="1" applyBorder="1" applyAlignment="1" applyProtection="1">
      <alignment horizontal="center" vertical="center"/>
    </xf>
    <xf numFmtId="0" fontId="11" fillId="0" borderId="29" xfId="2" applyFont="1" applyBorder="1" applyAlignment="1" applyProtection="1">
      <alignment horizontal="center" vertical="center"/>
    </xf>
    <xf numFmtId="165" fontId="9" fillId="7" borderId="24" xfId="2" applyNumberFormat="1" applyFont="1" applyFill="1" applyBorder="1" applyAlignment="1" applyProtection="1">
      <alignment vertical="center"/>
    </xf>
    <xf numFmtId="0" fontId="1" fillId="0" borderId="23" xfId="2" applyBorder="1" applyAlignment="1" applyProtection="1">
      <alignment vertical="center"/>
    </xf>
    <xf numFmtId="0" fontId="9" fillId="0" borderId="0" xfId="2" applyFont="1" applyFill="1" applyAlignment="1" applyProtection="1">
      <alignment horizontal="center" vertical="center"/>
    </xf>
    <xf numFmtId="0" fontId="9" fillId="0" borderId="0" xfId="6" applyFont="1" applyAlignment="1" applyProtection="1">
      <alignment vertical="center"/>
    </xf>
    <xf numFmtId="0" fontId="9" fillId="0" borderId="0" xfId="6" applyFont="1" applyAlignment="1" applyProtection="1">
      <alignment horizontal="center" vertical="center"/>
    </xf>
    <xf numFmtId="0" fontId="14" fillId="0" borderId="0" xfId="7" applyFont="1" applyFill="1" applyAlignment="1" applyProtection="1">
      <alignment vertical="center"/>
    </xf>
    <xf numFmtId="0" fontId="14" fillId="0" borderId="0" xfId="7" applyFont="1" applyFill="1" applyAlignment="1" applyProtection="1">
      <alignment horizontal="left" vertical="center"/>
    </xf>
    <xf numFmtId="0" fontId="14" fillId="0" borderId="0" xfId="7" applyFont="1" applyFill="1" applyAlignment="1" applyProtection="1">
      <alignment horizontal="left"/>
    </xf>
    <xf numFmtId="0" fontId="14" fillId="7" borderId="9" xfId="7" applyFont="1" applyFill="1" applyBorder="1" applyProtection="1"/>
    <xf numFmtId="0" fontId="14" fillId="0" borderId="0" xfId="7" applyFont="1" applyFill="1" applyBorder="1" applyProtection="1"/>
    <xf numFmtId="0" fontId="3" fillId="0" borderId="0" xfId="6" applyFont="1" applyAlignment="1" applyProtection="1">
      <alignment vertical="center"/>
    </xf>
    <xf numFmtId="0" fontId="3" fillId="0" borderId="0" xfId="6" applyFont="1" applyAlignment="1" applyProtection="1">
      <alignment horizontal="center" vertical="center"/>
    </xf>
    <xf numFmtId="0" fontId="1" fillId="0" borderId="0" xfId="6" applyAlignment="1" applyProtection="1">
      <alignment vertical="center"/>
    </xf>
    <xf numFmtId="0" fontId="15" fillId="4" borderId="22" xfId="7" applyFont="1" applyFill="1" applyBorder="1" applyAlignment="1" applyProtection="1">
      <alignment vertical="center"/>
    </xf>
    <xf numFmtId="0" fontId="16" fillId="4" borderId="25" xfId="7" applyFont="1" applyFill="1" applyBorder="1" applyAlignment="1" applyProtection="1">
      <alignment horizontal="left" vertical="center"/>
    </xf>
    <xf numFmtId="0" fontId="16" fillId="4" borderId="25" xfId="7" applyFont="1" applyFill="1" applyBorder="1" applyAlignment="1" applyProtection="1">
      <alignment vertical="center"/>
    </xf>
    <xf numFmtId="0" fontId="16" fillId="4" borderId="26" xfId="7" applyFont="1" applyFill="1" applyBorder="1" applyAlignment="1" applyProtection="1">
      <alignment vertical="center"/>
    </xf>
    <xf numFmtId="0" fontId="11" fillId="0" borderId="0" xfId="6" applyFont="1" applyAlignment="1" applyProtection="1">
      <alignment horizontal="center" vertical="center"/>
    </xf>
    <xf numFmtId="0" fontId="1" fillId="0" borderId="0" xfId="6" applyAlignment="1" applyProtection="1">
      <alignment horizontal="center" vertical="center"/>
    </xf>
    <xf numFmtId="0" fontId="12" fillId="0" borderId="0" xfId="7" applyFont="1" applyFill="1" applyAlignment="1" applyProtection="1">
      <alignment vertical="center"/>
    </xf>
    <xf numFmtId="0" fontId="12" fillId="0" borderId="0" xfId="7" applyFont="1" applyFill="1" applyAlignment="1" applyProtection="1">
      <alignment horizontal="left" vertical="center"/>
    </xf>
    <xf numFmtId="0" fontId="8" fillId="0" borderId="0" xfId="6" applyFont="1" applyAlignment="1" applyProtection="1">
      <alignment horizontal="center" vertical="center"/>
    </xf>
    <xf numFmtId="0" fontId="17" fillId="0" borderId="0" xfId="6" applyFont="1" applyAlignment="1" applyProtection="1">
      <alignment horizontal="center" vertical="center" wrapText="1"/>
    </xf>
    <xf numFmtId="0" fontId="11" fillId="4" borderId="0" xfId="6" applyFont="1" applyFill="1" applyAlignment="1" applyProtection="1">
      <alignment horizontal="center" vertical="center"/>
    </xf>
    <xf numFmtId="0" fontId="18" fillId="0" borderId="0" xfId="2" applyFont="1" applyAlignment="1" applyProtection="1">
      <alignment horizontal="center" vertical="center" wrapText="1"/>
    </xf>
    <xf numFmtId="0" fontId="17" fillId="0" borderId="0" xfId="6" applyFont="1" applyAlignment="1" applyProtection="1">
      <alignment horizontal="center" vertical="center"/>
    </xf>
    <xf numFmtId="0" fontId="9" fillId="4" borderId="0" xfId="6" applyFont="1" applyFill="1" applyAlignment="1" applyProtection="1">
      <alignment horizontal="center" vertical="center"/>
    </xf>
    <xf numFmtId="0" fontId="18" fillId="0" borderId="0" xfId="2" applyFont="1" applyAlignment="1" applyProtection="1">
      <alignment vertical="center"/>
    </xf>
    <xf numFmtId="0" fontId="5" fillId="4" borderId="18" xfId="2" applyFont="1" applyFill="1" applyBorder="1" applyAlignment="1" applyProtection="1">
      <alignment horizontal="center" vertical="center" wrapText="1"/>
    </xf>
    <xf numFmtId="0" fontId="5" fillId="4" borderId="19" xfId="2" applyFont="1" applyFill="1" applyBorder="1" applyAlignment="1" applyProtection="1">
      <alignment horizontal="center" vertical="center" wrapText="1"/>
    </xf>
    <xf numFmtId="0" fontId="5" fillId="4" borderId="20" xfId="2" applyFont="1" applyFill="1" applyBorder="1" applyAlignment="1" applyProtection="1">
      <alignment horizontal="center" vertical="center" wrapText="1"/>
    </xf>
    <xf numFmtId="0" fontId="11" fillId="0" borderId="0" xfId="2" applyFont="1" applyFill="1" applyAlignment="1" applyProtection="1">
      <alignment vertical="center"/>
    </xf>
    <xf numFmtId="0" fontId="5" fillId="4" borderId="22" xfId="2" applyFont="1" applyFill="1" applyBorder="1" applyAlignment="1" applyProtection="1">
      <alignment horizontal="center" vertical="center"/>
    </xf>
    <xf numFmtId="0" fontId="5" fillId="4" borderId="4" xfId="2" applyFont="1" applyFill="1" applyBorder="1" applyAlignment="1" applyProtection="1">
      <alignment vertical="center"/>
    </xf>
    <xf numFmtId="0" fontId="9" fillId="0" borderId="5" xfId="2" applyFont="1" applyBorder="1" applyAlignment="1" applyProtection="1">
      <alignment horizontal="center" vertical="center"/>
    </xf>
    <xf numFmtId="0" fontId="3" fillId="0" borderId="6" xfId="2" applyFont="1" applyBorder="1" applyAlignment="1" applyProtection="1">
      <alignment vertical="center"/>
    </xf>
    <xf numFmtId="0" fontId="11" fillId="0" borderId="7" xfId="2" applyFont="1" applyBorder="1" applyAlignment="1" applyProtection="1">
      <alignment horizontal="center" vertical="center"/>
    </xf>
    <xf numFmtId="165" fontId="9" fillId="7" borderId="7" xfId="2" applyNumberFormat="1" applyFont="1" applyFill="1" applyBorder="1" applyAlignment="1" applyProtection="1">
      <alignment vertical="center"/>
    </xf>
    <xf numFmtId="0" fontId="9" fillId="0" borderId="8" xfId="2" applyFont="1" applyBorder="1" applyAlignment="1" applyProtection="1">
      <alignment horizontal="center" vertical="center"/>
    </xf>
    <xf numFmtId="0" fontId="3" fillId="0" borderId="9" xfId="2" applyFont="1" applyBorder="1" applyAlignment="1" applyProtection="1">
      <alignment vertical="center"/>
    </xf>
    <xf numFmtId="0" fontId="11" fillId="0" borderId="10" xfId="2" applyFont="1" applyBorder="1" applyAlignment="1" applyProtection="1">
      <alignment horizontal="center" vertical="center"/>
    </xf>
    <xf numFmtId="165" fontId="9" fillId="7" borderId="10" xfId="2" applyNumberFormat="1" applyFont="1" applyFill="1" applyBorder="1" applyAlignment="1" applyProtection="1">
      <alignment vertical="center"/>
    </xf>
    <xf numFmtId="0" fontId="9" fillId="0" borderId="18" xfId="2" applyFont="1" applyBorder="1" applyAlignment="1" applyProtection="1">
      <alignment horizontal="center" vertical="center"/>
    </xf>
    <xf numFmtId="0" fontId="3" fillId="0" borderId="19" xfId="2" applyFont="1" applyBorder="1" applyAlignment="1" applyProtection="1">
      <alignment vertical="center"/>
    </xf>
    <xf numFmtId="0" fontId="11" fillId="0" borderId="20" xfId="2" applyFont="1" applyBorder="1" applyAlignment="1" applyProtection="1">
      <alignment horizontal="center" vertical="center"/>
    </xf>
    <xf numFmtId="165" fontId="9" fillId="7" borderId="18" xfId="2" applyNumberFormat="1" applyFont="1" applyFill="1" applyBorder="1" applyAlignment="1" applyProtection="1">
      <alignment vertical="center"/>
    </xf>
    <xf numFmtId="165" fontId="9" fillId="7" borderId="19" xfId="2" applyNumberFormat="1" applyFont="1" applyFill="1" applyBorder="1" applyAlignment="1" applyProtection="1">
      <alignment vertical="center"/>
    </xf>
    <xf numFmtId="165" fontId="9" fillId="7" borderId="20" xfId="2" applyNumberFormat="1" applyFont="1" applyFill="1" applyBorder="1" applyAlignment="1" applyProtection="1">
      <alignment vertical="center"/>
    </xf>
    <xf numFmtId="0" fontId="9" fillId="0" borderId="2" xfId="2" applyFont="1" applyBorder="1" applyAlignment="1" applyProtection="1">
      <alignment horizontal="center" vertical="center"/>
    </xf>
    <xf numFmtId="0" fontId="3" fillId="0" borderId="3" xfId="2" applyFont="1" applyBorder="1" applyAlignment="1" applyProtection="1">
      <alignment vertical="center"/>
    </xf>
    <xf numFmtId="0" fontId="11" fillId="0" borderId="3" xfId="2" applyFont="1" applyBorder="1" applyAlignment="1" applyProtection="1">
      <alignment horizontal="center" vertical="center"/>
    </xf>
    <xf numFmtId="0" fontId="11" fillId="0" borderId="4" xfId="2" applyFont="1" applyBorder="1" applyAlignment="1" applyProtection="1">
      <alignment horizontal="center" vertical="center"/>
    </xf>
    <xf numFmtId="165" fontId="9" fillId="7" borderId="2" xfId="2" applyNumberFormat="1" applyFont="1" applyFill="1" applyBorder="1" applyAlignment="1" applyProtection="1">
      <alignment vertical="center"/>
    </xf>
    <xf numFmtId="165" fontId="9" fillId="7" borderId="3" xfId="2" applyNumberFormat="1" applyFont="1" applyFill="1" applyBorder="1" applyAlignment="1" applyProtection="1">
      <alignment vertical="center"/>
    </xf>
    <xf numFmtId="165" fontId="9" fillId="7" borderId="4" xfId="2" applyNumberFormat="1" applyFont="1" applyFill="1" applyBorder="1" applyAlignment="1" applyProtection="1">
      <alignment vertical="center"/>
    </xf>
    <xf numFmtId="0" fontId="1" fillId="0" borderId="0" xfId="6" applyAlignment="1" applyProtection="1">
      <alignment horizontal="left" vertical="center"/>
    </xf>
    <xf numFmtId="0" fontId="9" fillId="0" borderId="23" xfId="6" applyFont="1" applyBorder="1" applyAlignment="1" applyProtection="1">
      <alignment horizontal="center" vertical="center"/>
    </xf>
    <xf numFmtId="0" fontId="9" fillId="0" borderId="0" xfId="6" applyFont="1" applyProtection="1"/>
    <xf numFmtId="0" fontId="3" fillId="0" borderId="0" xfId="6" applyFont="1" applyProtection="1"/>
    <xf numFmtId="0" fontId="1" fillId="0" borderId="0" xfId="6" applyProtection="1"/>
    <xf numFmtId="0" fontId="13" fillId="0" borderId="22" xfId="7" applyFont="1" applyFill="1" applyBorder="1" applyAlignment="1" applyProtection="1">
      <alignment horizontal="center" vertical="top"/>
    </xf>
    <xf numFmtId="0" fontId="14" fillId="0" borderId="5" xfId="7" applyFont="1" applyFill="1" applyBorder="1" applyAlignment="1" applyProtection="1">
      <alignment horizontal="center" vertical="top"/>
    </xf>
    <xf numFmtId="0" fontId="18" fillId="4" borderId="0" xfId="6" applyFont="1" applyFill="1" applyAlignment="1" applyProtection="1">
      <alignment horizontal="center" vertical="center"/>
    </xf>
    <xf numFmtId="0" fontId="18" fillId="0" borderId="0" xfId="6" applyFont="1" applyAlignment="1" applyProtection="1">
      <alignment horizontal="center" wrapText="1"/>
    </xf>
    <xf numFmtId="0" fontId="14" fillId="0" borderId="8" xfId="7" applyFont="1" applyFill="1" applyBorder="1" applyAlignment="1" applyProtection="1">
      <alignment horizontal="center" vertical="top"/>
    </xf>
    <xf numFmtId="0" fontId="18" fillId="0" borderId="0" xfId="6" applyFont="1" applyAlignment="1" applyProtection="1">
      <alignment horizontal="center"/>
    </xf>
    <xf numFmtId="0" fontId="17" fillId="0" borderId="0" xfId="2" applyFont="1" applyAlignment="1" applyProtection="1">
      <alignment vertical="center"/>
    </xf>
    <xf numFmtId="0" fontId="18" fillId="4" borderId="0" xfId="2" applyFont="1" applyFill="1" applyAlignment="1" applyProtection="1">
      <alignment vertical="center"/>
    </xf>
    <xf numFmtId="0" fontId="18" fillId="0" borderId="0" xfId="2" applyFont="1" applyAlignment="1" applyProtection="1">
      <alignment horizontal="center" vertical="center"/>
    </xf>
    <xf numFmtId="0" fontId="17" fillId="0" borderId="0" xfId="2" applyFont="1" applyAlignment="1" applyProtection="1">
      <alignment vertical="center" wrapText="1"/>
    </xf>
    <xf numFmtId="0" fontId="14" fillId="0" borderId="18" xfId="7" applyFont="1" applyFill="1" applyBorder="1" applyAlignment="1" applyProtection="1">
      <alignment horizontal="center" vertical="top"/>
    </xf>
    <xf numFmtId="0" fontId="7" fillId="0" borderId="5" xfId="4" applyBorder="1" applyAlignment="1" applyProtection="1">
      <alignment vertical="center"/>
    </xf>
    <xf numFmtId="0" fontId="7" fillId="0" borderId="18" xfId="4" applyBorder="1" applyAlignment="1" applyProtection="1">
      <alignment vertical="center"/>
    </xf>
    <xf numFmtId="165" fontId="9" fillId="3" borderId="5" xfId="2" applyNumberFormat="1" applyFont="1" applyFill="1" applyBorder="1" applyAlignment="1" applyProtection="1">
      <alignment vertical="center"/>
      <protection locked="0"/>
    </xf>
    <xf numFmtId="165" fontId="9" fillId="3" borderId="7" xfId="2" applyNumberFormat="1" applyFont="1" applyFill="1" applyBorder="1" applyAlignment="1" applyProtection="1">
      <alignment vertical="center"/>
      <protection locked="0"/>
    </xf>
    <xf numFmtId="165" fontId="9" fillId="3" borderId="8" xfId="2" applyNumberFormat="1" applyFont="1" applyFill="1" applyBorder="1" applyAlignment="1" applyProtection="1">
      <alignment vertical="center"/>
      <protection locked="0"/>
    </xf>
    <xf numFmtId="0" fontId="9" fillId="3" borderId="37" xfId="2" applyNumberFormat="1" applyFont="1" applyFill="1" applyBorder="1" applyAlignment="1" applyProtection="1">
      <alignment vertical="center"/>
      <protection locked="0"/>
    </xf>
    <xf numFmtId="165" fontId="9" fillId="3" borderId="35" xfId="2" applyNumberFormat="1" applyFont="1" applyFill="1" applyBorder="1" applyAlignment="1" applyProtection="1">
      <alignment vertical="center"/>
      <protection locked="0"/>
    </xf>
    <xf numFmtId="165" fontId="9" fillId="3" borderId="6" xfId="2" applyNumberFormat="1" applyFont="1" applyFill="1" applyBorder="1" applyAlignment="1" applyProtection="1">
      <alignment vertical="center"/>
      <protection locked="0"/>
    </xf>
    <xf numFmtId="165" fontId="9" fillId="3" borderId="9" xfId="2" applyNumberFormat="1" applyFont="1" applyFill="1" applyBorder="1" applyAlignment="1" applyProtection="1">
      <alignment vertical="center"/>
      <protection locked="0"/>
    </xf>
    <xf numFmtId="165" fontId="9" fillId="3" borderId="18" xfId="2" applyNumberFormat="1" applyFont="1" applyFill="1" applyBorder="1" applyAlignment="1" applyProtection="1">
      <alignment vertical="center"/>
      <protection locked="0"/>
    </xf>
    <xf numFmtId="165" fontId="9" fillId="3" borderId="19" xfId="2" applyNumberFormat="1" applyFont="1" applyFill="1" applyBorder="1" applyAlignment="1" applyProtection="1">
      <alignment vertical="center"/>
      <protection locked="0"/>
    </xf>
    <xf numFmtId="0" fontId="0" fillId="3" borderId="1" xfId="0" applyFill="1" applyBorder="1" applyAlignment="1" applyProtection="1">
      <alignment horizontal="center" vertical="center"/>
      <protection locked="0"/>
    </xf>
    <xf numFmtId="165" fontId="9" fillId="3" borderId="10" xfId="2" applyNumberFormat="1" applyFont="1" applyFill="1" applyBorder="1" applyAlignment="1" applyProtection="1">
      <alignment vertical="center"/>
      <protection locked="0"/>
    </xf>
    <xf numFmtId="165" fontId="9" fillId="3" borderId="44" xfId="2" applyNumberFormat="1" applyFont="1" applyFill="1" applyBorder="1" applyAlignment="1" applyProtection="1">
      <alignment vertical="center"/>
      <protection locked="0"/>
    </xf>
    <xf numFmtId="0" fontId="30" fillId="9" borderId="46" xfId="8" applyFont="1" applyFill="1" applyBorder="1" applyProtection="1">
      <protection locked="0"/>
    </xf>
    <xf numFmtId="0" fontId="31" fillId="9" borderId="46" xfId="8" applyFont="1" applyFill="1" applyBorder="1" applyAlignment="1" applyProtection="1">
      <alignment vertical="center" shrinkToFit="1"/>
      <protection locked="0"/>
    </xf>
    <xf numFmtId="0" fontId="32" fillId="9" borderId="46" xfId="8" applyFont="1" applyFill="1" applyBorder="1" applyAlignment="1" applyProtection="1">
      <alignment vertical="center" shrinkToFit="1"/>
      <protection locked="0"/>
    </xf>
    <xf numFmtId="1" fontId="33" fillId="0" borderId="47" xfId="9" applyNumberFormat="1" applyFont="1" applyFill="1" applyBorder="1" applyAlignment="1" applyProtection="1">
      <alignment horizontal="left"/>
      <protection locked="0"/>
    </xf>
    <xf numFmtId="1" fontId="33" fillId="0" borderId="48" xfId="9" applyNumberFormat="1" applyFont="1" applyFill="1" applyBorder="1" applyAlignment="1" applyProtection="1">
      <alignment horizontal="left" shrinkToFit="1"/>
      <protection locked="0"/>
    </xf>
    <xf numFmtId="0" fontId="34" fillId="0" borderId="49" xfId="7" applyFont="1" applyFill="1" applyBorder="1" applyProtection="1">
      <protection locked="0"/>
    </xf>
    <xf numFmtId="1" fontId="35" fillId="0" borderId="47" xfId="9" applyNumberFormat="1" applyFont="1" applyFill="1" applyBorder="1" applyAlignment="1" applyProtection="1">
      <alignment horizontal="left"/>
      <protection locked="0"/>
    </xf>
    <xf numFmtId="0" fontId="0" fillId="0" borderId="0" xfId="0" applyFill="1" applyBorder="1"/>
    <xf numFmtId="0" fontId="0" fillId="0" borderId="0" xfId="0"/>
    <xf numFmtId="0" fontId="37" fillId="4" borderId="26" xfId="7" applyFont="1" applyFill="1" applyBorder="1" applyAlignment="1" applyProtection="1">
      <alignment horizontal="right" vertical="center"/>
    </xf>
    <xf numFmtId="0" fontId="1" fillId="10" borderId="0" xfId="6" applyFill="1" applyAlignment="1" applyProtection="1">
      <alignment vertical="center"/>
    </xf>
    <xf numFmtId="0" fontId="3" fillId="10" borderId="0" xfId="6" applyFont="1" applyFill="1" applyAlignment="1" applyProtection="1">
      <alignment vertical="center"/>
    </xf>
    <xf numFmtId="0" fontId="1" fillId="10" borderId="0" xfId="6" applyFill="1" applyAlignment="1" applyProtection="1">
      <alignment horizontal="center" vertical="center"/>
    </xf>
    <xf numFmtId="0" fontId="1" fillId="10" borderId="0" xfId="2" applyFill="1" applyAlignment="1" applyProtection="1">
      <alignment vertical="center"/>
    </xf>
    <xf numFmtId="0" fontId="0" fillId="0" borderId="0" xfId="0" quotePrefix="1" applyFont="1"/>
    <xf numFmtId="0" fontId="0" fillId="0" borderId="0" xfId="0" applyFont="1" applyFill="1"/>
    <xf numFmtId="0" fontId="0" fillId="0" borderId="0" xfId="0" applyFont="1"/>
    <xf numFmtId="0" fontId="0" fillId="0" borderId="0" xfId="0" applyFont="1" applyAlignment="1">
      <alignment horizontal="right"/>
    </xf>
    <xf numFmtId="0" fontId="19" fillId="0" borderId="0" xfId="10" applyFont="1"/>
    <xf numFmtId="0" fontId="7" fillId="0" borderId="20" xfId="4" applyBorder="1" applyAlignment="1" applyProtection="1">
      <alignment horizontal="center" vertical="center" wrapText="1"/>
    </xf>
    <xf numFmtId="165" fontId="9" fillId="3" borderId="5" xfId="2" applyNumberFormat="1" applyFont="1" applyFill="1" applyBorder="1" applyAlignment="1" applyProtection="1">
      <alignment vertical="center"/>
    </xf>
    <xf numFmtId="165" fontId="9" fillId="3" borderId="6" xfId="2" applyNumberFormat="1" applyFont="1" applyFill="1" applyBorder="1" applyAlignment="1" applyProtection="1">
      <alignment vertical="center"/>
    </xf>
    <xf numFmtId="165" fontId="9" fillId="3" borderId="8" xfId="2" applyNumberFormat="1" applyFont="1" applyFill="1" applyBorder="1" applyAlignment="1" applyProtection="1">
      <alignment vertical="center"/>
    </xf>
    <xf numFmtId="165" fontId="9" fillId="3" borderId="9" xfId="2" applyNumberFormat="1" applyFont="1" applyFill="1" applyBorder="1" applyAlignment="1" applyProtection="1">
      <alignment vertical="center"/>
    </xf>
    <xf numFmtId="165" fontId="9" fillId="3" borderId="18" xfId="2" applyNumberFormat="1" applyFont="1" applyFill="1" applyBorder="1" applyAlignment="1" applyProtection="1">
      <alignment vertical="center"/>
    </xf>
    <xf numFmtId="165" fontId="9" fillId="3" borderId="19" xfId="2" applyNumberFormat="1" applyFont="1" applyFill="1" applyBorder="1" applyAlignment="1" applyProtection="1">
      <alignment vertical="center"/>
    </xf>
    <xf numFmtId="0" fontId="9" fillId="3" borderId="31" xfId="2" applyNumberFormat="1" applyFont="1" applyFill="1" applyBorder="1" applyAlignment="1" applyProtection="1">
      <alignment vertical="center"/>
    </xf>
    <xf numFmtId="165" fontId="9" fillId="3" borderId="7" xfId="2" applyNumberFormat="1" applyFont="1" applyFill="1" applyBorder="1" applyAlignment="1" applyProtection="1">
      <alignment vertical="center"/>
    </xf>
    <xf numFmtId="0" fontId="9" fillId="3" borderId="33" xfId="2" applyNumberFormat="1" applyFont="1" applyFill="1" applyBorder="1" applyAlignment="1" applyProtection="1">
      <alignment vertical="center"/>
    </xf>
    <xf numFmtId="165" fontId="9" fillId="3" borderId="10" xfId="2" applyNumberFormat="1" applyFont="1" applyFill="1" applyBorder="1" applyAlignment="1" applyProtection="1">
      <alignment vertical="center"/>
    </xf>
    <xf numFmtId="0" fontId="9" fillId="3" borderId="37" xfId="2" applyNumberFormat="1" applyFont="1" applyFill="1" applyBorder="1" applyAlignment="1" applyProtection="1">
      <alignment vertical="center"/>
    </xf>
    <xf numFmtId="165" fontId="9" fillId="3" borderId="35" xfId="2" applyNumberFormat="1" applyFont="1" applyFill="1" applyBorder="1" applyAlignment="1" applyProtection="1">
      <alignment vertical="center"/>
    </xf>
    <xf numFmtId="165" fontId="9" fillId="3" borderId="44" xfId="2" applyNumberFormat="1" applyFont="1" applyFill="1" applyBorder="1" applyAlignment="1" applyProtection="1">
      <alignment vertical="center"/>
    </xf>
    <xf numFmtId="0" fontId="9" fillId="3" borderId="31" xfId="2" applyFont="1" applyFill="1" applyBorder="1" applyAlignment="1" applyProtection="1">
      <alignment vertical="center"/>
      <protection locked="0"/>
    </xf>
    <xf numFmtId="0" fontId="9" fillId="3" borderId="33" xfId="2" applyFont="1" applyFill="1" applyBorder="1" applyAlignment="1" applyProtection="1">
      <alignment vertical="center"/>
      <protection locked="0"/>
    </xf>
    <xf numFmtId="0" fontId="0" fillId="0" borderId="0" xfId="0" applyAlignment="1" applyProtection="1">
      <alignment vertical="center"/>
    </xf>
    <xf numFmtId="0" fontId="38" fillId="0" borderId="0" xfId="4" applyFont="1" applyFill="1" applyProtection="1"/>
    <xf numFmtId="0" fontId="38" fillId="0" borderId="0" xfId="4" applyFont="1" applyFill="1" applyAlignment="1" applyProtection="1">
      <alignment vertical="top" wrapText="1"/>
    </xf>
    <xf numFmtId="0" fontId="38" fillId="0" borderId="0" xfId="4" applyFont="1" applyFill="1"/>
    <xf numFmtId="0" fontId="7" fillId="0" borderId="0" xfId="4" applyAlignment="1" applyProtection="1">
      <alignment horizontal="left" vertical="top"/>
    </xf>
    <xf numFmtId="0" fontId="0" fillId="0" borderId="0" xfId="0" applyAlignment="1" applyProtection="1">
      <alignment horizontal="left" vertical="top" wrapText="1"/>
    </xf>
    <xf numFmtId="0" fontId="5" fillId="4" borderId="11" xfId="2" applyFont="1" applyFill="1" applyBorder="1" applyAlignment="1" applyProtection="1">
      <alignment horizontal="left" vertical="center"/>
    </xf>
    <xf numFmtId="0" fontId="5" fillId="4" borderId="12" xfId="2" applyFont="1" applyFill="1" applyBorder="1" applyAlignment="1" applyProtection="1">
      <alignment horizontal="left" vertical="center"/>
    </xf>
    <xf numFmtId="0" fontId="5" fillId="4" borderId="15" xfId="2" applyFont="1" applyFill="1" applyBorder="1" applyAlignment="1" applyProtection="1">
      <alignment horizontal="left" vertical="center"/>
    </xf>
    <xf numFmtId="0" fontId="5" fillId="4" borderId="16" xfId="2" applyFont="1" applyFill="1" applyBorder="1" applyAlignment="1" applyProtection="1">
      <alignment horizontal="left" vertical="center"/>
    </xf>
    <xf numFmtId="0" fontId="5" fillId="4" borderId="12" xfId="2" applyFont="1" applyFill="1" applyBorder="1" applyAlignment="1" applyProtection="1">
      <alignment horizontal="center" vertical="center"/>
    </xf>
    <xf numFmtId="0" fontId="5" fillId="4" borderId="16" xfId="2" applyFont="1" applyFill="1" applyBorder="1" applyAlignment="1" applyProtection="1">
      <alignment horizontal="center" vertical="center"/>
    </xf>
    <xf numFmtId="0" fontId="5" fillId="4" borderId="13" xfId="2" applyFont="1" applyFill="1" applyBorder="1" applyAlignment="1" applyProtection="1">
      <alignment horizontal="center" vertical="center"/>
    </xf>
    <xf numFmtId="0" fontId="5" fillId="4" borderId="17" xfId="2" applyFont="1" applyFill="1" applyBorder="1" applyAlignment="1" applyProtection="1">
      <alignment horizontal="center" vertical="center"/>
    </xf>
    <xf numFmtId="0" fontId="5" fillId="4" borderId="5" xfId="2" applyFont="1" applyFill="1" applyBorder="1" applyAlignment="1" applyProtection="1">
      <alignment horizontal="center" vertical="center" wrapText="1"/>
    </xf>
    <xf numFmtId="0" fontId="5" fillId="4" borderId="6" xfId="2" applyFont="1" applyFill="1" applyBorder="1" applyAlignment="1" applyProtection="1">
      <alignment horizontal="center" vertical="center" wrapText="1"/>
    </xf>
    <xf numFmtId="0" fontId="5" fillId="4" borderId="7" xfId="2" applyFont="1" applyFill="1" applyBorder="1" applyAlignment="1" applyProtection="1">
      <alignment horizontal="center" vertical="center" wrapText="1"/>
    </xf>
    <xf numFmtId="0" fontId="14" fillId="0" borderId="9" xfId="7" applyFont="1" applyFill="1" applyBorder="1" applyAlignment="1" applyProtection="1">
      <alignment horizontal="left" vertical="top" wrapText="1"/>
    </xf>
    <xf numFmtId="0" fontId="14" fillId="0" borderId="28" xfId="7" applyFont="1" applyFill="1" applyBorder="1" applyAlignment="1" applyProtection="1">
      <alignment horizontal="left" vertical="top" wrapText="1"/>
    </xf>
    <xf numFmtId="0" fontId="14" fillId="0" borderId="10" xfId="7" applyFont="1" applyFill="1" applyBorder="1" applyAlignment="1" applyProtection="1">
      <alignment horizontal="left" vertical="top" wrapText="1"/>
    </xf>
    <xf numFmtId="0" fontId="13" fillId="0" borderId="22" xfId="7" applyFont="1" applyFill="1" applyBorder="1" applyAlignment="1" applyProtection="1">
      <alignment vertical="top"/>
    </xf>
    <xf numFmtId="0" fontId="0" fillId="0" borderId="25" xfId="0" applyBorder="1" applyAlignment="1" applyProtection="1">
      <alignment vertical="top"/>
    </xf>
    <xf numFmtId="0" fontId="0" fillId="0" borderId="26" xfId="0" applyBorder="1" applyAlignment="1" applyProtection="1">
      <alignment vertical="top"/>
    </xf>
    <xf numFmtId="0" fontId="9" fillId="6" borderId="0" xfId="2" applyFont="1" applyFill="1" applyAlignment="1" applyProtection="1">
      <alignment horizontal="center" vertical="center" wrapText="1"/>
    </xf>
    <xf numFmtId="0" fontId="13" fillId="0" borderId="0" xfId="7" applyFont="1" applyFill="1" applyAlignment="1" applyProtection="1">
      <alignment vertical="center"/>
    </xf>
    <xf numFmtId="0" fontId="14" fillId="0" borderId="6" xfId="7" applyFont="1" applyFill="1" applyBorder="1" applyAlignment="1" applyProtection="1">
      <alignment horizontal="left" vertical="top" wrapText="1"/>
    </xf>
    <xf numFmtId="0" fontId="14" fillId="0" borderId="27" xfId="7" applyFont="1" applyFill="1" applyBorder="1" applyAlignment="1" applyProtection="1">
      <alignment horizontal="left" vertical="top" wrapText="1"/>
    </xf>
    <xf numFmtId="0" fontId="14" fillId="0" borderId="7" xfId="7" applyFont="1" applyFill="1" applyBorder="1" applyAlignment="1" applyProtection="1">
      <alignment horizontal="left" vertical="top" wrapText="1"/>
    </xf>
    <xf numFmtId="0" fontId="5" fillId="4" borderId="14" xfId="2" applyFont="1" applyFill="1" applyBorder="1" applyAlignment="1" applyProtection="1">
      <alignment horizontal="center" vertical="center" wrapText="1"/>
    </xf>
    <xf numFmtId="0" fontId="5" fillId="4" borderId="21" xfId="2" applyFont="1" applyFill="1" applyBorder="1" applyAlignment="1" applyProtection="1">
      <alignment horizontal="center" vertical="center" wrapText="1"/>
    </xf>
    <xf numFmtId="0" fontId="14" fillId="0" borderId="19" xfId="7" applyFont="1" applyFill="1" applyBorder="1" applyAlignment="1" applyProtection="1">
      <alignment horizontal="left" vertical="top" wrapText="1"/>
    </xf>
    <xf numFmtId="0" fontId="14" fillId="0" borderId="29" xfId="7" applyFont="1" applyFill="1" applyBorder="1" applyAlignment="1" applyProtection="1">
      <alignment horizontal="left" vertical="top" wrapText="1"/>
    </xf>
    <xf numFmtId="0" fontId="14" fillId="0" borderId="20" xfId="7" applyFont="1" applyFill="1" applyBorder="1" applyAlignment="1" applyProtection="1">
      <alignment horizontal="left" vertical="top" wrapText="1"/>
    </xf>
    <xf numFmtId="0" fontId="14" fillId="0" borderId="9" xfId="7" applyFont="1" applyFill="1" applyBorder="1" applyAlignment="1" applyProtection="1">
      <alignment vertical="top" wrapText="1"/>
    </xf>
    <xf numFmtId="0" fontId="9" fillId="0" borderId="9" xfId="0" applyFont="1" applyBorder="1" applyAlignment="1" applyProtection="1">
      <alignment vertical="top"/>
    </xf>
    <xf numFmtId="0" fontId="9" fillId="0" borderId="28" xfId="0" applyFont="1" applyBorder="1" applyAlignment="1" applyProtection="1">
      <alignment vertical="top"/>
    </xf>
    <xf numFmtId="0" fontId="9" fillId="0" borderId="10" xfId="0" applyFont="1" applyBorder="1" applyAlignment="1" applyProtection="1">
      <alignment vertical="top"/>
    </xf>
    <xf numFmtId="0" fontId="5" fillId="4" borderId="45" xfId="2" applyFont="1" applyFill="1" applyBorder="1" applyAlignment="1" applyProtection="1">
      <alignment horizontal="center" vertical="center" wrapText="1"/>
    </xf>
    <xf numFmtId="0" fontId="0" fillId="0" borderId="43" xfId="0" applyBorder="1" applyAlignment="1" applyProtection="1">
      <alignment horizontal="center" vertical="center" wrapText="1"/>
    </xf>
    <xf numFmtId="0" fontId="5" fillId="4" borderId="11" xfId="2"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5" fillId="4" borderId="13" xfId="2"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21" xfId="0" applyBorder="1" applyAlignment="1" applyProtection="1">
      <alignment horizontal="center" vertical="center" wrapText="1"/>
    </xf>
    <xf numFmtId="0" fontId="5" fillId="4" borderId="12" xfId="2"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pplyProtection="1">
      <alignment vertical="center"/>
    </xf>
    <xf numFmtId="0" fontId="0" fillId="0" borderId="7" xfId="0" applyBorder="1" applyAlignment="1">
      <alignment horizontal="center" vertical="center" wrapText="1"/>
    </xf>
    <xf numFmtId="0" fontId="0" fillId="0" borderId="43" xfId="0" applyBorder="1" applyAlignment="1">
      <alignment horizontal="center" vertical="center" wrapText="1"/>
    </xf>
    <xf numFmtId="0" fontId="14" fillId="0" borderId="8" xfId="7" applyFont="1" applyFill="1" applyBorder="1" applyAlignment="1" applyProtection="1">
      <alignment vertical="top"/>
    </xf>
    <xf numFmtId="0" fontId="9" fillId="0" borderId="9" xfId="0" applyFont="1" applyBorder="1" applyAlignment="1" applyProtection="1"/>
    <xf numFmtId="0" fontId="14" fillId="0" borderId="18" xfId="7" applyFont="1" applyFill="1" applyBorder="1" applyAlignment="1" applyProtection="1">
      <alignment vertical="top"/>
    </xf>
    <xf numFmtId="0" fontId="9" fillId="0" borderId="19" xfId="0" applyFont="1" applyBorder="1" applyAlignment="1" applyProtection="1"/>
    <xf numFmtId="0" fontId="14" fillId="0" borderId="39" xfId="7" applyFont="1" applyFill="1" applyBorder="1" applyAlignment="1" applyProtection="1">
      <alignment vertical="top" wrapText="1"/>
    </xf>
    <xf numFmtId="0" fontId="9" fillId="0" borderId="39" xfId="0" applyFont="1" applyBorder="1" applyAlignment="1" applyProtection="1">
      <alignment vertical="top"/>
    </xf>
    <xf numFmtId="0" fontId="9" fillId="0" borderId="42" xfId="0" applyFont="1" applyBorder="1" applyAlignment="1" applyProtection="1">
      <alignment vertical="top"/>
    </xf>
    <xf numFmtId="0" fontId="9" fillId="0" borderId="40" xfId="0" applyFont="1" applyBorder="1" applyAlignment="1" applyProtection="1">
      <alignment vertical="top"/>
    </xf>
    <xf numFmtId="0" fontId="13" fillId="0" borderId="41" xfId="7" applyFont="1" applyFill="1" applyBorder="1" applyAlignment="1" applyProtection="1">
      <alignment vertical="top"/>
    </xf>
    <xf numFmtId="0" fontId="29" fillId="0" borderId="25" xfId="0" applyFont="1" applyBorder="1" applyAlignment="1" applyProtection="1">
      <alignment vertical="top"/>
    </xf>
    <xf numFmtId="0" fontId="29" fillId="0" borderId="26" xfId="0" applyFont="1" applyBorder="1" applyAlignment="1" applyProtection="1">
      <alignment vertical="top"/>
    </xf>
    <xf numFmtId="0" fontId="13" fillId="0" borderId="2" xfId="7" applyFont="1" applyFill="1" applyBorder="1" applyAlignment="1" applyProtection="1">
      <alignment vertical="top"/>
    </xf>
    <xf numFmtId="0" fontId="29" fillId="0" borderId="3" xfId="0" applyFont="1" applyBorder="1" applyAlignment="1" applyProtection="1"/>
    <xf numFmtId="0" fontId="14" fillId="0" borderId="38" xfId="7" applyFont="1" applyFill="1" applyBorder="1" applyAlignment="1" applyProtection="1">
      <alignment vertical="top"/>
    </xf>
    <xf numFmtId="0" fontId="9" fillId="0" borderId="39" xfId="0" applyFont="1" applyBorder="1" applyAlignment="1" applyProtection="1"/>
    <xf numFmtId="0" fontId="14" fillId="0" borderId="19" xfId="7" applyFont="1" applyFill="1" applyBorder="1" applyAlignment="1" applyProtection="1">
      <alignment vertical="top" wrapText="1"/>
    </xf>
    <xf numFmtId="0" fontId="9" fillId="0" borderId="19" xfId="0" applyFont="1" applyBorder="1" applyAlignment="1" applyProtection="1">
      <alignment vertical="top"/>
    </xf>
    <xf numFmtId="0" fontId="9" fillId="0" borderId="29" xfId="0" applyFont="1" applyBorder="1" applyAlignment="1" applyProtection="1">
      <alignment vertical="top"/>
    </xf>
    <xf numFmtId="0" fontId="9" fillId="0" borderId="20" xfId="0" applyFont="1" applyBorder="1" applyAlignment="1" applyProtection="1">
      <alignment vertical="top"/>
    </xf>
  </cellXfs>
  <cellStyles count="11">
    <cellStyle name="Att1" xfId="8"/>
    <cellStyle name="Descriptor text" xfId="3"/>
    <cellStyle name="Heading" xfId="1"/>
    <cellStyle name="Hyperlink" xfId="4" builtinId="8"/>
    <cellStyle name="Normal" xfId="0" builtinId="0"/>
    <cellStyle name="Normal 2" xfId="7"/>
    <cellStyle name="Normal 3" xfId="2"/>
    <cellStyle name="Normal 4" xfId="6"/>
    <cellStyle name="Normal 6" xfId="10"/>
    <cellStyle name="Normal_Data_2" xfId="9"/>
    <cellStyle name="Validation error" xfId="5"/>
  </cellStyles>
  <dxfs count="4">
    <dxf>
      <font>
        <strike val="0"/>
        <color theme="0"/>
      </font>
      <fill>
        <patternFill>
          <bgColor theme="0"/>
        </patternFill>
      </fill>
    </dxf>
    <dxf>
      <font>
        <color theme="0"/>
      </font>
      <fill>
        <patternFill>
          <bgColor theme="0"/>
        </patternFill>
      </fill>
    </dxf>
    <dxf>
      <font>
        <color theme="0"/>
      </font>
      <fill>
        <patternFill>
          <bgColor theme="0"/>
        </patternFill>
      </fill>
    </dxf>
    <dxf>
      <fill>
        <patternFill>
          <bgColor rgb="FFFE4819"/>
        </patternFill>
      </fill>
    </dxf>
  </dxfs>
  <tableStyles count="0" defaultTableStyle="TableStyleMedium2" defaultPivotStyle="PivotStyleLight16"/>
  <colors>
    <mruColors>
      <color rgb="FFFCE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fwat.gov.uk/publication/in-20-03-expectations-for-monopoly-company-annual-performance-reporting-2019-20/" TargetMode="External"/><Relationship Id="rId2" Type="http://schemas.openxmlformats.org/officeDocument/2006/relationships/hyperlink" Target="mailto:FinanceAndGovernance@ofwat.gov.uk" TargetMode="External"/><Relationship Id="rId1" Type="http://schemas.openxmlformats.org/officeDocument/2006/relationships/hyperlink" Target="https://www.ofwat.gov.uk/wp-content/uploads/2019/03/IN-1903-2018-19-RAG-1.pdf"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3479"/>
    <pageSetUpPr fitToPage="1"/>
  </sheetPr>
  <dimension ref="A1:W53"/>
  <sheetViews>
    <sheetView showGridLines="0" tabSelected="1" zoomScaleNormal="100" workbookViewId="0"/>
  </sheetViews>
  <sheetFormatPr defaultColWidth="0" defaultRowHeight="14.15" zeroHeight="1" x14ac:dyDescent="0.35"/>
  <cols>
    <col min="1" max="1" width="2.140625" style="14" customWidth="1"/>
    <col min="2" max="2" width="104" style="3" customWidth="1"/>
    <col min="3" max="3" width="2.140625" style="14" customWidth="1"/>
    <col min="4" max="4" width="8.2109375" style="14" hidden="1" customWidth="1"/>
    <col min="5" max="5" width="0" style="14" hidden="1" customWidth="1"/>
    <col min="6" max="16384" width="0" style="14" hidden="1"/>
  </cols>
  <sheetData>
    <row r="1" spans="1:23" ht="18.899999999999999" x14ac:dyDescent="0.45">
      <c r="A1" s="1" t="s">
        <v>0</v>
      </c>
      <c r="B1" s="1"/>
      <c r="C1" s="1"/>
      <c r="M1" s="22"/>
      <c r="N1" s="22"/>
      <c r="O1" s="22"/>
      <c r="P1" s="22"/>
      <c r="Q1" s="22"/>
      <c r="R1" s="22"/>
      <c r="S1" s="22"/>
      <c r="T1" s="22"/>
      <c r="U1" s="22"/>
      <c r="V1" s="22"/>
      <c r="W1" s="22"/>
    </row>
    <row r="2" spans="1:23" ht="20.6" x14ac:dyDescent="0.55000000000000004">
      <c r="A2" s="21"/>
      <c r="B2" s="14"/>
    </row>
    <row r="3" spans="1:23" ht="14.6" x14ac:dyDescent="0.4">
      <c r="A3" s="23" t="s">
        <v>1</v>
      </c>
      <c r="B3" s="23"/>
      <c r="C3" s="23"/>
    </row>
    <row r="4" spans="1:23" x14ac:dyDescent="0.35">
      <c r="A4" s="15"/>
      <c r="B4" s="14"/>
    </row>
    <row r="5" spans="1:23" ht="24.9" x14ac:dyDescent="0.35">
      <c r="B5" s="24" t="s">
        <v>2</v>
      </c>
    </row>
    <row r="6" spans="1:23" x14ac:dyDescent="0.35">
      <c r="B6" s="24"/>
    </row>
    <row r="7" spans="1:23" x14ac:dyDescent="0.35">
      <c r="B7" s="175" t="s">
        <v>303</v>
      </c>
    </row>
    <row r="8" spans="1:23" x14ac:dyDescent="0.35">
      <c r="B8" s="24"/>
    </row>
    <row r="9" spans="1:23" ht="14.6" x14ac:dyDescent="0.4">
      <c r="A9" s="23" t="s">
        <v>3</v>
      </c>
      <c r="B9" s="23"/>
      <c r="C9" s="23"/>
    </row>
    <row r="10" spans="1:23" x14ac:dyDescent="0.35">
      <c r="B10" s="24"/>
    </row>
    <row r="11" spans="1:23" x14ac:dyDescent="0.35">
      <c r="B11" s="24" t="s">
        <v>4</v>
      </c>
    </row>
    <row r="12" spans="1:23" x14ac:dyDescent="0.35">
      <c r="B12" s="24"/>
    </row>
    <row r="13" spans="1:23" x14ac:dyDescent="0.35">
      <c r="B13" s="24" t="s">
        <v>5</v>
      </c>
    </row>
    <row r="14" spans="1:23" x14ac:dyDescent="0.35">
      <c r="B14" s="24"/>
    </row>
    <row r="15" spans="1:23" x14ac:dyDescent="0.35">
      <c r="B15" s="24" t="s">
        <v>6</v>
      </c>
    </row>
    <row r="16" spans="1:23" x14ac:dyDescent="0.35">
      <c r="B16" s="24"/>
    </row>
    <row r="17" spans="1:9" ht="14.6" x14ac:dyDescent="0.4">
      <c r="A17" s="23" t="s">
        <v>7</v>
      </c>
      <c r="B17" s="23"/>
      <c r="C17" s="23"/>
    </row>
    <row r="18" spans="1:9" x14ac:dyDescent="0.35">
      <c r="B18" s="24"/>
    </row>
    <row r="19" spans="1:9" x14ac:dyDescent="0.35">
      <c r="B19" s="24" t="s">
        <v>8</v>
      </c>
    </row>
    <row r="20" spans="1:9" x14ac:dyDescent="0.35">
      <c r="B20" s="24"/>
    </row>
    <row r="21" spans="1:9" ht="24.9" x14ac:dyDescent="0.35">
      <c r="B21" s="24" t="s">
        <v>9</v>
      </c>
    </row>
    <row r="22" spans="1:9" x14ac:dyDescent="0.35">
      <c r="B22" s="24"/>
    </row>
    <row r="23" spans="1:9" x14ac:dyDescent="0.35">
      <c r="B23" s="24" t="s">
        <v>10</v>
      </c>
    </row>
    <row r="24" spans="1:9" x14ac:dyDescent="0.35">
      <c r="B24" s="24"/>
    </row>
    <row r="25" spans="1:9" ht="24.9" x14ac:dyDescent="0.35">
      <c r="B25" s="24" t="s">
        <v>11</v>
      </c>
    </row>
    <row r="26" spans="1:9" x14ac:dyDescent="0.35">
      <c r="B26" s="174" t="s">
        <v>302</v>
      </c>
    </row>
    <row r="27" spans="1:9" x14ac:dyDescent="0.35">
      <c r="A27" s="15"/>
      <c r="B27" s="14"/>
    </row>
    <row r="28" spans="1:9" ht="14.6" x14ac:dyDescent="0.4">
      <c r="A28" s="23" t="s">
        <v>12</v>
      </c>
      <c r="B28" s="23"/>
      <c r="C28" s="23"/>
    </row>
    <row r="29" spans="1:9" x14ac:dyDescent="0.35">
      <c r="A29" s="15"/>
      <c r="B29" s="14"/>
    </row>
    <row r="30" spans="1:9" ht="14.15" customHeight="1" x14ac:dyDescent="0.4">
      <c r="A30" s="19"/>
      <c r="B30" s="173" t="s">
        <v>13</v>
      </c>
    </row>
    <row r="31" spans="1:9" s="17" customFormat="1" ht="14.15" hidden="1" customHeight="1" x14ac:dyDescent="0.4">
      <c r="A31" s="19"/>
      <c r="B31" s="18"/>
      <c r="C31" s="18"/>
      <c r="D31" s="18"/>
      <c r="E31" s="18"/>
      <c r="F31" s="18"/>
      <c r="G31" s="18"/>
      <c r="H31" s="18"/>
      <c r="I31" s="18"/>
    </row>
    <row r="32" spans="1:9" s="17" customFormat="1" ht="14.15" hidden="1" customHeight="1" x14ac:dyDescent="0.4">
      <c r="A32" s="20"/>
      <c r="B32" s="25"/>
      <c r="C32" s="18"/>
      <c r="D32" s="18"/>
      <c r="E32" s="18"/>
      <c r="F32" s="18"/>
      <c r="G32" s="18"/>
      <c r="H32" s="18"/>
      <c r="I32" s="18"/>
    </row>
    <row r="33" spans="1:9" ht="14.15" hidden="1" customHeight="1" x14ac:dyDescent="0.35">
      <c r="A33" s="26"/>
      <c r="B33" s="25"/>
      <c r="C33" s="16"/>
      <c r="D33" s="16"/>
      <c r="E33" s="16"/>
      <c r="F33" s="16"/>
      <c r="G33" s="16"/>
      <c r="H33" s="16"/>
      <c r="I33" s="16"/>
    </row>
    <row r="34" spans="1:9" ht="14.15" hidden="1" customHeight="1" x14ac:dyDescent="0.35">
      <c r="A34" s="26"/>
      <c r="B34" s="25"/>
      <c r="C34" s="16"/>
      <c r="D34" s="16"/>
      <c r="E34" s="16"/>
      <c r="F34" s="16"/>
      <c r="G34" s="16"/>
      <c r="H34" s="16"/>
      <c r="I34" s="16"/>
    </row>
    <row r="35" spans="1:9" ht="14.15" hidden="1" customHeight="1" x14ac:dyDescent="0.35">
      <c r="A35" s="26"/>
      <c r="B35" s="25"/>
      <c r="C35" s="16"/>
      <c r="D35" s="16"/>
      <c r="E35" s="16"/>
      <c r="F35" s="16"/>
      <c r="G35" s="16"/>
      <c r="H35" s="16"/>
      <c r="I35" s="16"/>
    </row>
    <row r="36" spans="1:9" ht="14.15" hidden="1" customHeight="1" x14ac:dyDescent="0.35">
      <c r="A36" s="26"/>
      <c r="B36" s="25"/>
      <c r="C36" s="16"/>
      <c r="D36" s="16"/>
      <c r="E36" s="16"/>
      <c r="F36" s="16"/>
      <c r="G36" s="16"/>
      <c r="H36" s="16"/>
      <c r="I36" s="16"/>
    </row>
    <row r="37" spans="1:9" s="17" customFormat="1" ht="14.15" hidden="1" customHeight="1" x14ac:dyDescent="0.4">
      <c r="A37" s="19"/>
      <c r="B37" s="27"/>
      <c r="C37" s="18"/>
      <c r="D37" s="18"/>
      <c r="E37" s="18"/>
      <c r="F37" s="18"/>
      <c r="G37" s="18"/>
      <c r="H37" s="18"/>
      <c r="I37" s="18"/>
    </row>
    <row r="38" spans="1:9" ht="14.15" hidden="1" customHeight="1" x14ac:dyDescent="0.35">
      <c r="A38" s="15"/>
      <c r="B38" s="25"/>
      <c r="C38" s="16"/>
      <c r="D38" s="16"/>
      <c r="E38" s="16"/>
      <c r="F38" s="16"/>
      <c r="G38" s="16"/>
      <c r="H38" s="16"/>
      <c r="I38" s="16"/>
    </row>
    <row r="39" spans="1:9" ht="14.15" hidden="1" customHeight="1" x14ac:dyDescent="0.35">
      <c r="A39" s="15"/>
      <c r="B39" s="25"/>
      <c r="C39" s="16"/>
      <c r="D39" s="16"/>
      <c r="E39" s="16"/>
      <c r="F39" s="16"/>
      <c r="G39" s="16"/>
      <c r="H39" s="16"/>
      <c r="I39" s="16"/>
    </row>
    <row r="40" spans="1:9" ht="14.15" hidden="1" customHeight="1" x14ac:dyDescent="0.35">
      <c r="A40" s="15"/>
      <c r="B40" s="176"/>
      <c r="C40" s="176"/>
      <c r="D40" s="176"/>
      <c r="E40" s="176"/>
      <c r="F40" s="176"/>
      <c r="G40" s="176"/>
      <c r="H40" s="176"/>
      <c r="I40" s="176"/>
    </row>
    <row r="41" spans="1:9" hidden="1" x14ac:dyDescent="0.35"/>
    <row r="42" spans="1:9" hidden="1" x14ac:dyDescent="0.35"/>
    <row r="43" spans="1:9" hidden="1" x14ac:dyDescent="0.35"/>
    <row r="44" spans="1:9" hidden="1" x14ac:dyDescent="0.35"/>
    <row r="45" spans="1:9" hidden="1" x14ac:dyDescent="0.35"/>
    <row r="46" spans="1:9" hidden="1" x14ac:dyDescent="0.35"/>
    <row r="47" spans="1:9" hidden="1" x14ac:dyDescent="0.35"/>
    <row r="48" spans="1:9" hidden="1" x14ac:dyDescent="0.35"/>
    <row r="49" hidden="1" x14ac:dyDescent="0.35"/>
    <row r="50" hidden="1" x14ac:dyDescent="0.35"/>
    <row r="51" x14ac:dyDescent="0.35"/>
    <row r="52" x14ac:dyDescent="0.35"/>
    <row r="53" x14ac:dyDescent="0.35"/>
  </sheetData>
  <mergeCells count="1">
    <mergeCell ref="B40:I40"/>
  </mergeCells>
  <hyperlinks>
    <hyperlink ref="B30" r:id="rId1"/>
    <hyperlink ref="B26" r:id="rId2"/>
    <hyperlink ref="B7" r:id="rId3"/>
  </hyperlinks>
  <printOptions horizontalCentered="1"/>
  <pageMargins left="0.39370078740157483" right="0.39370078740157483" top="0.78740157480314965" bottom="0.78740157480314965" header="0.31496062992125984" footer="0.31496062992125984"/>
  <pageSetup paperSize="9" scale="81" orientation="portrait" r:id="rId4"/>
  <headerFooter>
    <oddHeader>&amp;L&amp;9&amp;K857362Page &amp;P of &amp;N&amp;C&amp;9 &amp;K8573622020 annual performance report tables - small company return&amp;R&amp;9&amp;G</oddHeader>
    <oddFooter>&amp;L&amp;9&amp;K857362&amp;A&amp;R&amp;9&amp;K857362Printed: &amp;D &amp;T</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E10"/>
  <sheetViews>
    <sheetView showGridLines="0" zoomScaleNormal="100" workbookViewId="0"/>
  </sheetViews>
  <sheetFormatPr defaultColWidth="0" defaultRowHeight="14.15" zeroHeight="1" x14ac:dyDescent="0.35"/>
  <cols>
    <col min="1" max="1" width="2.5" customWidth="1"/>
    <col min="2" max="2" width="55.640625" customWidth="1"/>
    <col min="3" max="3" width="23.2109375" customWidth="1"/>
    <col min="4" max="4" width="42.2109375" customWidth="1"/>
    <col min="5" max="5" width="8.7109375" customWidth="1"/>
    <col min="6" max="16384" width="8.7109375" hidden="1"/>
  </cols>
  <sheetData>
    <row r="1" spans="2:4" ht="18.899999999999999" x14ac:dyDescent="0.45">
      <c r="B1" s="1" t="s">
        <v>14</v>
      </c>
      <c r="C1" s="1"/>
      <c r="D1" s="2"/>
    </row>
    <row r="2" spans="2:4" ht="14.6" thickBot="1" x14ac:dyDescent="0.4">
      <c r="B2" s="35" t="s">
        <v>15</v>
      </c>
      <c r="C2" s="3"/>
      <c r="D2" s="3"/>
    </row>
    <row r="3" spans="2:4" ht="15.45" thickBot="1" x14ac:dyDescent="0.4">
      <c r="B3" s="134" t="s">
        <v>16</v>
      </c>
      <c r="C3" s="4" t="s">
        <v>17</v>
      </c>
      <c r="D3" s="172"/>
    </row>
    <row r="4" spans="2:4" x14ac:dyDescent="0.35">
      <c r="B4" s="3"/>
      <c r="C4" s="3"/>
      <c r="D4" s="3"/>
    </row>
    <row r="5" spans="2:4" ht="42" customHeight="1" x14ac:dyDescent="0.35">
      <c r="B5" s="177" t="s">
        <v>18</v>
      </c>
      <c r="C5" s="177"/>
      <c r="D5" s="177"/>
    </row>
    <row r="6" spans="2:4" ht="14.6" thickBot="1" x14ac:dyDescent="0.4">
      <c r="B6" s="3"/>
      <c r="C6" s="3"/>
      <c r="D6" s="3"/>
    </row>
    <row r="7" spans="2:4" ht="16.75" thickBot="1" x14ac:dyDescent="0.45">
      <c r="B7" s="6" t="s">
        <v>19</v>
      </c>
      <c r="C7" s="7" t="s">
        <v>20</v>
      </c>
      <c r="D7" s="8" t="s">
        <v>21</v>
      </c>
    </row>
    <row r="8" spans="2:4" ht="49.2" customHeight="1" x14ac:dyDescent="0.35">
      <c r="B8" s="123" t="str">
        <f>+'S1'!B1</f>
        <v>S1 - Analysis of turnover and operating costs</v>
      </c>
      <c r="C8" s="9" t="str">
        <f>IF((SUM('S1'!P7:S30))&gt;0,"Review validation checks on sheet","No issues identified")</f>
        <v>Review validation checks on sheet</v>
      </c>
      <c r="D8" s="12" t="str">
        <f>+'S1'!B41</f>
        <v>Please refer to RAG 4.08 - Guideline for the table definitions in the annual performance report for the reporting year 2019-20</v>
      </c>
    </row>
    <row r="9" spans="2:4" ht="49.2" customHeight="1" thickBot="1" x14ac:dyDescent="0.4">
      <c r="B9" s="124" t="str">
        <f>+'S2'!B1</f>
        <v>S2 - Number of connections and site consumption</v>
      </c>
      <c r="C9" s="13" t="str">
        <f>IF((SUM('S2'!R6:X35))&gt;0,"Review validation checks on sheet","No issues identified")</f>
        <v>No issues identified</v>
      </c>
      <c r="D9" s="156" t="str">
        <f>+'S2'!B44</f>
        <v>Please refer to RAG 4.08 - Guideline for the table definitions in the annual performance report for the reporting year 2019-20</v>
      </c>
    </row>
    <row r="10" spans="2:4" x14ac:dyDescent="0.35">
      <c r="B10" s="145"/>
      <c r="C10" s="145"/>
      <c r="D10" s="145"/>
    </row>
  </sheetData>
  <sheetProtection algorithmName="SHA-512" hashValue="xWiJkUuE1zzHz9+B5YBG3xGTi2h9iZQ/Cpm93A8kUsh7lqlyiY4cW5IxgrXWb6gWgjL7sBuV2oJZ+Tf02/v3fw==" saltValue="ldw5kSnyUeWoXs95wgTdPw==" spinCount="100000" sheet="1" objects="1" scenarios="1"/>
  <mergeCells count="1">
    <mergeCell ref="B5:D5"/>
  </mergeCells>
  <conditionalFormatting sqref="C8:C9">
    <cfRule type="cellIs" dxfId="3" priority="1" operator="equal">
      <formula>"Review validation checks on sheet"</formula>
    </cfRule>
  </conditionalFormatting>
  <hyperlinks>
    <hyperlink ref="D8" location="'S1'!B43" display="'S1'!B43"/>
    <hyperlink ref="B8" location="'S1'!B1" display="'S1'!B1"/>
    <hyperlink ref="D9" location="'S2'!B46" display="'S2'!B46"/>
    <hyperlink ref="B9" location="'S2'!B1" display="'S2'!B1"/>
  </hyperlinks>
  <printOptions horizontalCentered="1"/>
  <pageMargins left="0.39370078740157483" right="0.39370078740157483" top="0.78740157480314965" bottom="0.78740157480314965" header="0.31496062992125984" footer="0.31496062992125984"/>
  <pageSetup paperSize="9" scale="71" orientation="portrait" r:id="rId1"/>
  <headerFooter>
    <oddHeader>&amp;L&amp;9&amp;K857362Page &amp;P of &amp;N&amp;C&amp;9 &amp;K8573622020 annual performance report tables - small company return&amp;R&amp;9&amp;G</oddHeader>
    <oddFooter>&amp;L&amp;9&amp;K857362&amp;A&amp;R&amp;9&amp;K857362Printed: &amp;D &amp;T</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Lists!$A$4:$A$13</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pageSetUpPr fitToPage="1"/>
  </sheetPr>
  <dimension ref="H1:H35"/>
  <sheetViews>
    <sheetView topLeftCell="XFD1048576" zoomScaleNormal="100" workbookViewId="0"/>
  </sheetViews>
  <sheetFormatPr defaultColWidth="0" defaultRowHeight="14.15" customHeight="1" zeroHeight="1" x14ac:dyDescent="0.35"/>
  <cols>
    <col min="1" max="7" width="8.640625" style="3" hidden="1" customWidth="1"/>
    <col min="8" max="8" width="8.7109375" style="3" hidden="1" customWidth="1"/>
    <col min="9" max="16384" width="8.640625" style="3" hidden="1"/>
  </cols>
  <sheetData>
    <row r="1" hidden="1" x14ac:dyDescent="0.35"/>
    <row r="2" ht="14.15" hidden="1" customHeight="1" x14ac:dyDescent="0.35"/>
    <row r="3" ht="14.15" hidden="1" customHeight="1" x14ac:dyDescent="0.35"/>
    <row r="4" ht="14.15" hidden="1" customHeight="1" x14ac:dyDescent="0.35"/>
    <row r="5" ht="14.15" hidden="1" customHeight="1" x14ac:dyDescent="0.35"/>
    <row r="6" ht="14.15" hidden="1" customHeight="1" x14ac:dyDescent="0.35"/>
    <row r="7" ht="14.15" hidden="1" customHeight="1" x14ac:dyDescent="0.35"/>
    <row r="8" ht="14.15" hidden="1" customHeight="1" x14ac:dyDescent="0.35"/>
    <row r="9" ht="14.15" hidden="1" customHeight="1" x14ac:dyDescent="0.35"/>
    <row r="10" ht="14.15" hidden="1" customHeight="1" x14ac:dyDescent="0.35"/>
    <row r="11" ht="14.15" hidden="1" customHeight="1" x14ac:dyDescent="0.35"/>
    <row r="12" ht="14.15" hidden="1" customHeight="1" x14ac:dyDescent="0.35"/>
    <row r="13" ht="14.15" hidden="1" customHeight="1" x14ac:dyDescent="0.35"/>
    <row r="14" ht="14.15" hidden="1" customHeight="1" x14ac:dyDescent="0.35"/>
    <row r="15" ht="14.15" hidden="1" customHeight="1" x14ac:dyDescent="0.35"/>
    <row r="16" ht="14.15" hidden="1" customHeight="1" x14ac:dyDescent="0.35"/>
    <row r="17" ht="14.15" hidden="1" customHeight="1" x14ac:dyDescent="0.35"/>
    <row r="18" ht="14.15" hidden="1" customHeight="1" x14ac:dyDescent="0.35"/>
    <row r="19" ht="14.15" hidden="1" customHeight="1" x14ac:dyDescent="0.35"/>
    <row r="20" ht="14.15" hidden="1" customHeight="1" x14ac:dyDescent="0.35"/>
    <row r="21" ht="14.15" hidden="1" customHeight="1" x14ac:dyDescent="0.35"/>
    <row r="22" ht="14.15" hidden="1" customHeight="1" x14ac:dyDescent="0.35"/>
    <row r="23" ht="14.15" hidden="1" customHeight="1" x14ac:dyDescent="0.35"/>
    <row r="24" ht="14.15" hidden="1" customHeight="1" x14ac:dyDescent="0.35"/>
    <row r="25" ht="14.15" hidden="1" customHeight="1" x14ac:dyDescent="0.35"/>
    <row r="26" ht="14.15" hidden="1" customHeight="1" x14ac:dyDescent="0.35"/>
    <row r="27" ht="14.15" hidden="1" customHeight="1" x14ac:dyDescent="0.35"/>
    <row r="28" ht="14.15" hidden="1" customHeight="1" x14ac:dyDescent="0.35"/>
    <row r="29" ht="14.15" hidden="1" customHeight="1" x14ac:dyDescent="0.35"/>
    <row r="30" ht="14.15" hidden="1" customHeight="1" x14ac:dyDescent="0.35"/>
    <row r="31" ht="14.15" hidden="1" customHeight="1" x14ac:dyDescent="0.35"/>
    <row r="32" ht="14.15" hidden="1" customHeight="1" x14ac:dyDescent="0.35"/>
    <row r="33" spans="8:8" ht="14.15" hidden="1" customHeight="1" x14ac:dyDescent="0.35"/>
    <row r="34" spans="8:8" ht="14.15" hidden="1" customHeight="1" x14ac:dyDescent="0.35"/>
    <row r="35" spans="8:8" ht="14.15" hidden="1" customHeight="1" x14ac:dyDescent="0.35">
      <c r="H35" s="3" t="s">
        <v>22</v>
      </c>
    </row>
  </sheetData>
  <sheetProtection algorithmName="SHA-512" hashValue="bYZtbTF30cRHTxiCqtKSg6VCUfR0xvh+n/t3Y9xziSiNizv/bRxhGEA97PMhCkawtcoMdjFJ99gFP7mkVttZGQ==" saltValue="wxhElLfeOQWyPEmmPTS9cg==" spinCount="100000" sheet="1" objects="1" scenarios="1"/>
  <printOptions horizontalCentered="1"/>
  <pageMargins left="0.39370078740157483" right="0.39370078740157483" top="0.78740157480314965" bottom="0.78740157480314965" header="0.31496062992125984" footer="0.31496062992125984"/>
  <pageSetup paperSize="9" orientation="portrait" r:id="rId1"/>
  <headerFooter>
    <oddHeader>&amp;L&amp;9&amp;K857362Page &amp;P of &amp;N&amp;C&amp;9 &amp;K8573622018 annual performance report tables - small company return&amp;R&amp;9&amp;G</oddHeader>
    <oddFooter>&amp;L&amp;9&amp;K857362&amp;A&amp;R&amp;9&amp;K857362Printed: &amp;D &amp;T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G67"/>
  <sheetViews>
    <sheetView showGridLines="0" zoomScaleNormal="100" zoomScalePageLayoutView="55" workbookViewId="0"/>
  </sheetViews>
  <sheetFormatPr defaultColWidth="0" defaultRowHeight="14.15" zeroHeight="1" x14ac:dyDescent="0.35"/>
  <cols>
    <col min="1" max="1" width="1.640625" style="30" customWidth="1"/>
    <col min="2" max="2" width="4.7109375" style="30" customWidth="1"/>
    <col min="3" max="3" width="36.2109375" style="30" bestFit="1" customWidth="1"/>
    <col min="4" max="5" width="5.140625" style="30" customWidth="1"/>
    <col min="6" max="11" width="12.5" style="30" customWidth="1"/>
    <col min="12" max="12" width="2.640625" style="30" customWidth="1"/>
    <col min="13" max="13" width="18.7109375" style="30" bestFit="1" customWidth="1"/>
    <col min="14" max="14" width="1.640625" style="30" customWidth="1"/>
    <col min="15" max="15" width="1.640625" style="34" hidden="1" customWidth="1"/>
    <col min="16" max="19" width="5.640625" style="30" hidden="1" customWidth="1"/>
    <col min="20" max="20" width="1.640625" style="34" hidden="1" customWidth="1"/>
    <col min="21" max="21" width="8.7109375" style="30" customWidth="1"/>
    <col min="22" max="22" width="4.7109375" style="30" customWidth="1"/>
    <col min="23" max="23" width="36.2109375" style="30" bestFit="1" customWidth="1"/>
    <col min="24" max="25" width="5.140625" style="30" customWidth="1"/>
    <col min="26" max="31" width="12.5" style="30" customWidth="1"/>
    <col min="32" max="32" width="8.140625" style="30" customWidth="1"/>
    <col min="33" max="33" width="1.640625" style="34" hidden="1" customWidth="1"/>
    <col min="34" max="16384" width="8.140625" style="30" hidden="1"/>
  </cols>
  <sheetData>
    <row r="1" spans="2:31" ht="18.899999999999999" x14ac:dyDescent="0.35">
      <c r="B1" s="31" t="s">
        <v>23</v>
      </c>
      <c r="C1" s="31"/>
      <c r="D1" s="31"/>
      <c r="E1" s="31"/>
      <c r="F1" s="31"/>
      <c r="G1" s="31"/>
      <c r="H1" s="31"/>
      <c r="I1" s="31"/>
      <c r="J1" s="31"/>
      <c r="K1" s="32" t="str">
        <f>Validation!$B$3</f>
        <v>[Select company]</v>
      </c>
      <c r="L1" s="31"/>
      <c r="M1" s="33" t="s">
        <v>24</v>
      </c>
      <c r="V1" s="31" t="s">
        <v>25</v>
      </c>
      <c r="W1" s="31"/>
      <c r="X1" s="31"/>
      <c r="Y1" s="31"/>
      <c r="Z1" s="31"/>
      <c r="AA1" s="31"/>
      <c r="AB1" s="31"/>
      <c r="AC1" s="31"/>
      <c r="AD1" s="31"/>
      <c r="AE1" s="32"/>
    </row>
    <row r="2" spans="2:31" ht="14.6" thickBot="1" x14ac:dyDescent="0.4">
      <c r="B2" s="35" t="s">
        <v>15</v>
      </c>
      <c r="V2" s="35" t="str">
        <f>$B$2</f>
        <v>For the 12 months ended 31 March 2020</v>
      </c>
    </row>
    <row r="3" spans="2:31" ht="14.7" customHeight="1" x14ac:dyDescent="0.35">
      <c r="B3" s="178" t="s">
        <v>26</v>
      </c>
      <c r="C3" s="179"/>
      <c r="D3" s="182" t="s">
        <v>27</v>
      </c>
      <c r="E3" s="184" t="s">
        <v>28</v>
      </c>
      <c r="F3" s="186" t="s">
        <v>29</v>
      </c>
      <c r="G3" s="187"/>
      <c r="H3" s="188"/>
      <c r="I3" s="186" t="s">
        <v>30</v>
      </c>
      <c r="J3" s="187"/>
      <c r="K3" s="188"/>
      <c r="M3" s="200" t="s">
        <v>31</v>
      </c>
      <c r="V3" s="178" t="s">
        <v>26</v>
      </c>
      <c r="W3" s="179"/>
      <c r="X3" s="182" t="s">
        <v>27</v>
      </c>
      <c r="Y3" s="184" t="s">
        <v>28</v>
      </c>
      <c r="Z3" s="186" t="s">
        <v>30</v>
      </c>
      <c r="AA3" s="187"/>
      <c r="AB3" s="188"/>
      <c r="AC3" s="186" t="s">
        <v>32</v>
      </c>
      <c r="AD3" s="187"/>
      <c r="AE3" s="188"/>
    </row>
    <row r="4" spans="2:31" ht="14.7" customHeight="1" thickBot="1" x14ac:dyDescent="0.4">
      <c r="B4" s="180"/>
      <c r="C4" s="181"/>
      <c r="D4" s="183"/>
      <c r="E4" s="185"/>
      <c r="F4" s="80" t="s">
        <v>33</v>
      </c>
      <c r="G4" s="81" t="s">
        <v>34</v>
      </c>
      <c r="H4" s="82" t="s">
        <v>35</v>
      </c>
      <c r="I4" s="80" t="s">
        <v>33</v>
      </c>
      <c r="J4" s="81" t="s">
        <v>34</v>
      </c>
      <c r="K4" s="82" t="s">
        <v>35</v>
      </c>
      <c r="M4" s="201"/>
      <c r="P4" s="195" t="s">
        <v>36</v>
      </c>
      <c r="Q4" s="195"/>
      <c r="R4" s="195"/>
      <c r="S4" s="195"/>
      <c r="V4" s="180"/>
      <c r="W4" s="181"/>
      <c r="X4" s="183"/>
      <c r="Y4" s="185"/>
      <c r="Z4" s="80" t="s">
        <v>33</v>
      </c>
      <c r="AA4" s="81" t="s">
        <v>34</v>
      </c>
      <c r="AB4" s="82" t="s">
        <v>35</v>
      </c>
      <c r="AC4" s="80" t="s">
        <v>33</v>
      </c>
      <c r="AD4" s="81" t="s">
        <v>34</v>
      </c>
      <c r="AE4" s="82" t="s">
        <v>35</v>
      </c>
    </row>
    <row r="5" spans="2:31" ht="14.6" thickBot="1" x14ac:dyDescent="0.4">
      <c r="P5" s="83" t="s">
        <v>37</v>
      </c>
      <c r="Q5" s="83"/>
      <c r="R5" s="54"/>
      <c r="S5" s="54"/>
    </row>
    <row r="6" spans="2:31" ht="14.6" thickBot="1" x14ac:dyDescent="0.4">
      <c r="B6" s="84" t="s">
        <v>38</v>
      </c>
      <c r="C6" s="85" t="s">
        <v>39</v>
      </c>
      <c r="P6" s="83"/>
      <c r="Q6" s="83"/>
      <c r="R6" s="54"/>
      <c r="S6" s="54"/>
      <c r="V6" s="84" t="s">
        <v>38</v>
      </c>
      <c r="W6" s="85" t="s">
        <v>39</v>
      </c>
    </row>
    <row r="7" spans="2:31" x14ac:dyDescent="0.35">
      <c r="B7" s="86" t="s">
        <v>40</v>
      </c>
      <c r="C7" s="87" t="s">
        <v>41</v>
      </c>
      <c r="D7" s="41" t="s">
        <v>42</v>
      </c>
      <c r="E7" s="88">
        <v>3</v>
      </c>
      <c r="F7" s="125"/>
      <c r="G7" s="130"/>
      <c r="H7" s="89">
        <f xml:space="preserve"> F7 + G7</f>
        <v>0</v>
      </c>
      <c r="I7" s="125"/>
      <c r="J7" s="130"/>
      <c r="K7" s="89">
        <f xml:space="preserve"> I7 + J7</f>
        <v>0</v>
      </c>
      <c r="M7" s="10" t="str">
        <f t="shared" ref="M7:M30" si="0" xml:space="preserve"> IF( SUM( O7:T7 ) = 0, 0, $P$5 )</f>
        <v>Please complete all cells in row</v>
      </c>
      <c r="P7" s="43">
        <f xml:space="preserve"> IF( ISNUMBER( F7 ), 0, 1 )</f>
        <v>1</v>
      </c>
      <c r="Q7" s="43">
        <f xml:space="preserve"> IF( ISNUMBER( G7 ), 0, 1 )</f>
        <v>1</v>
      </c>
      <c r="R7" s="43">
        <f xml:space="preserve"> IF( ISNUMBER( I7 ), 0, 1 )</f>
        <v>1</v>
      </c>
      <c r="S7" s="43">
        <f xml:space="preserve"> IF( ISNUMBER( J7 ), 0, 1 )</f>
        <v>1</v>
      </c>
      <c r="V7" s="86" t="s">
        <v>40</v>
      </c>
      <c r="W7" s="87" t="s">
        <v>41</v>
      </c>
      <c r="X7" s="41" t="s">
        <v>42</v>
      </c>
      <c r="Y7" s="88">
        <v>3</v>
      </c>
      <c r="Z7" s="157" t="s">
        <v>43</v>
      </c>
      <c r="AA7" s="158" t="s">
        <v>44</v>
      </c>
      <c r="AB7" s="89" t="s">
        <v>45</v>
      </c>
      <c r="AC7" s="157" t="s">
        <v>43</v>
      </c>
      <c r="AD7" s="158" t="s">
        <v>44</v>
      </c>
      <c r="AE7" s="89" t="s">
        <v>45</v>
      </c>
    </row>
    <row r="8" spans="2:31" x14ac:dyDescent="0.35">
      <c r="B8" s="90" t="s">
        <v>46</v>
      </c>
      <c r="C8" s="91" t="s">
        <v>47</v>
      </c>
      <c r="D8" s="45" t="s">
        <v>42</v>
      </c>
      <c r="E8" s="92">
        <v>3</v>
      </c>
      <c r="F8" s="127"/>
      <c r="G8" s="131"/>
      <c r="H8" s="93">
        <f t="shared" ref="H8:H12" si="1" xml:space="preserve"> F8 + G8</f>
        <v>0</v>
      </c>
      <c r="I8" s="127"/>
      <c r="J8" s="131"/>
      <c r="K8" s="93">
        <f t="shared" ref="K8" si="2" xml:space="preserve"> I8 + J8</f>
        <v>0</v>
      </c>
      <c r="M8" s="10" t="str">
        <f t="shared" si="0"/>
        <v>Please complete all cells in row</v>
      </c>
      <c r="P8" s="43">
        <f t="shared" ref="P8:Q30" si="3" xml:space="preserve"> IF( ISNUMBER( F8 ), 0, 1 )</f>
        <v>1</v>
      </c>
      <c r="Q8" s="43">
        <f t="shared" si="3"/>
        <v>1</v>
      </c>
      <c r="R8" s="43">
        <f t="shared" ref="R8:S30" si="4" xml:space="preserve"> IF( ISNUMBER( I8 ), 0, 1 )</f>
        <v>1</v>
      </c>
      <c r="S8" s="43">
        <f t="shared" si="4"/>
        <v>1</v>
      </c>
      <c r="V8" s="90" t="s">
        <v>46</v>
      </c>
      <c r="W8" s="91" t="s">
        <v>47</v>
      </c>
      <c r="X8" s="45" t="s">
        <v>42</v>
      </c>
      <c r="Y8" s="92">
        <v>3</v>
      </c>
      <c r="Z8" s="159" t="s">
        <v>48</v>
      </c>
      <c r="AA8" s="160" t="s">
        <v>49</v>
      </c>
      <c r="AB8" s="93" t="s">
        <v>50</v>
      </c>
      <c r="AC8" s="159" t="s">
        <v>48</v>
      </c>
      <c r="AD8" s="160" t="s">
        <v>49</v>
      </c>
      <c r="AE8" s="93" t="s">
        <v>50</v>
      </c>
    </row>
    <row r="9" spans="2:31" x14ac:dyDescent="0.35">
      <c r="B9" s="90" t="s">
        <v>51</v>
      </c>
      <c r="C9" s="91" t="s">
        <v>52</v>
      </c>
      <c r="D9" s="45" t="s">
        <v>42</v>
      </c>
      <c r="E9" s="92">
        <v>3</v>
      </c>
      <c r="F9" s="127"/>
      <c r="G9" s="131"/>
      <c r="H9" s="93">
        <f xml:space="preserve"> F9 + G9</f>
        <v>0</v>
      </c>
      <c r="I9" s="127"/>
      <c r="J9" s="131"/>
      <c r="K9" s="93">
        <f xml:space="preserve"> I9 + J9</f>
        <v>0</v>
      </c>
      <c r="M9" s="10" t="str">
        <f t="shared" si="0"/>
        <v>Please complete all cells in row</v>
      </c>
      <c r="P9" s="43">
        <f t="shared" si="3"/>
        <v>1</v>
      </c>
      <c r="Q9" s="43">
        <f t="shared" si="3"/>
        <v>1</v>
      </c>
      <c r="R9" s="43">
        <f t="shared" si="4"/>
        <v>1</v>
      </c>
      <c r="S9" s="43">
        <f t="shared" si="4"/>
        <v>1</v>
      </c>
      <c r="V9" s="90" t="s">
        <v>51</v>
      </c>
      <c r="W9" s="91" t="s">
        <v>52</v>
      </c>
      <c r="X9" s="45" t="s">
        <v>42</v>
      </c>
      <c r="Y9" s="92">
        <v>3</v>
      </c>
      <c r="Z9" s="159" t="s">
        <v>53</v>
      </c>
      <c r="AA9" s="160" t="s">
        <v>54</v>
      </c>
      <c r="AB9" s="93" t="s">
        <v>55</v>
      </c>
      <c r="AC9" s="159" t="s">
        <v>53</v>
      </c>
      <c r="AD9" s="160" t="s">
        <v>54</v>
      </c>
      <c r="AE9" s="93" t="s">
        <v>55</v>
      </c>
    </row>
    <row r="10" spans="2:31" x14ac:dyDescent="0.35">
      <c r="B10" s="90" t="s">
        <v>56</v>
      </c>
      <c r="C10" s="91" t="s">
        <v>57</v>
      </c>
      <c r="D10" s="45" t="s">
        <v>42</v>
      </c>
      <c r="E10" s="92">
        <v>3</v>
      </c>
      <c r="F10" s="127"/>
      <c r="G10" s="131"/>
      <c r="H10" s="93">
        <f t="shared" si="1"/>
        <v>0</v>
      </c>
      <c r="I10" s="127"/>
      <c r="J10" s="131"/>
      <c r="K10" s="93">
        <f t="shared" ref="K10:K12" si="5" xml:space="preserve"> I10 + J10</f>
        <v>0</v>
      </c>
      <c r="M10" s="10" t="str">
        <f t="shared" si="0"/>
        <v>Please complete all cells in row</v>
      </c>
      <c r="P10" s="43">
        <f t="shared" si="3"/>
        <v>1</v>
      </c>
      <c r="Q10" s="43">
        <f t="shared" si="3"/>
        <v>1</v>
      </c>
      <c r="R10" s="43">
        <f t="shared" si="4"/>
        <v>1</v>
      </c>
      <c r="S10" s="43">
        <f t="shared" si="4"/>
        <v>1</v>
      </c>
      <c r="V10" s="90" t="s">
        <v>56</v>
      </c>
      <c r="W10" s="91" t="s">
        <v>57</v>
      </c>
      <c r="X10" s="45" t="s">
        <v>42</v>
      </c>
      <c r="Y10" s="92">
        <v>3</v>
      </c>
      <c r="Z10" s="159" t="s">
        <v>58</v>
      </c>
      <c r="AA10" s="160" t="s">
        <v>59</v>
      </c>
      <c r="AB10" s="93" t="s">
        <v>60</v>
      </c>
      <c r="AC10" s="159" t="s">
        <v>58</v>
      </c>
      <c r="AD10" s="160" t="s">
        <v>59</v>
      </c>
      <c r="AE10" s="93" t="s">
        <v>60</v>
      </c>
    </row>
    <row r="11" spans="2:31" x14ac:dyDescent="0.35">
      <c r="B11" s="90" t="s">
        <v>61</v>
      </c>
      <c r="C11" s="91" t="s">
        <v>62</v>
      </c>
      <c r="D11" s="45" t="s">
        <v>42</v>
      </c>
      <c r="E11" s="92">
        <v>3</v>
      </c>
      <c r="F11" s="127"/>
      <c r="G11" s="131"/>
      <c r="H11" s="93">
        <f t="shared" si="1"/>
        <v>0</v>
      </c>
      <c r="I11" s="127"/>
      <c r="J11" s="131"/>
      <c r="K11" s="93">
        <f t="shared" si="5"/>
        <v>0</v>
      </c>
      <c r="M11" s="10" t="str">
        <f t="shared" si="0"/>
        <v>Please complete all cells in row</v>
      </c>
      <c r="P11" s="43">
        <f t="shared" si="3"/>
        <v>1</v>
      </c>
      <c r="Q11" s="43">
        <f t="shared" si="3"/>
        <v>1</v>
      </c>
      <c r="R11" s="43">
        <f t="shared" si="4"/>
        <v>1</v>
      </c>
      <c r="S11" s="43">
        <f t="shared" si="4"/>
        <v>1</v>
      </c>
      <c r="V11" s="90" t="s">
        <v>61</v>
      </c>
      <c r="W11" s="91" t="s">
        <v>62</v>
      </c>
      <c r="X11" s="45" t="s">
        <v>42</v>
      </c>
      <c r="Y11" s="92">
        <v>3</v>
      </c>
      <c r="Z11" s="159" t="s">
        <v>63</v>
      </c>
      <c r="AA11" s="160" t="s">
        <v>64</v>
      </c>
      <c r="AB11" s="93" t="s">
        <v>65</v>
      </c>
      <c r="AC11" s="159" t="s">
        <v>63</v>
      </c>
      <c r="AD11" s="160" t="s">
        <v>63</v>
      </c>
      <c r="AE11" s="93" t="s">
        <v>65</v>
      </c>
    </row>
    <row r="12" spans="2:31" ht="14.6" thickBot="1" x14ac:dyDescent="0.4">
      <c r="B12" s="94" t="s">
        <v>66</v>
      </c>
      <c r="C12" s="95" t="s">
        <v>67</v>
      </c>
      <c r="D12" s="50" t="s">
        <v>42</v>
      </c>
      <c r="E12" s="96">
        <v>3</v>
      </c>
      <c r="F12" s="97">
        <f xml:space="preserve"> SUM( F7:F11 )</f>
        <v>0</v>
      </c>
      <c r="G12" s="98">
        <f xml:space="preserve"> SUM( G7:G11 )</f>
        <v>0</v>
      </c>
      <c r="H12" s="99">
        <f t="shared" si="1"/>
        <v>0</v>
      </c>
      <c r="I12" s="97">
        <f xml:space="preserve"> SUM( I7:I11 )</f>
        <v>0</v>
      </c>
      <c r="J12" s="98">
        <f xml:space="preserve"> SUM( J7:J11 )</f>
        <v>0</v>
      </c>
      <c r="K12" s="99">
        <f t="shared" si="5"/>
        <v>0</v>
      </c>
      <c r="M12" s="10"/>
      <c r="P12" s="54"/>
      <c r="Q12" s="54"/>
      <c r="R12" s="54"/>
      <c r="S12" s="54"/>
      <c r="V12" s="94" t="s">
        <v>66</v>
      </c>
      <c r="W12" s="95" t="s">
        <v>67</v>
      </c>
      <c r="X12" s="50" t="s">
        <v>42</v>
      </c>
      <c r="Y12" s="96">
        <v>3</v>
      </c>
      <c r="Z12" s="97" t="s">
        <v>68</v>
      </c>
      <c r="AA12" s="98" t="s">
        <v>69</v>
      </c>
      <c r="AB12" s="99" t="s">
        <v>70</v>
      </c>
      <c r="AC12" s="97" t="s">
        <v>68</v>
      </c>
      <c r="AD12" s="98" t="s">
        <v>69</v>
      </c>
      <c r="AE12" s="99" t="s">
        <v>70</v>
      </c>
    </row>
    <row r="13" spans="2:31" ht="14.6" thickBot="1" x14ac:dyDescent="0.4">
      <c r="M13" s="10"/>
      <c r="P13" s="54"/>
      <c r="Q13" s="54"/>
      <c r="R13" s="54"/>
      <c r="S13" s="54"/>
    </row>
    <row r="14" spans="2:31" ht="14.6" thickBot="1" x14ac:dyDescent="0.4">
      <c r="B14" s="84" t="s">
        <v>71</v>
      </c>
      <c r="C14" s="85" t="s">
        <v>72</v>
      </c>
      <c r="M14" s="10"/>
      <c r="P14" s="54"/>
      <c r="Q14" s="54"/>
      <c r="R14" s="54"/>
      <c r="S14" s="54"/>
      <c r="V14" s="84" t="s">
        <v>71</v>
      </c>
      <c r="W14" s="85" t="s">
        <v>72</v>
      </c>
    </row>
    <row r="15" spans="2:31" x14ac:dyDescent="0.35">
      <c r="B15" s="86" t="s">
        <v>73</v>
      </c>
      <c r="C15" s="87" t="s">
        <v>74</v>
      </c>
      <c r="D15" s="41" t="s">
        <v>42</v>
      </c>
      <c r="E15" s="88">
        <v>3</v>
      </c>
      <c r="F15" s="125"/>
      <c r="G15" s="130"/>
      <c r="H15" s="89">
        <f xml:space="preserve"> F15 + G15</f>
        <v>0</v>
      </c>
      <c r="I15" s="125"/>
      <c r="J15" s="130"/>
      <c r="K15" s="89">
        <f xml:space="preserve"> I15 + J15</f>
        <v>0</v>
      </c>
      <c r="M15" s="10" t="str">
        <f t="shared" si="0"/>
        <v>Please complete all cells in row</v>
      </c>
      <c r="P15" s="43">
        <f t="shared" si="3"/>
        <v>1</v>
      </c>
      <c r="Q15" s="43">
        <f t="shared" si="3"/>
        <v>1</v>
      </c>
      <c r="R15" s="43">
        <f t="shared" si="4"/>
        <v>1</v>
      </c>
      <c r="S15" s="43">
        <f t="shared" si="4"/>
        <v>1</v>
      </c>
      <c r="V15" s="86" t="s">
        <v>73</v>
      </c>
      <c r="W15" s="87" t="s">
        <v>74</v>
      </c>
      <c r="X15" s="41" t="s">
        <v>42</v>
      </c>
      <c r="Y15" s="88">
        <v>3</v>
      </c>
      <c r="Z15" s="157" t="s">
        <v>75</v>
      </c>
      <c r="AA15" s="158" t="s">
        <v>76</v>
      </c>
      <c r="AB15" s="89" t="s">
        <v>77</v>
      </c>
      <c r="AC15" s="157" t="s">
        <v>75</v>
      </c>
      <c r="AD15" s="158" t="s">
        <v>76</v>
      </c>
      <c r="AE15" s="89" t="s">
        <v>77</v>
      </c>
    </row>
    <row r="16" spans="2:31" x14ac:dyDescent="0.35">
      <c r="B16" s="90" t="s">
        <v>78</v>
      </c>
      <c r="C16" s="91" t="s">
        <v>79</v>
      </c>
      <c r="D16" s="45" t="s">
        <v>42</v>
      </c>
      <c r="E16" s="92">
        <v>3</v>
      </c>
      <c r="F16" s="127"/>
      <c r="G16" s="131"/>
      <c r="H16" s="93">
        <f xml:space="preserve"> F16 + G16</f>
        <v>0</v>
      </c>
      <c r="I16" s="127"/>
      <c r="J16" s="131"/>
      <c r="K16" s="93">
        <f xml:space="preserve"> I16 + J16</f>
        <v>0</v>
      </c>
      <c r="M16" s="10" t="str">
        <f t="shared" si="0"/>
        <v>Please complete all cells in row</v>
      </c>
      <c r="P16" s="43">
        <f t="shared" si="3"/>
        <v>1</v>
      </c>
      <c r="Q16" s="43">
        <f t="shared" si="3"/>
        <v>1</v>
      </c>
      <c r="R16" s="43">
        <f t="shared" si="4"/>
        <v>1</v>
      </c>
      <c r="S16" s="43">
        <f t="shared" si="4"/>
        <v>1</v>
      </c>
      <c r="V16" s="90" t="s">
        <v>78</v>
      </c>
      <c r="W16" s="91" t="s">
        <v>79</v>
      </c>
      <c r="X16" s="45" t="s">
        <v>42</v>
      </c>
      <c r="Y16" s="92">
        <v>3</v>
      </c>
      <c r="Z16" s="159" t="s">
        <v>80</v>
      </c>
      <c r="AA16" s="160" t="s">
        <v>81</v>
      </c>
      <c r="AB16" s="93" t="s">
        <v>82</v>
      </c>
      <c r="AC16" s="159" t="s">
        <v>80</v>
      </c>
      <c r="AD16" s="160" t="s">
        <v>81</v>
      </c>
      <c r="AE16" s="93" t="s">
        <v>82</v>
      </c>
    </row>
    <row r="17" spans="2:33" ht="14.6" thickBot="1" x14ac:dyDescent="0.4">
      <c r="B17" s="94" t="s">
        <v>83</v>
      </c>
      <c r="C17" s="95" t="s">
        <v>84</v>
      </c>
      <c r="D17" s="50" t="s">
        <v>42</v>
      </c>
      <c r="E17" s="96">
        <v>3</v>
      </c>
      <c r="F17" s="132"/>
      <c r="G17" s="133"/>
      <c r="H17" s="99">
        <f xml:space="preserve"> F17 + G17</f>
        <v>0</v>
      </c>
      <c r="I17" s="132"/>
      <c r="J17" s="133"/>
      <c r="K17" s="99">
        <f xml:space="preserve"> I17 + J17</f>
        <v>0</v>
      </c>
      <c r="M17" s="10" t="str">
        <f t="shared" si="0"/>
        <v>Please complete all cells in row</v>
      </c>
      <c r="P17" s="43">
        <f t="shared" si="3"/>
        <v>1</v>
      </c>
      <c r="Q17" s="43">
        <f t="shared" si="3"/>
        <v>1</v>
      </c>
      <c r="R17" s="43">
        <f t="shared" si="4"/>
        <v>1</v>
      </c>
      <c r="S17" s="43">
        <f t="shared" si="4"/>
        <v>1</v>
      </c>
      <c r="V17" s="94" t="s">
        <v>83</v>
      </c>
      <c r="W17" s="95" t="s">
        <v>84</v>
      </c>
      <c r="X17" s="50" t="s">
        <v>42</v>
      </c>
      <c r="Y17" s="96">
        <v>3</v>
      </c>
      <c r="Z17" s="161" t="s">
        <v>85</v>
      </c>
      <c r="AA17" s="162" t="s">
        <v>86</v>
      </c>
      <c r="AB17" s="99" t="s">
        <v>87</v>
      </c>
      <c r="AC17" s="161" t="s">
        <v>85</v>
      </c>
      <c r="AD17" s="162" t="s">
        <v>86</v>
      </c>
      <c r="AE17" s="99" t="s">
        <v>87</v>
      </c>
    </row>
    <row r="18" spans="2:33" ht="14.6" thickBot="1" x14ac:dyDescent="0.4">
      <c r="M18" s="10"/>
      <c r="P18" s="54"/>
      <c r="Q18" s="54"/>
      <c r="R18" s="54"/>
      <c r="S18" s="54"/>
    </row>
    <row r="19" spans="2:33" ht="14.6" thickBot="1" x14ac:dyDescent="0.4">
      <c r="B19" s="84" t="s">
        <v>88</v>
      </c>
      <c r="C19" s="85" t="s">
        <v>89</v>
      </c>
      <c r="M19" s="10"/>
      <c r="P19" s="54"/>
      <c r="Q19" s="54"/>
      <c r="R19" s="54"/>
      <c r="S19" s="54"/>
      <c r="V19" s="84" t="s">
        <v>88</v>
      </c>
      <c r="W19" s="85" t="s">
        <v>89</v>
      </c>
    </row>
    <row r="20" spans="2:33" x14ac:dyDescent="0.35">
      <c r="B20" s="86" t="s">
        <v>90</v>
      </c>
      <c r="C20" s="87" t="s">
        <v>91</v>
      </c>
      <c r="D20" s="41" t="s">
        <v>42</v>
      </c>
      <c r="E20" s="88">
        <v>3</v>
      </c>
      <c r="F20" s="125"/>
      <c r="G20" s="130"/>
      <c r="H20" s="89">
        <f xml:space="preserve"> F20 + G20</f>
        <v>0</v>
      </c>
      <c r="I20" s="125"/>
      <c r="J20" s="130"/>
      <c r="K20" s="89">
        <f xml:space="preserve"> I20 + J20</f>
        <v>0</v>
      </c>
      <c r="M20" s="10" t="str">
        <f t="shared" si="0"/>
        <v>Please complete all cells in row</v>
      </c>
      <c r="P20" s="43">
        <f t="shared" si="3"/>
        <v>1</v>
      </c>
      <c r="Q20" s="43">
        <f t="shared" si="3"/>
        <v>1</v>
      </c>
      <c r="R20" s="43">
        <f t="shared" si="4"/>
        <v>1</v>
      </c>
      <c r="S20" s="43">
        <f t="shared" si="4"/>
        <v>1</v>
      </c>
      <c r="V20" s="86" t="s">
        <v>90</v>
      </c>
      <c r="W20" s="87" t="s">
        <v>91</v>
      </c>
      <c r="X20" s="41" t="s">
        <v>42</v>
      </c>
      <c r="Y20" s="88">
        <v>3</v>
      </c>
      <c r="Z20" s="157" t="s">
        <v>92</v>
      </c>
      <c r="AA20" s="158" t="s">
        <v>93</v>
      </c>
      <c r="AB20" s="89" t="s">
        <v>94</v>
      </c>
      <c r="AC20" s="157" t="s">
        <v>92</v>
      </c>
      <c r="AD20" s="158" t="s">
        <v>93</v>
      </c>
      <c r="AE20" s="89" t="s">
        <v>94</v>
      </c>
    </row>
    <row r="21" spans="2:33" x14ac:dyDescent="0.35">
      <c r="B21" s="90" t="s">
        <v>95</v>
      </c>
      <c r="C21" s="91" t="s">
        <v>96</v>
      </c>
      <c r="D21" s="45" t="s">
        <v>42</v>
      </c>
      <c r="E21" s="92">
        <v>3</v>
      </c>
      <c r="F21" s="127"/>
      <c r="G21" s="131"/>
      <c r="H21" s="93">
        <f t="shared" ref="H21" si="6" xml:space="preserve"> F21 + G21</f>
        <v>0</v>
      </c>
      <c r="I21" s="127"/>
      <c r="J21" s="131"/>
      <c r="K21" s="93">
        <f t="shared" ref="K21" si="7" xml:space="preserve"> I21 + J21</f>
        <v>0</v>
      </c>
      <c r="M21" s="10" t="str">
        <f t="shared" si="0"/>
        <v>Please complete all cells in row</v>
      </c>
      <c r="P21" s="43">
        <f t="shared" si="3"/>
        <v>1</v>
      </c>
      <c r="Q21" s="43">
        <f t="shared" si="3"/>
        <v>1</v>
      </c>
      <c r="R21" s="43">
        <f t="shared" si="4"/>
        <v>1</v>
      </c>
      <c r="S21" s="43">
        <f t="shared" si="4"/>
        <v>1</v>
      </c>
      <c r="V21" s="90" t="s">
        <v>95</v>
      </c>
      <c r="W21" s="91" t="s">
        <v>96</v>
      </c>
      <c r="X21" s="45" t="s">
        <v>42</v>
      </c>
      <c r="Y21" s="92">
        <v>3</v>
      </c>
      <c r="Z21" s="159" t="s">
        <v>97</v>
      </c>
      <c r="AA21" s="160" t="s">
        <v>98</v>
      </c>
      <c r="AB21" s="93" t="s">
        <v>99</v>
      </c>
      <c r="AC21" s="159" t="s">
        <v>97</v>
      </c>
      <c r="AD21" s="160" t="s">
        <v>98</v>
      </c>
      <c r="AE21" s="93" t="s">
        <v>99</v>
      </c>
    </row>
    <row r="22" spans="2:33" x14ac:dyDescent="0.35">
      <c r="B22" s="90" t="s">
        <v>100</v>
      </c>
      <c r="C22" s="91" t="s">
        <v>101</v>
      </c>
      <c r="D22" s="45" t="s">
        <v>42</v>
      </c>
      <c r="E22" s="92">
        <v>3</v>
      </c>
      <c r="F22" s="127"/>
      <c r="G22" s="131"/>
      <c r="H22" s="93">
        <f xml:space="preserve"> F22 + G22</f>
        <v>0</v>
      </c>
      <c r="I22" s="127"/>
      <c r="J22" s="131"/>
      <c r="K22" s="93">
        <f xml:space="preserve"> I22 + J22</f>
        <v>0</v>
      </c>
      <c r="M22" s="10" t="str">
        <f t="shared" si="0"/>
        <v>Please complete all cells in row</v>
      </c>
      <c r="P22" s="43">
        <f t="shared" si="3"/>
        <v>1</v>
      </c>
      <c r="Q22" s="43">
        <f t="shared" si="3"/>
        <v>1</v>
      </c>
      <c r="R22" s="43">
        <f t="shared" si="4"/>
        <v>1</v>
      </c>
      <c r="S22" s="43">
        <f t="shared" si="4"/>
        <v>1</v>
      </c>
      <c r="V22" s="90" t="s">
        <v>100</v>
      </c>
      <c r="W22" s="91" t="s">
        <v>101</v>
      </c>
      <c r="X22" s="45" t="s">
        <v>42</v>
      </c>
      <c r="Y22" s="92">
        <v>3</v>
      </c>
      <c r="Z22" s="159" t="s">
        <v>102</v>
      </c>
      <c r="AA22" s="160" t="s">
        <v>103</v>
      </c>
      <c r="AB22" s="93" t="s">
        <v>104</v>
      </c>
      <c r="AC22" s="159" t="s">
        <v>102</v>
      </c>
      <c r="AD22" s="160" t="s">
        <v>103</v>
      </c>
      <c r="AE22" s="93" t="s">
        <v>104</v>
      </c>
    </row>
    <row r="23" spans="2:33" x14ac:dyDescent="0.35">
      <c r="B23" s="90" t="s">
        <v>105</v>
      </c>
      <c r="C23" s="91" t="s">
        <v>84</v>
      </c>
      <c r="D23" s="45" t="s">
        <v>42</v>
      </c>
      <c r="E23" s="92">
        <v>3</v>
      </c>
      <c r="F23" s="127"/>
      <c r="G23" s="131"/>
      <c r="H23" s="93">
        <f t="shared" ref="H23:H24" si="8" xml:space="preserve"> F23 + G23</f>
        <v>0</v>
      </c>
      <c r="I23" s="127"/>
      <c r="J23" s="131"/>
      <c r="K23" s="93">
        <f t="shared" ref="K23:K24" si="9" xml:space="preserve"> I23 + J23</f>
        <v>0</v>
      </c>
      <c r="M23" s="10" t="str">
        <f t="shared" si="0"/>
        <v>Please complete all cells in row</v>
      </c>
      <c r="P23" s="43">
        <f t="shared" si="3"/>
        <v>1</v>
      </c>
      <c r="Q23" s="43">
        <f t="shared" si="3"/>
        <v>1</v>
      </c>
      <c r="R23" s="43">
        <f t="shared" si="4"/>
        <v>1</v>
      </c>
      <c r="S23" s="43">
        <f t="shared" si="4"/>
        <v>1</v>
      </c>
      <c r="V23" s="90" t="s">
        <v>105</v>
      </c>
      <c r="W23" s="91" t="s">
        <v>84</v>
      </c>
      <c r="X23" s="45" t="s">
        <v>42</v>
      </c>
      <c r="Y23" s="92">
        <v>3</v>
      </c>
      <c r="Z23" s="159" t="s">
        <v>106</v>
      </c>
      <c r="AA23" s="160" t="s">
        <v>107</v>
      </c>
      <c r="AB23" s="93" t="s">
        <v>108</v>
      </c>
      <c r="AC23" s="159" t="s">
        <v>106</v>
      </c>
      <c r="AD23" s="160" t="s">
        <v>107</v>
      </c>
      <c r="AE23" s="93" t="s">
        <v>108</v>
      </c>
    </row>
    <row r="24" spans="2:33" ht="14.6" thickBot="1" x14ac:dyDescent="0.4">
      <c r="B24" s="94" t="s">
        <v>109</v>
      </c>
      <c r="C24" s="95" t="s">
        <v>110</v>
      </c>
      <c r="D24" s="50" t="s">
        <v>42</v>
      </c>
      <c r="E24" s="96">
        <v>3</v>
      </c>
      <c r="F24" s="132"/>
      <c r="G24" s="133"/>
      <c r="H24" s="99">
        <f t="shared" si="8"/>
        <v>0</v>
      </c>
      <c r="I24" s="132"/>
      <c r="J24" s="133"/>
      <c r="K24" s="99">
        <f t="shared" si="9"/>
        <v>0</v>
      </c>
      <c r="M24" s="10" t="str">
        <f t="shared" si="0"/>
        <v>Please complete all cells in row</v>
      </c>
      <c r="P24" s="43">
        <f t="shared" si="3"/>
        <v>1</v>
      </c>
      <c r="Q24" s="43">
        <f t="shared" si="3"/>
        <v>1</v>
      </c>
      <c r="R24" s="43">
        <f t="shared" si="4"/>
        <v>1</v>
      </c>
      <c r="S24" s="43">
        <f t="shared" si="4"/>
        <v>1</v>
      </c>
      <c r="V24" s="94" t="s">
        <v>109</v>
      </c>
      <c r="W24" s="95" t="s">
        <v>110</v>
      </c>
      <c r="X24" s="50" t="s">
        <v>42</v>
      </c>
      <c r="Y24" s="96">
        <v>3</v>
      </c>
      <c r="Z24" s="161" t="s">
        <v>111</v>
      </c>
      <c r="AA24" s="162" t="s">
        <v>112</v>
      </c>
      <c r="AB24" s="99" t="s">
        <v>113</v>
      </c>
      <c r="AC24" s="161" t="s">
        <v>111</v>
      </c>
      <c r="AD24" s="162" t="s">
        <v>112</v>
      </c>
      <c r="AE24" s="99" t="s">
        <v>113</v>
      </c>
    </row>
    <row r="25" spans="2:33" ht="14.6" thickBot="1" x14ac:dyDescent="0.4">
      <c r="M25" s="10"/>
      <c r="P25" s="54"/>
      <c r="Q25" s="54"/>
      <c r="R25" s="54"/>
      <c r="S25" s="54"/>
    </row>
    <row r="26" spans="2:33" ht="14.6" thickBot="1" x14ac:dyDescent="0.4">
      <c r="B26" s="100" t="s">
        <v>114</v>
      </c>
      <c r="C26" s="101" t="s">
        <v>115</v>
      </c>
      <c r="D26" s="102" t="s">
        <v>42</v>
      </c>
      <c r="E26" s="103">
        <v>3</v>
      </c>
      <c r="F26" s="104">
        <f xml:space="preserve"> SUM( F15:F17 ) + SUM( F20:F24 )</f>
        <v>0</v>
      </c>
      <c r="G26" s="105">
        <f xml:space="preserve"> SUM( G15:G17 ) + SUM( G20:G24 )</f>
        <v>0</v>
      </c>
      <c r="H26" s="106">
        <f xml:space="preserve"> F26 + G26</f>
        <v>0</v>
      </c>
      <c r="I26" s="104">
        <f xml:space="preserve"> SUM( I15:I17 ) + SUM( I20:I24 )</f>
        <v>0</v>
      </c>
      <c r="J26" s="105">
        <f xml:space="preserve"> SUM( J15:J17 ) + SUM( J20:J24 )</f>
        <v>0</v>
      </c>
      <c r="K26" s="106">
        <f xml:space="preserve"> I26 + J26</f>
        <v>0</v>
      </c>
      <c r="M26" s="10"/>
      <c r="P26" s="54"/>
      <c r="Q26" s="54"/>
      <c r="R26" s="54"/>
      <c r="S26" s="54"/>
      <c r="V26" s="100" t="s">
        <v>114</v>
      </c>
      <c r="W26" s="101" t="s">
        <v>115</v>
      </c>
      <c r="X26" s="102" t="s">
        <v>42</v>
      </c>
      <c r="Y26" s="103">
        <v>3</v>
      </c>
      <c r="Z26" s="104" t="s">
        <v>116</v>
      </c>
      <c r="AA26" s="105" t="s">
        <v>117</v>
      </c>
      <c r="AB26" s="106" t="s">
        <v>118</v>
      </c>
      <c r="AC26" s="104" t="s">
        <v>116</v>
      </c>
      <c r="AD26" s="105" t="s">
        <v>117</v>
      </c>
      <c r="AE26" s="106" t="s">
        <v>118</v>
      </c>
    </row>
    <row r="27" spans="2:33" ht="14.6" thickBot="1" x14ac:dyDescent="0.4">
      <c r="M27" s="10"/>
      <c r="P27" s="54"/>
      <c r="Q27" s="54"/>
      <c r="R27" s="54"/>
      <c r="S27" s="54"/>
    </row>
    <row r="28" spans="2:33" ht="14.6" thickBot="1" x14ac:dyDescent="0.4">
      <c r="B28" s="84" t="s">
        <v>119</v>
      </c>
      <c r="C28" s="85" t="s">
        <v>120</v>
      </c>
      <c r="M28" s="10"/>
      <c r="P28" s="54"/>
      <c r="Q28" s="54"/>
      <c r="R28" s="54"/>
      <c r="S28" s="54"/>
      <c r="V28" s="84" t="s">
        <v>119</v>
      </c>
      <c r="W28" s="85" t="s">
        <v>120</v>
      </c>
    </row>
    <row r="29" spans="2:33" x14ac:dyDescent="0.35">
      <c r="B29" s="86" t="s">
        <v>121</v>
      </c>
      <c r="C29" s="87" t="s">
        <v>122</v>
      </c>
      <c r="D29" s="41" t="s">
        <v>42</v>
      </c>
      <c r="E29" s="88">
        <v>3</v>
      </c>
      <c r="F29" s="125"/>
      <c r="G29" s="130"/>
      <c r="H29" s="89">
        <f xml:space="preserve"> F29 + G29</f>
        <v>0</v>
      </c>
      <c r="I29" s="125"/>
      <c r="J29" s="130"/>
      <c r="K29" s="89">
        <f xml:space="preserve"> I29 + J29</f>
        <v>0</v>
      </c>
      <c r="M29" s="10" t="str">
        <f t="shared" si="0"/>
        <v>Please complete all cells in row</v>
      </c>
      <c r="P29" s="43">
        <f t="shared" si="3"/>
        <v>1</v>
      </c>
      <c r="Q29" s="43">
        <f t="shared" si="3"/>
        <v>1</v>
      </c>
      <c r="R29" s="43">
        <f t="shared" si="4"/>
        <v>1</v>
      </c>
      <c r="S29" s="43">
        <f t="shared" si="4"/>
        <v>1</v>
      </c>
      <c r="V29" s="86" t="s">
        <v>121</v>
      </c>
      <c r="W29" s="87" t="s">
        <v>122</v>
      </c>
      <c r="X29" s="41" t="s">
        <v>42</v>
      </c>
      <c r="Y29" s="88">
        <v>3</v>
      </c>
      <c r="Z29" s="157" t="s">
        <v>123</v>
      </c>
      <c r="AA29" s="158" t="s">
        <v>124</v>
      </c>
      <c r="AB29" s="89" t="s">
        <v>125</v>
      </c>
      <c r="AC29" s="157" t="s">
        <v>123</v>
      </c>
      <c r="AD29" s="158" t="s">
        <v>124</v>
      </c>
      <c r="AE29" s="89" t="s">
        <v>125</v>
      </c>
    </row>
    <row r="30" spans="2:33" x14ac:dyDescent="0.35">
      <c r="B30" s="90" t="s">
        <v>126</v>
      </c>
      <c r="C30" s="91" t="s">
        <v>127</v>
      </c>
      <c r="D30" s="45" t="s">
        <v>42</v>
      </c>
      <c r="E30" s="92">
        <v>3</v>
      </c>
      <c r="F30" s="127"/>
      <c r="G30" s="131"/>
      <c r="H30" s="93">
        <f xml:space="preserve"> F30 + G30</f>
        <v>0</v>
      </c>
      <c r="I30" s="127"/>
      <c r="J30" s="131"/>
      <c r="K30" s="93">
        <f xml:space="preserve"> I30 + J30</f>
        <v>0</v>
      </c>
      <c r="M30" s="10" t="str">
        <f t="shared" si="0"/>
        <v>Please complete all cells in row</v>
      </c>
      <c r="P30" s="43">
        <f t="shared" si="3"/>
        <v>1</v>
      </c>
      <c r="Q30" s="43">
        <f t="shared" si="3"/>
        <v>1</v>
      </c>
      <c r="R30" s="43">
        <f t="shared" si="4"/>
        <v>1</v>
      </c>
      <c r="S30" s="43">
        <f t="shared" si="4"/>
        <v>1</v>
      </c>
      <c r="V30" s="90" t="s">
        <v>126</v>
      </c>
      <c r="W30" s="91" t="s">
        <v>127</v>
      </c>
      <c r="X30" s="45" t="s">
        <v>42</v>
      </c>
      <c r="Y30" s="92">
        <v>3</v>
      </c>
      <c r="Z30" s="159" t="s">
        <v>128</v>
      </c>
      <c r="AA30" s="160" t="s">
        <v>129</v>
      </c>
      <c r="AB30" s="93" t="s">
        <v>130</v>
      </c>
      <c r="AC30" s="159" t="s">
        <v>128</v>
      </c>
      <c r="AD30" s="160" t="s">
        <v>129</v>
      </c>
      <c r="AE30" s="93" t="s">
        <v>130</v>
      </c>
    </row>
    <row r="31" spans="2:33" ht="14.6" thickBot="1" x14ac:dyDescent="0.4">
      <c r="B31" s="94" t="s">
        <v>131</v>
      </c>
      <c r="C31" s="95" t="s">
        <v>132</v>
      </c>
      <c r="D31" s="50" t="s">
        <v>42</v>
      </c>
      <c r="E31" s="96">
        <v>3</v>
      </c>
      <c r="F31" s="97">
        <f xml:space="preserve"> SUM( F29:F30 )</f>
        <v>0</v>
      </c>
      <c r="G31" s="98">
        <f xml:space="preserve"> SUM( G29:G30 )</f>
        <v>0</v>
      </c>
      <c r="H31" s="99">
        <f xml:space="preserve"> F31 + G31</f>
        <v>0</v>
      </c>
      <c r="I31" s="97">
        <f xml:space="preserve"> SUM( I29:I30 )</f>
        <v>0</v>
      </c>
      <c r="J31" s="98">
        <f xml:space="preserve"> SUM( J29:J30 )</f>
        <v>0</v>
      </c>
      <c r="K31" s="99">
        <f xml:space="preserve"> I31 + J31</f>
        <v>0</v>
      </c>
      <c r="M31" s="10"/>
      <c r="P31" s="54"/>
      <c r="Q31" s="54"/>
      <c r="R31" s="54"/>
      <c r="S31" s="54"/>
      <c r="V31" s="94" t="s">
        <v>131</v>
      </c>
      <c r="W31" s="95" t="s">
        <v>132</v>
      </c>
      <c r="X31" s="50" t="s">
        <v>42</v>
      </c>
      <c r="Y31" s="96">
        <v>3</v>
      </c>
      <c r="Z31" s="52" t="s">
        <v>133</v>
      </c>
      <c r="AA31" s="52" t="s">
        <v>134</v>
      </c>
      <c r="AB31" s="99" t="s">
        <v>135</v>
      </c>
      <c r="AC31" s="52" t="s">
        <v>133</v>
      </c>
      <c r="AD31" s="52" t="s">
        <v>134</v>
      </c>
      <c r="AE31" s="99" t="s">
        <v>135</v>
      </c>
    </row>
    <row r="32" spans="2:33" s="64" customFormat="1" ht="14.6" thickBot="1" x14ac:dyDescent="0.4">
      <c r="C32" s="107"/>
      <c r="F32" s="55"/>
      <c r="H32" s="69"/>
      <c r="I32" s="55"/>
      <c r="K32" s="69"/>
      <c r="L32" s="69"/>
      <c r="M32" s="10"/>
      <c r="N32" s="69"/>
      <c r="O32" s="75"/>
      <c r="P32" s="54"/>
      <c r="Q32" s="54"/>
      <c r="R32" s="54"/>
      <c r="S32" s="54"/>
      <c r="T32" s="75"/>
      <c r="W32" s="107"/>
      <c r="Z32" s="55"/>
      <c r="AB32" s="69"/>
      <c r="AC32" s="55"/>
      <c r="AE32" s="69"/>
      <c r="AG32" s="75"/>
    </row>
    <row r="33" spans="1:33" ht="14.6" thickBot="1" x14ac:dyDescent="0.4">
      <c r="B33" s="100" t="s">
        <v>136</v>
      </c>
      <c r="C33" s="101" t="s">
        <v>137</v>
      </c>
      <c r="D33" s="102" t="s">
        <v>42</v>
      </c>
      <c r="E33" s="103">
        <v>3</v>
      </c>
      <c r="F33" s="104">
        <f xml:space="preserve"> F12 - F26 - F31</f>
        <v>0</v>
      </c>
      <c r="G33" s="105">
        <f xml:space="preserve"> G12 - G26 - G31</f>
        <v>0</v>
      </c>
      <c r="H33" s="106">
        <f xml:space="preserve"> F33 + G33</f>
        <v>0</v>
      </c>
      <c r="I33" s="104">
        <f xml:space="preserve"> I12 - I26 - I31</f>
        <v>0</v>
      </c>
      <c r="J33" s="105">
        <f xml:space="preserve"> J12 - J26 - J31</f>
        <v>0</v>
      </c>
      <c r="K33" s="106">
        <f xml:space="preserve"> I33 + J33</f>
        <v>0</v>
      </c>
      <c r="M33" s="10"/>
      <c r="P33" s="54"/>
      <c r="Q33" s="54"/>
      <c r="R33" s="54"/>
      <c r="S33" s="54"/>
      <c r="V33" s="100" t="s">
        <v>136</v>
      </c>
      <c r="W33" s="101" t="s">
        <v>137</v>
      </c>
      <c r="X33" s="102" t="s">
        <v>42</v>
      </c>
      <c r="Y33" s="103">
        <v>3</v>
      </c>
      <c r="Z33" s="104" t="s">
        <v>138</v>
      </c>
      <c r="AA33" s="105" t="s">
        <v>139</v>
      </c>
      <c r="AB33" s="106" t="s">
        <v>140</v>
      </c>
      <c r="AC33" s="104" t="s">
        <v>138</v>
      </c>
      <c r="AD33" s="105" t="s">
        <v>139</v>
      </c>
      <c r="AE33" s="106" t="s">
        <v>140</v>
      </c>
    </row>
    <row r="34" spans="1:33" x14ac:dyDescent="0.35">
      <c r="M34" s="53"/>
      <c r="P34" s="54"/>
      <c r="Q34" s="54"/>
      <c r="R34" s="54"/>
      <c r="S34" s="54"/>
    </row>
    <row r="35" spans="1:33" s="55" customFormat="1" ht="13.3" x14ac:dyDescent="0.3">
      <c r="B35" s="196" t="s">
        <v>141</v>
      </c>
      <c r="C35" s="196"/>
      <c r="H35" s="56"/>
      <c r="K35" s="56"/>
      <c r="L35" s="56"/>
      <c r="M35" s="108"/>
      <c r="N35" s="56"/>
      <c r="O35" s="78"/>
      <c r="P35" s="109"/>
      <c r="Q35" s="109"/>
      <c r="T35" s="78"/>
      <c r="AG35" s="78"/>
    </row>
    <row r="36" spans="1:33" s="55" customFormat="1" ht="11.6" x14ac:dyDescent="0.3">
      <c r="B36" s="57"/>
      <c r="C36" s="58"/>
      <c r="H36" s="56"/>
      <c r="K36" s="56"/>
      <c r="L36" s="56"/>
      <c r="M36" s="108"/>
      <c r="N36" s="56"/>
      <c r="O36" s="78"/>
      <c r="P36" s="109"/>
      <c r="Q36" s="109"/>
      <c r="T36" s="78"/>
      <c r="AG36" s="78"/>
    </row>
    <row r="37" spans="1:33" s="55" customFormat="1" ht="11.6" x14ac:dyDescent="0.3">
      <c r="B37" s="11"/>
      <c r="C37" s="59" t="s">
        <v>142</v>
      </c>
      <c r="H37" s="56"/>
      <c r="K37" s="56"/>
      <c r="L37" s="56"/>
      <c r="M37" s="108"/>
      <c r="N37" s="56"/>
      <c r="O37" s="78"/>
      <c r="P37" s="109"/>
      <c r="Q37" s="109"/>
      <c r="T37" s="78"/>
      <c r="AG37" s="78"/>
    </row>
    <row r="38" spans="1:33" s="55" customFormat="1" ht="11.6" x14ac:dyDescent="0.3">
      <c r="B38" s="57"/>
      <c r="C38" s="58"/>
      <c r="H38" s="56"/>
      <c r="K38" s="56"/>
      <c r="L38" s="56"/>
      <c r="M38" s="56"/>
      <c r="N38" s="56"/>
      <c r="O38" s="78"/>
      <c r="P38" s="109"/>
      <c r="Q38" s="109"/>
      <c r="T38" s="78"/>
      <c r="AG38" s="78"/>
    </row>
    <row r="39" spans="1:33" s="55" customFormat="1" ht="11.6" x14ac:dyDescent="0.3">
      <c r="B39" s="60"/>
      <c r="C39" s="59" t="s">
        <v>143</v>
      </c>
      <c r="H39" s="56"/>
      <c r="K39" s="56"/>
      <c r="L39" s="56"/>
      <c r="M39" s="56"/>
      <c r="N39" s="56"/>
      <c r="O39" s="78"/>
      <c r="P39" s="109"/>
      <c r="Q39" s="109"/>
      <c r="T39" s="78"/>
      <c r="AG39" s="78"/>
    </row>
    <row r="40" spans="1:33" s="55" customFormat="1" ht="12" thickBot="1" x14ac:dyDescent="0.35">
      <c r="B40" s="61"/>
      <c r="C40" s="59"/>
      <c r="H40" s="56"/>
      <c r="K40" s="56"/>
      <c r="L40" s="56"/>
      <c r="M40" s="56"/>
      <c r="N40" s="56"/>
      <c r="O40" s="78"/>
      <c r="P40" s="109"/>
      <c r="Q40" s="109"/>
      <c r="T40" s="78"/>
      <c r="AG40" s="78"/>
    </row>
    <row r="41" spans="1:33" s="62" customFormat="1" ht="19.3" thickBot="1" x14ac:dyDescent="0.35">
      <c r="B41" s="65" t="s">
        <v>144</v>
      </c>
      <c r="C41" s="66"/>
      <c r="D41" s="66"/>
      <c r="E41" s="67"/>
      <c r="F41" s="67"/>
      <c r="G41" s="67"/>
      <c r="H41" s="67"/>
      <c r="I41" s="67"/>
      <c r="J41" s="67"/>
      <c r="K41" s="146"/>
      <c r="L41" s="63"/>
      <c r="M41" s="56"/>
      <c r="N41" s="56"/>
      <c r="O41" s="78"/>
      <c r="P41" s="110"/>
      <c r="Q41" s="110"/>
      <c r="T41" s="78"/>
      <c r="AG41" s="78"/>
    </row>
    <row r="42" spans="1:33" s="64" customFormat="1" x14ac:dyDescent="0.35">
      <c r="B42" s="71"/>
      <c r="C42" s="72"/>
      <c r="D42" s="71"/>
      <c r="E42" s="71"/>
      <c r="H42" s="69"/>
      <c r="K42" s="69"/>
      <c r="L42" s="69"/>
      <c r="M42" s="70"/>
      <c r="N42" s="69"/>
      <c r="O42" s="75"/>
      <c r="P42" s="111"/>
      <c r="Q42" s="111"/>
      <c r="T42" s="75"/>
      <c r="AG42" s="75"/>
    </row>
    <row r="43" spans="1:33" s="64" customFormat="1" ht="15.45" hidden="1" thickBot="1" x14ac:dyDescent="0.4">
      <c r="A43" s="147"/>
      <c r="B43" s="65" t="str">
        <f ca="1" xml:space="preserve"> RIGHT(CELL("filename", $A$1), LEN(CELL("filename", $A$1)) - SEARCH("]", CELL("filename", $A$1)))&amp;" - Line definitions"</f>
        <v>S1 - Line definitions</v>
      </c>
      <c r="C43" s="66"/>
      <c r="D43" s="67"/>
      <c r="E43" s="67"/>
      <c r="F43" s="67"/>
      <c r="G43" s="67"/>
      <c r="H43" s="67"/>
      <c r="I43" s="67"/>
      <c r="J43" s="67"/>
      <c r="K43" s="68"/>
      <c r="L43" s="69"/>
      <c r="M43" s="70"/>
      <c r="N43" s="69"/>
      <c r="O43" s="75"/>
      <c r="P43" s="111"/>
      <c r="Q43" s="111"/>
      <c r="T43" s="75"/>
      <c r="AG43" s="75"/>
    </row>
    <row r="44" spans="1:33" s="64" customFormat="1" ht="14.6" hidden="1" thickBot="1" x14ac:dyDescent="0.4">
      <c r="A44" s="147"/>
      <c r="B44" s="71"/>
      <c r="C44" s="72"/>
      <c r="D44" s="71"/>
      <c r="E44" s="71"/>
      <c r="H44" s="69"/>
      <c r="K44" s="69"/>
      <c r="L44" s="69"/>
      <c r="M44" s="70"/>
      <c r="N44" s="69"/>
      <c r="O44" s="75"/>
      <c r="P44" s="111"/>
      <c r="Q44" s="111"/>
      <c r="T44" s="75"/>
      <c r="AG44" s="75"/>
    </row>
    <row r="45" spans="1:33" s="62" customFormat="1" ht="14.6" hidden="1" thickBot="1" x14ac:dyDescent="0.4">
      <c r="A45" s="148"/>
      <c r="B45" s="112" t="s">
        <v>145</v>
      </c>
      <c r="C45" s="192" t="s">
        <v>146</v>
      </c>
      <c r="D45" s="193"/>
      <c r="E45" s="193"/>
      <c r="F45" s="193"/>
      <c r="G45" s="193"/>
      <c r="H45" s="193"/>
      <c r="I45" s="193"/>
      <c r="J45" s="193"/>
      <c r="K45" s="194"/>
      <c r="L45" s="73"/>
      <c r="M45" s="63"/>
      <c r="N45" s="69"/>
      <c r="O45" s="75"/>
      <c r="P45" s="38" t="s">
        <v>147</v>
      </c>
      <c r="Q45" s="38"/>
      <c r="T45" s="75"/>
      <c r="AG45" s="75"/>
    </row>
    <row r="46" spans="1:33" s="64" customFormat="1" ht="48" hidden="1" customHeight="1" x14ac:dyDescent="0.3">
      <c r="A46" s="147"/>
      <c r="B46" s="113" t="str">
        <f>B7</f>
        <v>S1.1</v>
      </c>
      <c r="C46" s="197" t="s">
        <v>148</v>
      </c>
      <c r="D46" s="197"/>
      <c r="E46" s="197"/>
      <c r="F46" s="197"/>
      <c r="G46" s="197"/>
      <c r="H46" s="197"/>
      <c r="I46" s="198"/>
      <c r="J46" s="198"/>
      <c r="K46" s="199"/>
      <c r="L46" s="74"/>
      <c r="M46" s="70"/>
      <c r="N46" s="69"/>
      <c r="O46" s="114"/>
      <c r="P46" s="115" t="s">
        <v>149</v>
      </c>
      <c r="Q46" s="76"/>
      <c r="T46" s="75"/>
      <c r="AG46" s="75"/>
    </row>
    <row r="47" spans="1:33" s="64" customFormat="1" ht="48" hidden="1" customHeight="1" x14ac:dyDescent="0.3">
      <c r="A47" s="147"/>
      <c r="B47" s="116" t="str">
        <f>B8</f>
        <v>S1.2</v>
      </c>
      <c r="C47" s="189" t="s">
        <v>150</v>
      </c>
      <c r="D47" s="189"/>
      <c r="E47" s="189"/>
      <c r="F47" s="189"/>
      <c r="G47" s="189"/>
      <c r="H47" s="189"/>
      <c r="I47" s="190"/>
      <c r="J47" s="190"/>
      <c r="K47" s="191"/>
      <c r="L47" s="77"/>
      <c r="M47" s="70"/>
      <c r="N47" s="69"/>
      <c r="O47" s="114"/>
      <c r="P47" s="115" t="s">
        <v>149</v>
      </c>
      <c r="Q47" s="117"/>
      <c r="T47" s="75"/>
      <c r="AG47" s="75"/>
    </row>
    <row r="48" spans="1:33" s="64" customFormat="1" ht="36" hidden="1" customHeight="1" x14ac:dyDescent="0.3">
      <c r="A48" s="147"/>
      <c r="B48" s="116" t="str">
        <f>B9</f>
        <v>S1.3</v>
      </c>
      <c r="C48" s="189" t="s">
        <v>151</v>
      </c>
      <c r="D48" s="189"/>
      <c r="E48" s="189"/>
      <c r="F48" s="189"/>
      <c r="G48" s="189"/>
      <c r="H48" s="189"/>
      <c r="I48" s="190"/>
      <c r="J48" s="190"/>
      <c r="K48" s="191"/>
      <c r="L48" s="74"/>
      <c r="M48" s="70"/>
      <c r="N48" s="69"/>
      <c r="O48" s="114"/>
      <c r="P48" s="115" t="s">
        <v>152</v>
      </c>
      <c r="Q48" s="115"/>
      <c r="T48" s="75"/>
      <c r="AG48" s="75"/>
    </row>
    <row r="49" spans="1:33" s="70" customFormat="1" ht="48" hidden="1" customHeight="1" x14ac:dyDescent="0.3">
      <c r="A49" s="149"/>
      <c r="B49" s="116" t="str">
        <f t="shared" ref="B49:B51" si="10">B10</f>
        <v>S1.4</v>
      </c>
      <c r="C49" s="189" t="s">
        <v>153</v>
      </c>
      <c r="D49" s="189"/>
      <c r="E49" s="189"/>
      <c r="F49" s="189"/>
      <c r="G49" s="189"/>
      <c r="H49" s="189"/>
      <c r="I49" s="190"/>
      <c r="J49" s="190"/>
      <c r="K49" s="191"/>
      <c r="L49" s="77"/>
      <c r="N49" s="69"/>
      <c r="O49" s="114"/>
      <c r="P49" s="115" t="s">
        <v>149</v>
      </c>
      <c r="Q49" s="117"/>
      <c r="T49" s="75"/>
      <c r="AG49" s="75"/>
    </row>
    <row r="50" spans="1:33" s="70" customFormat="1" ht="36" hidden="1" customHeight="1" x14ac:dyDescent="0.3">
      <c r="A50" s="149"/>
      <c r="B50" s="116" t="str">
        <f t="shared" si="10"/>
        <v>S1.5</v>
      </c>
      <c r="C50" s="189" t="s">
        <v>154</v>
      </c>
      <c r="D50" s="189"/>
      <c r="E50" s="189"/>
      <c r="F50" s="189"/>
      <c r="G50" s="189"/>
      <c r="H50" s="189"/>
      <c r="I50" s="190"/>
      <c r="J50" s="190"/>
      <c r="K50" s="191"/>
      <c r="L50" s="77"/>
      <c r="N50" s="69"/>
      <c r="O50" s="114"/>
      <c r="P50" s="115" t="s">
        <v>152</v>
      </c>
      <c r="Q50" s="117"/>
      <c r="T50" s="75"/>
      <c r="AG50" s="75"/>
    </row>
    <row r="51" spans="1:33" s="70" customFormat="1" ht="13.95" hidden="1" customHeight="1" x14ac:dyDescent="0.3">
      <c r="A51" s="149"/>
      <c r="B51" s="116" t="str">
        <f t="shared" si="10"/>
        <v>S1.6</v>
      </c>
      <c r="C51" s="189" t="s">
        <v>155</v>
      </c>
      <c r="D51" s="189"/>
      <c r="E51" s="189"/>
      <c r="F51" s="189"/>
      <c r="G51" s="189"/>
      <c r="H51" s="189"/>
      <c r="I51" s="190"/>
      <c r="J51" s="190"/>
      <c r="K51" s="191"/>
      <c r="L51" s="77"/>
      <c r="N51" s="69"/>
      <c r="O51" s="114"/>
      <c r="P51" s="117">
        <v>1</v>
      </c>
      <c r="Q51" s="117"/>
      <c r="T51" s="75"/>
      <c r="AG51" s="75"/>
    </row>
    <row r="52" spans="1:33" ht="96" hidden="1" customHeight="1" x14ac:dyDescent="0.3">
      <c r="A52" s="150"/>
      <c r="B52" s="116" t="str">
        <f xml:space="preserve"> B15</f>
        <v>S1.7</v>
      </c>
      <c r="C52" s="189" t="s">
        <v>156</v>
      </c>
      <c r="D52" s="189"/>
      <c r="E52" s="189"/>
      <c r="F52" s="189"/>
      <c r="G52" s="189"/>
      <c r="H52" s="189"/>
      <c r="I52" s="190"/>
      <c r="J52" s="190"/>
      <c r="K52" s="191"/>
      <c r="L52" s="118"/>
      <c r="O52" s="119"/>
      <c r="P52" s="115" t="s">
        <v>157</v>
      </c>
      <c r="Q52" s="120"/>
    </row>
    <row r="53" spans="1:33" ht="13.95" hidden="1" customHeight="1" x14ac:dyDescent="0.3">
      <c r="A53" s="150"/>
      <c r="B53" s="116" t="str">
        <f t="shared" ref="B53:B54" si="11" xml:space="preserve"> B16</f>
        <v>S1.8</v>
      </c>
      <c r="C53" s="189" t="s">
        <v>158</v>
      </c>
      <c r="D53" s="189"/>
      <c r="E53" s="189"/>
      <c r="F53" s="189"/>
      <c r="G53" s="189"/>
      <c r="H53" s="189"/>
      <c r="I53" s="190"/>
      <c r="J53" s="190"/>
      <c r="K53" s="191"/>
      <c r="L53" s="121"/>
      <c r="O53" s="119"/>
      <c r="P53" s="117">
        <v>1</v>
      </c>
      <c r="Q53" s="76"/>
    </row>
    <row r="54" spans="1:33" ht="120" hidden="1" customHeight="1" x14ac:dyDescent="0.3">
      <c r="A54" s="150"/>
      <c r="B54" s="116" t="str">
        <f t="shared" si="11"/>
        <v>S1.9</v>
      </c>
      <c r="C54" s="189" t="s">
        <v>159</v>
      </c>
      <c r="D54" s="189"/>
      <c r="E54" s="189"/>
      <c r="F54" s="189"/>
      <c r="G54" s="189"/>
      <c r="H54" s="189"/>
      <c r="I54" s="190"/>
      <c r="J54" s="190"/>
      <c r="K54" s="191"/>
      <c r="L54" s="118"/>
      <c r="O54" s="119"/>
      <c r="P54" s="115" t="s">
        <v>160</v>
      </c>
      <c r="Q54" s="120"/>
    </row>
    <row r="55" spans="1:33" ht="13.95" hidden="1" customHeight="1" x14ac:dyDescent="0.3">
      <c r="A55" s="150"/>
      <c r="B55" s="116" t="str">
        <f xml:space="preserve"> B20</f>
        <v>S1.10</v>
      </c>
      <c r="C55" s="189" t="s">
        <v>161</v>
      </c>
      <c r="D55" s="189"/>
      <c r="E55" s="189"/>
      <c r="F55" s="189"/>
      <c r="G55" s="189"/>
      <c r="H55" s="189"/>
      <c r="I55" s="190"/>
      <c r="J55" s="190"/>
      <c r="K55" s="191"/>
      <c r="L55" s="118"/>
      <c r="O55" s="119"/>
      <c r="P55" s="117">
        <v>1</v>
      </c>
      <c r="Q55" s="76"/>
    </row>
    <row r="56" spans="1:33" ht="13.95" hidden="1" customHeight="1" x14ac:dyDescent="0.3">
      <c r="A56" s="150"/>
      <c r="B56" s="116" t="str">
        <f t="shared" ref="B56:B59" si="12" xml:space="preserve"> B21</f>
        <v>S1.11</v>
      </c>
      <c r="C56" s="189" t="s">
        <v>162</v>
      </c>
      <c r="D56" s="189"/>
      <c r="E56" s="189"/>
      <c r="F56" s="189"/>
      <c r="G56" s="189"/>
      <c r="H56" s="189"/>
      <c r="I56" s="190"/>
      <c r="J56" s="190"/>
      <c r="K56" s="191"/>
      <c r="L56" s="118"/>
      <c r="O56" s="119"/>
      <c r="P56" s="117">
        <v>1</v>
      </c>
      <c r="Q56" s="120"/>
    </row>
    <row r="57" spans="1:33" ht="24" hidden="1" customHeight="1" x14ac:dyDescent="0.3">
      <c r="A57" s="150"/>
      <c r="B57" s="116" t="str">
        <f t="shared" si="12"/>
        <v>S1.12</v>
      </c>
      <c r="C57" s="189" t="s">
        <v>163</v>
      </c>
      <c r="D57" s="189"/>
      <c r="E57" s="189"/>
      <c r="F57" s="189"/>
      <c r="G57" s="189"/>
      <c r="H57" s="189"/>
      <c r="I57" s="190"/>
      <c r="J57" s="190"/>
      <c r="K57" s="191"/>
      <c r="L57" s="121"/>
      <c r="O57" s="119"/>
      <c r="P57" s="115" t="s">
        <v>164</v>
      </c>
      <c r="Q57" s="76"/>
    </row>
    <row r="58" spans="1:33" ht="13.95" hidden="1" customHeight="1" x14ac:dyDescent="0.3">
      <c r="A58" s="150"/>
      <c r="B58" s="116" t="str">
        <f t="shared" si="12"/>
        <v>S1.13</v>
      </c>
      <c r="C58" s="189" t="s">
        <v>165</v>
      </c>
      <c r="D58" s="189"/>
      <c r="E58" s="189"/>
      <c r="F58" s="189"/>
      <c r="G58" s="189"/>
      <c r="H58" s="189"/>
      <c r="I58" s="190"/>
      <c r="J58" s="190"/>
      <c r="K58" s="191"/>
      <c r="L58" s="118"/>
      <c r="O58" s="119"/>
      <c r="P58" s="117">
        <v>1</v>
      </c>
      <c r="Q58" s="120"/>
    </row>
    <row r="59" spans="1:33" ht="13.95" hidden="1" customHeight="1" x14ac:dyDescent="0.3">
      <c r="A59" s="150"/>
      <c r="B59" s="116" t="str">
        <f t="shared" si="12"/>
        <v>S1.14</v>
      </c>
      <c r="C59" s="189" t="s">
        <v>166</v>
      </c>
      <c r="D59" s="189"/>
      <c r="E59" s="189"/>
      <c r="F59" s="189"/>
      <c r="G59" s="189"/>
      <c r="H59" s="189"/>
      <c r="I59" s="190"/>
      <c r="J59" s="190"/>
      <c r="K59" s="191"/>
      <c r="L59" s="118"/>
      <c r="O59" s="119"/>
      <c r="P59" s="117">
        <v>1</v>
      </c>
      <c r="Q59" s="120"/>
    </row>
    <row r="60" spans="1:33" ht="13.95" hidden="1" customHeight="1" x14ac:dyDescent="0.3">
      <c r="A60" s="150"/>
      <c r="B60" s="116" t="str">
        <f xml:space="preserve"> B26</f>
        <v>S1.15</v>
      </c>
      <c r="C60" s="189" t="s">
        <v>167</v>
      </c>
      <c r="D60" s="189"/>
      <c r="E60" s="189"/>
      <c r="F60" s="189"/>
      <c r="G60" s="189"/>
      <c r="H60" s="189"/>
      <c r="I60" s="190"/>
      <c r="J60" s="190"/>
      <c r="K60" s="191"/>
      <c r="L60" s="118"/>
      <c r="O60" s="119"/>
      <c r="P60" s="117">
        <v>1</v>
      </c>
      <c r="Q60" s="120"/>
    </row>
    <row r="61" spans="1:33" ht="13.95" hidden="1" customHeight="1" x14ac:dyDescent="0.3">
      <c r="A61" s="150"/>
      <c r="B61" s="116" t="str">
        <f xml:space="preserve"> B29</f>
        <v>S1.16</v>
      </c>
      <c r="C61" s="189" t="s">
        <v>168</v>
      </c>
      <c r="D61" s="189"/>
      <c r="E61" s="189"/>
      <c r="F61" s="189"/>
      <c r="G61" s="189"/>
      <c r="H61" s="189"/>
      <c r="I61" s="190"/>
      <c r="J61" s="190"/>
      <c r="K61" s="191"/>
      <c r="L61" s="118"/>
      <c r="O61" s="119"/>
      <c r="P61" s="117">
        <v>1</v>
      </c>
      <c r="Q61" s="120"/>
    </row>
    <row r="62" spans="1:33" ht="13.95" hidden="1" customHeight="1" x14ac:dyDescent="0.3">
      <c r="A62" s="150"/>
      <c r="B62" s="116" t="str">
        <f t="shared" ref="B62:B63" si="13" xml:space="preserve"> B30</f>
        <v>S1.17</v>
      </c>
      <c r="C62" s="189" t="s">
        <v>169</v>
      </c>
      <c r="D62" s="189"/>
      <c r="E62" s="189"/>
      <c r="F62" s="189"/>
      <c r="G62" s="189"/>
      <c r="H62" s="189"/>
      <c r="I62" s="190"/>
      <c r="J62" s="190"/>
      <c r="K62" s="191"/>
      <c r="L62" s="118"/>
      <c r="O62" s="119"/>
      <c r="P62" s="117">
        <v>1</v>
      </c>
      <c r="Q62" s="120"/>
    </row>
    <row r="63" spans="1:33" ht="13.95" hidden="1" customHeight="1" x14ac:dyDescent="0.3">
      <c r="A63" s="150"/>
      <c r="B63" s="116" t="str">
        <f t="shared" si="13"/>
        <v>S1.18</v>
      </c>
      <c r="C63" s="189" t="s">
        <v>170</v>
      </c>
      <c r="D63" s="189"/>
      <c r="E63" s="189"/>
      <c r="F63" s="189"/>
      <c r="G63" s="189"/>
      <c r="H63" s="189"/>
      <c r="I63" s="190"/>
      <c r="J63" s="190"/>
      <c r="K63" s="191"/>
      <c r="L63" s="118"/>
      <c r="O63" s="119"/>
      <c r="P63" s="117">
        <v>1</v>
      </c>
      <c r="Q63" s="120"/>
    </row>
    <row r="64" spans="1:33" ht="14.7" hidden="1" customHeight="1" thickBot="1" x14ac:dyDescent="0.35">
      <c r="A64" s="150"/>
      <c r="B64" s="122" t="str">
        <f xml:space="preserve"> B33</f>
        <v>S1.19</v>
      </c>
      <c r="C64" s="202" t="s">
        <v>171</v>
      </c>
      <c r="D64" s="202"/>
      <c r="E64" s="202"/>
      <c r="F64" s="202"/>
      <c r="G64" s="202"/>
      <c r="H64" s="202"/>
      <c r="I64" s="203"/>
      <c r="J64" s="203"/>
      <c r="K64" s="204"/>
      <c r="L64" s="118"/>
      <c r="O64" s="119"/>
      <c r="P64" s="117">
        <v>1</v>
      </c>
      <c r="Q64" s="120"/>
    </row>
    <row r="65" spans="1:17" hidden="1" x14ac:dyDescent="0.35">
      <c r="A65" s="150"/>
      <c r="O65" s="119"/>
      <c r="P65" s="79"/>
      <c r="Q65" s="79"/>
    </row>
    <row r="66" spans="1:17" hidden="1" x14ac:dyDescent="0.35"/>
    <row r="67" spans="1:17" hidden="1" x14ac:dyDescent="0.35"/>
  </sheetData>
  <sheetProtection algorithmName="SHA-512" hashValue="B4pzMC6QA2MRbCz1O0QvoqfQTATOGX37edYQIe5HteZeFTQoBeZ+fGQYiZJGv3xgd/Z491Tte/nNVl/cezQvUw==" saltValue="yg7fQiZ1KT83Py4h7gLyVQ==" spinCount="100000" sheet="1" objects="1" scenarios="1"/>
  <mergeCells count="33">
    <mergeCell ref="C53:K53"/>
    <mergeCell ref="C54:K54"/>
    <mergeCell ref="C62:K62"/>
    <mergeCell ref="C63:K63"/>
    <mergeCell ref="C64:K64"/>
    <mergeCell ref="C56:K56"/>
    <mergeCell ref="C57:K57"/>
    <mergeCell ref="C58:K58"/>
    <mergeCell ref="C59:K59"/>
    <mergeCell ref="C60:K60"/>
    <mergeCell ref="C61:K61"/>
    <mergeCell ref="C55:K55"/>
    <mergeCell ref="P4:S4"/>
    <mergeCell ref="B35:C35"/>
    <mergeCell ref="C46:K46"/>
    <mergeCell ref="C47:K47"/>
    <mergeCell ref="C48:K48"/>
    <mergeCell ref="M3:M4"/>
    <mergeCell ref="C50:K50"/>
    <mergeCell ref="C51:K51"/>
    <mergeCell ref="C52:K52"/>
    <mergeCell ref="C49:K49"/>
    <mergeCell ref="B3:C4"/>
    <mergeCell ref="D3:D4"/>
    <mergeCell ref="E3:E4"/>
    <mergeCell ref="F3:H3"/>
    <mergeCell ref="I3:K3"/>
    <mergeCell ref="C45:K45"/>
    <mergeCell ref="V3:W4"/>
    <mergeCell ref="X3:X4"/>
    <mergeCell ref="Y3:Y4"/>
    <mergeCell ref="Z3:AB3"/>
    <mergeCell ref="AC3:AE3"/>
  </mergeCells>
  <conditionalFormatting sqref="M7:M33">
    <cfRule type="cellIs" dxfId="2" priority="2" operator="equal">
      <formula>0</formula>
    </cfRule>
  </conditionalFormatting>
  <conditionalFormatting sqref="M34">
    <cfRule type="cellIs" dxfId="1" priority="1" operator="equal">
      <formula>0</formula>
    </cfRule>
  </conditionalFormatting>
  <printOptions horizontalCentered="1"/>
  <pageMargins left="0.39370078740157483" right="0.39370078740157483" top="0.78740157480314965" bottom="0.78740157480314965" header="0.31496062992125984" footer="0.31496062992125984"/>
  <pageSetup paperSize="9" scale="58" orientation="portrait" r:id="rId1"/>
  <headerFooter>
    <oddHeader>&amp;L&amp;9&amp;K857362Page &amp;P of &amp;N&amp;C&amp;9 &amp;K8573622020 annual performance report tables - small company return&amp;R&amp;9&amp;G</oddHeader>
    <oddFooter>&amp;L&amp;9&amp;K857362&amp;A&amp;R&amp;9&amp;K857362Printed: &amp;D &amp;T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N72"/>
  <sheetViews>
    <sheetView showGridLines="0" zoomScaleNormal="100" zoomScalePageLayoutView="55" workbookViewId="0"/>
  </sheetViews>
  <sheetFormatPr defaultColWidth="0" defaultRowHeight="14.15" zeroHeight="1" x14ac:dyDescent="0.35"/>
  <cols>
    <col min="1" max="1" width="1.640625" style="30" customWidth="1"/>
    <col min="2" max="2" width="4.85546875" style="30" customWidth="1"/>
    <col min="3" max="3" width="37.7109375" style="30" bestFit="1" customWidth="1"/>
    <col min="4" max="5" width="5.140625" style="30" customWidth="1"/>
    <col min="6" max="7" width="12.5" style="30" customWidth="1"/>
    <col min="8" max="9" width="5.140625" style="30" customWidth="1"/>
    <col min="10" max="13" width="12.640625" style="30" customWidth="1"/>
    <col min="14" max="14" width="2.640625" style="30" customWidth="1"/>
    <col min="15" max="15" width="18.7109375" style="30" bestFit="1" customWidth="1"/>
    <col min="16" max="16" width="1.5" style="30" customWidth="1"/>
    <col min="17" max="17" width="1.640625" style="34" hidden="1" customWidth="1"/>
    <col min="18" max="24" width="5.640625" style="30" hidden="1" customWidth="1"/>
    <col min="25" max="25" width="1.640625" style="34" hidden="1" customWidth="1"/>
    <col min="26" max="26" width="8.140625" style="30" customWidth="1"/>
    <col min="27" max="27" width="4.85546875" style="30" customWidth="1"/>
    <col min="28" max="28" width="37.7109375" style="30" bestFit="1" customWidth="1"/>
    <col min="29" max="30" width="5.140625" style="30" customWidth="1"/>
    <col min="31" max="32" width="12.5" style="30" customWidth="1"/>
    <col min="33" max="34" width="5.140625" style="30" customWidth="1"/>
    <col min="35" max="38" width="12.640625" style="30" customWidth="1"/>
    <col min="39" max="39" width="8.140625" style="30" customWidth="1"/>
    <col min="40" max="40" width="1.640625" style="34" hidden="1" customWidth="1"/>
    <col min="41" max="16384" width="8.140625" style="30" hidden="1"/>
  </cols>
  <sheetData>
    <row r="1" spans="1:38" ht="18.899999999999999" x14ac:dyDescent="0.35">
      <c r="B1" s="31" t="s">
        <v>172</v>
      </c>
      <c r="C1" s="31"/>
      <c r="D1" s="31"/>
      <c r="E1" s="31"/>
      <c r="F1" s="31"/>
      <c r="G1" s="31"/>
      <c r="H1" s="31"/>
      <c r="I1" s="31"/>
      <c r="J1" s="31"/>
      <c r="K1" s="31"/>
      <c r="L1" s="31"/>
      <c r="M1" s="32" t="str">
        <f>Validation!$B$3</f>
        <v>[Select company]</v>
      </c>
      <c r="N1" s="31"/>
      <c r="O1" s="33" t="s">
        <v>24</v>
      </c>
      <c r="AA1" s="31" t="s">
        <v>25</v>
      </c>
      <c r="AB1" s="31"/>
      <c r="AC1" s="31"/>
      <c r="AD1" s="31"/>
      <c r="AE1" s="31"/>
      <c r="AF1" s="31"/>
      <c r="AG1" s="31"/>
      <c r="AH1" s="31"/>
      <c r="AI1" s="31"/>
      <c r="AJ1" s="31"/>
      <c r="AK1" s="31"/>
      <c r="AL1" s="32"/>
    </row>
    <row r="2" spans="1:38" ht="14.6" thickBot="1" x14ac:dyDescent="0.4">
      <c r="B2" s="35" t="s">
        <v>15</v>
      </c>
      <c r="R2" s="36"/>
      <c r="S2" s="36"/>
      <c r="AA2" s="35" t="str">
        <f>$B$2</f>
        <v>For the 12 months ended 31 March 2020</v>
      </c>
    </row>
    <row r="3" spans="1:38" ht="61.95" customHeight="1" x14ac:dyDescent="0.35">
      <c r="B3" s="200" t="s">
        <v>145</v>
      </c>
      <c r="C3" s="211" t="s">
        <v>173</v>
      </c>
      <c r="D3" s="217" t="s">
        <v>27</v>
      </c>
      <c r="E3" s="213" t="s">
        <v>28</v>
      </c>
      <c r="F3" s="211" t="s">
        <v>174</v>
      </c>
      <c r="G3" s="209" t="s">
        <v>175</v>
      </c>
      <c r="H3" s="211" t="s">
        <v>27</v>
      </c>
      <c r="I3" s="213" t="s">
        <v>28</v>
      </c>
      <c r="J3" s="186" t="s">
        <v>176</v>
      </c>
      <c r="K3" s="224"/>
      <c r="L3" s="186" t="s">
        <v>177</v>
      </c>
      <c r="M3" s="224"/>
      <c r="O3" s="200" t="s">
        <v>31</v>
      </c>
      <c r="P3" s="37"/>
      <c r="R3" s="195" t="s">
        <v>36</v>
      </c>
      <c r="S3" s="223"/>
      <c r="T3" s="223"/>
      <c r="U3" s="223"/>
      <c r="V3" s="223"/>
      <c r="W3" s="223"/>
      <c r="X3" s="223"/>
      <c r="AA3" s="200" t="s">
        <v>145</v>
      </c>
      <c r="AB3" s="211" t="s">
        <v>173</v>
      </c>
      <c r="AC3" s="217" t="s">
        <v>27</v>
      </c>
      <c r="AD3" s="213" t="s">
        <v>28</v>
      </c>
      <c r="AE3" s="211" t="s">
        <v>174</v>
      </c>
      <c r="AF3" s="209" t="s">
        <v>175</v>
      </c>
      <c r="AG3" s="211" t="s">
        <v>27</v>
      </c>
      <c r="AH3" s="213" t="s">
        <v>28</v>
      </c>
      <c r="AI3" s="186" t="s">
        <v>176</v>
      </c>
      <c r="AJ3" s="215"/>
      <c r="AK3" s="186" t="s">
        <v>177</v>
      </c>
      <c r="AL3" s="215"/>
    </row>
    <row r="4" spans="1:38" ht="14.6" thickBot="1" x14ac:dyDescent="0.4">
      <c r="B4" s="220"/>
      <c r="C4" s="219"/>
      <c r="D4" s="222"/>
      <c r="E4" s="221"/>
      <c r="F4" s="219"/>
      <c r="G4" s="225"/>
      <c r="H4" s="219"/>
      <c r="I4" s="221"/>
      <c r="J4" s="80" t="s">
        <v>33</v>
      </c>
      <c r="K4" s="82" t="s">
        <v>34</v>
      </c>
      <c r="L4" s="80" t="s">
        <v>33</v>
      </c>
      <c r="M4" s="82" t="s">
        <v>34</v>
      </c>
      <c r="O4" s="220"/>
      <c r="P4" s="37"/>
      <c r="R4" s="195"/>
      <c r="S4" s="223"/>
      <c r="T4" s="223"/>
      <c r="U4" s="223"/>
      <c r="V4" s="223"/>
      <c r="W4" s="223"/>
      <c r="X4" s="223"/>
      <c r="AA4" s="216"/>
      <c r="AB4" s="212"/>
      <c r="AC4" s="218"/>
      <c r="AD4" s="214"/>
      <c r="AE4" s="212"/>
      <c r="AF4" s="210"/>
      <c r="AG4" s="212"/>
      <c r="AH4" s="214"/>
      <c r="AI4" s="80" t="s">
        <v>33</v>
      </c>
      <c r="AJ4" s="82" t="s">
        <v>34</v>
      </c>
      <c r="AK4" s="80" t="s">
        <v>33</v>
      </c>
      <c r="AL4" s="82" t="s">
        <v>34</v>
      </c>
    </row>
    <row r="5" spans="1:38" ht="14.6" thickBot="1" x14ac:dyDescent="0.4">
      <c r="R5" s="38" t="s">
        <v>37</v>
      </c>
      <c r="S5" s="38"/>
    </row>
    <row r="6" spans="1:38" x14ac:dyDescent="0.35">
      <c r="A6" s="39" t="s">
        <v>178</v>
      </c>
      <c r="B6" s="40">
        <v>1</v>
      </c>
      <c r="C6" s="170"/>
      <c r="D6" s="41" t="s">
        <v>179</v>
      </c>
      <c r="E6" s="42">
        <v>3</v>
      </c>
      <c r="F6" s="125"/>
      <c r="G6" s="126"/>
      <c r="H6" s="41" t="s">
        <v>180</v>
      </c>
      <c r="I6" s="42">
        <v>3</v>
      </c>
      <c r="J6" s="125"/>
      <c r="K6" s="126"/>
      <c r="L6" s="125"/>
      <c r="M6" s="126"/>
      <c r="O6" s="10">
        <f xml:space="preserve"> IF( SUM( Q6:Y6 ) = 0, 0, $R$5 )</f>
        <v>0</v>
      </c>
      <c r="R6" s="43">
        <f xml:space="preserve"> IF( AND( C6 = "", OR( F6 &gt; 0, G6 &gt; 0, J6 &gt; 0, K6 &gt; 0, L6 &gt; 0, M6 &gt; 0) ), 1, 0)</f>
        <v>0</v>
      </c>
      <c r="S6" s="43">
        <f t="shared" ref="S6:S35" si="0" xml:space="preserve"> IF($C6 = "", 0, IF( ISNUMBER( F6 ), 0, 1) )</f>
        <v>0</v>
      </c>
      <c r="T6" s="43">
        <f t="shared" ref="T6:T35" si="1" xml:space="preserve"> IF($C6 = "", 0, IF( ISNUMBER( G6 ), 0, 1) )</f>
        <v>0</v>
      </c>
      <c r="U6" s="43">
        <f xml:space="preserve"> IF($C6 = "", 0, IF( ISNUMBER( J6 ), 0, 1) )</f>
        <v>0</v>
      </c>
      <c r="V6" s="43">
        <f t="shared" ref="V6:W21" si="2" xml:space="preserve"> IF($C6 = "", 0, IF( ISNUMBER( K6 ), 0, 1) )</f>
        <v>0</v>
      </c>
      <c r="W6" s="43">
        <f t="shared" si="2"/>
        <v>0</v>
      </c>
      <c r="X6" s="43">
        <f xml:space="preserve"> IF($C6 = "", 0, IF( ISNUMBER( M6 ), 0, 1) )</f>
        <v>0</v>
      </c>
      <c r="AA6" s="40">
        <v>1</v>
      </c>
      <c r="AB6" s="163" t="s">
        <v>181</v>
      </c>
      <c r="AC6" s="41" t="s">
        <v>179</v>
      </c>
      <c r="AD6" s="42">
        <v>3</v>
      </c>
      <c r="AE6" s="157" t="s">
        <v>182</v>
      </c>
      <c r="AF6" s="164" t="s">
        <v>183</v>
      </c>
      <c r="AG6" s="41" t="s">
        <v>180</v>
      </c>
      <c r="AH6" s="42">
        <v>3</v>
      </c>
      <c r="AI6" s="157" t="s">
        <v>184</v>
      </c>
      <c r="AJ6" s="164" t="s">
        <v>185</v>
      </c>
      <c r="AK6" s="157" t="s">
        <v>186</v>
      </c>
      <c r="AL6" s="164" t="s">
        <v>187</v>
      </c>
    </row>
    <row r="7" spans="1:38" x14ac:dyDescent="0.35">
      <c r="B7" s="44">
        <v>2</v>
      </c>
      <c r="C7" s="171"/>
      <c r="D7" s="45" t="s">
        <v>179</v>
      </c>
      <c r="E7" s="46">
        <v>3</v>
      </c>
      <c r="F7" s="127"/>
      <c r="G7" s="135"/>
      <c r="H7" s="45" t="s">
        <v>180</v>
      </c>
      <c r="I7" s="46">
        <v>3</v>
      </c>
      <c r="J7" s="127"/>
      <c r="K7" s="135"/>
      <c r="L7" s="127"/>
      <c r="M7" s="135"/>
      <c r="O7" s="10">
        <f t="shared" ref="O7:O30" si="3" xml:space="preserve"> IF( SUM( Q7:Y7 ) = 0, 0, $R$5 )</f>
        <v>0</v>
      </c>
      <c r="R7" s="43">
        <f t="shared" ref="R7:R35" si="4" xml:space="preserve"> IF( AND( C7 = "", OR( F7 &gt; 0, G7 &gt; 0, J7 &gt; 0, K7 &gt; 0, L7 &gt; 0, M7 &gt; 0) ), 1, 0)</f>
        <v>0</v>
      </c>
      <c r="S7" s="43">
        <f t="shared" si="0"/>
        <v>0</v>
      </c>
      <c r="T7" s="43">
        <f t="shared" si="1"/>
        <v>0</v>
      </c>
      <c r="U7" s="43">
        <f t="shared" ref="U7:U30" si="5" xml:space="preserve"> IF($C7 = "", 0, IF( ISNUMBER( J7 ), 0, 1) )</f>
        <v>0</v>
      </c>
      <c r="V7" s="43">
        <f t="shared" si="2"/>
        <v>0</v>
      </c>
      <c r="W7" s="43">
        <f t="shared" si="2"/>
        <v>0</v>
      </c>
      <c r="X7" s="43">
        <f t="shared" ref="X7:X30" si="6" xml:space="preserve"> IF($C7 = "", 0, IF( ISNUMBER( M7 ), 0, 1) )</f>
        <v>0</v>
      </c>
      <c r="AA7" s="44">
        <v>2</v>
      </c>
      <c r="AB7" s="165" t="s">
        <v>181</v>
      </c>
      <c r="AC7" s="45" t="s">
        <v>179</v>
      </c>
      <c r="AD7" s="46">
        <v>3</v>
      </c>
      <c r="AE7" s="159" t="s">
        <v>182</v>
      </c>
      <c r="AF7" s="166" t="s">
        <v>183</v>
      </c>
      <c r="AG7" s="45" t="s">
        <v>180</v>
      </c>
      <c r="AH7" s="46">
        <v>3</v>
      </c>
      <c r="AI7" s="159" t="s">
        <v>184</v>
      </c>
      <c r="AJ7" s="166" t="s">
        <v>185</v>
      </c>
      <c r="AK7" s="159" t="s">
        <v>186</v>
      </c>
      <c r="AL7" s="166" t="s">
        <v>187</v>
      </c>
    </row>
    <row r="8" spans="1:38" x14ac:dyDescent="0.35">
      <c r="B8" s="44">
        <v>3</v>
      </c>
      <c r="C8" s="171"/>
      <c r="D8" s="45" t="s">
        <v>179</v>
      </c>
      <c r="E8" s="46">
        <v>3</v>
      </c>
      <c r="F8" s="127"/>
      <c r="G8" s="135"/>
      <c r="H8" s="45" t="s">
        <v>180</v>
      </c>
      <c r="I8" s="46">
        <v>3</v>
      </c>
      <c r="J8" s="127"/>
      <c r="K8" s="135"/>
      <c r="L8" s="127"/>
      <c r="M8" s="135"/>
      <c r="O8" s="10">
        <f t="shared" si="3"/>
        <v>0</v>
      </c>
      <c r="R8" s="43">
        <f t="shared" si="4"/>
        <v>0</v>
      </c>
      <c r="S8" s="43">
        <f t="shared" si="0"/>
        <v>0</v>
      </c>
      <c r="T8" s="43">
        <f t="shared" si="1"/>
        <v>0</v>
      </c>
      <c r="U8" s="43">
        <f t="shared" si="5"/>
        <v>0</v>
      </c>
      <c r="V8" s="43">
        <f t="shared" si="2"/>
        <v>0</v>
      </c>
      <c r="W8" s="43">
        <f t="shared" si="2"/>
        <v>0</v>
      </c>
      <c r="X8" s="43">
        <f t="shared" si="6"/>
        <v>0</v>
      </c>
      <c r="AA8" s="44">
        <v>3</v>
      </c>
      <c r="AB8" s="165" t="s">
        <v>181</v>
      </c>
      <c r="AC8" s="45" t="s">
        <v>179</v>
      </c>
      <c r="AD8" s="46">
        <v>3</v>
      </c>
      <c r="AE8" s="159" t="s">
        <v>182</v>
      </c>
      <c r="AF8" s="166" t="s">
        <v>183</v>
      </c>
      <c r="AG8" s="45" t="s">
        <v>180</v>
      </c>
      <c r="AH8" s="46">
        <v>3</v>
      </c>
      <c r="AI8" s="159" t="s">
        <v>184</v>
      </c>
      <c r="AJ8" s="166" t="s">
        <v>185</v>
      </c>
      <c r="AK8" s="159" t="s">
        <v>186</v>
      </c>
      <c r="AL8" s="166" t="s">
        <v>187</v>
      </c>
    </row>
    <row r="9" spans="1:38" x14ac:dyDescent="0.35">
      <c r="B9" s="44">
        <v>4</v>
      </c>
      <c r="C9" s="128"/>
      <c r="D9" s="47" t="s">
        <v>179</v>
      </c>
      <c r="E9" s="46">
        <v>3</v>
      </c>
      <c r="F9" s="129"/>
      <c r="G9" s="136"/>
      <c r="H9" s="47" t="s">
        <v>180</v>
      </c>
      <c r="I9" s="46">
        <v>3</v>
      </c>
      <c r="J9" s="127"/>
      <c r="K9" s="135"/>
      <c r="L9" s="127"/>
      <c r="M9" s="135"/>
      <c r="O9" s="10">
        <f t="shared" si="3"/>
        <v>0</v>
      </c>
      <c r="R9" s="43">
        <f t="shared" si="4"/>
        <v>0</v>
      </c>
      <c r="S9" s="43">
        <f t="shared" si="0"/>
        <v>0</v>
      </c>
      <c r="T9" s="43">
        <f t="shared" si="1"/>
        <v>0</v>
      </c>
      <c r="U9" s="43">
        <f t="shared" si="5"/>
        <v>0</v>
      </c>
      <c r="V9" s="43">
        <f t="shared" si="2"/>
        <v>0</v>
      </c>
      <c r="W9" s="43">
        <f t="shared" si="2"/>
        <v>0</v>
      </c>
      <c r="X9" s="43">
        <f t="shared" si="6"/>
        <v>0</v>
      </c>
      <c r="AA9" s="44">
        <v>4</v>
      </c>
      <c r="AB9" s="167" t="s">
        <v>181</v>
      </c>
      <c r="AC9" s="47" t="s">
        <v>179</v>
      </c>
      <c r="AD9" s="46">
        <v>3</v>
      </c>
      <c r="AE9" s="168" t="s">
        <v>182</v>
      </c>
      <c r="AF9" s="169" t="s">
        <v>183</v>
      </c>
      <c r="AG9" s="47" t="s">
        <v>180</v>
      </c>
      <c r="AH9" s="46">
        <v>3</v>
      </c>
      <c r="AI9" s="159" t="s">
        <v>184</v>
      </c>
      <c r="AJ9" s="166" t="s">
        <v>185</v>
      </c>
      <c r="AK9" s="159" t="s">
        <v>186</v>
      </c>
      <c r="AL9" s="166" t="s">
        <v>187</v>
      </c>
    </row>
    <row r="10" spans="1:38" x14ac:dyDescent="0.35">
      <c r="B10" s="44">
        <v>5</v>
      </c>
      <c r="C10" s="128"/>
      <c r="D10" s="47" t="s">
        <v>179</v>
      </c>
      <c r="E10" s="46">
        <v>3</v>
      </c>
      <c r="F10" s="129"/>
      <c r="G10" s="136"/>
      <c r="H10" s="47" t="s">
        <v>180</v>
      </c>
      <c r="I10" s="46">
        <v>3</v>
      </c>
      <c r="J10" s="127"/>
      <c r="K10" s="135"/>
      <c r="L10" s="127"/>
      <c r="M10" s="135"/>
      <c r="O10" s="10">
        <f t="shared" si="3"/>
        <v>0</v>
      </c>
      <c r="R10" s="43">
        <f t="shared" si="4"/>
        <v>0</v>
      </c>
      <c r="S10" s="43">
        <f t="shared" si="0"/>
        <v>0</v>
      </c>
      <c r="T10" s="43">
        <f t="shared" si="1"/>
        <v>0</v>
      </c>
      <c r="U10" s="43">
        <f t="shared" si="5"/>
        <v>0</v>
      </c>
      <c r="V10" s="43">
        <f t="shared" si="2"/>
        <v>0</v>
      </c>
      <c r="W10" s="43">
        <f t="shared" si="2"/>
        <v>0</v>
      </c>
      <c r="X10" s="43">
        <f t="shared" si="6"/>
        <v>0</v>
      </c>
      <c r="AA10" s="44">
        <v>5</v>
      </c>
      <c r="AB10" s="167" t="s">
        <v>181</v>
      </c>
      <c r="AC10" s="47" t="s">
        <v>179</v>
      </c>
      <c r="AD10" s="46">
        <v>3</v>
      </c>
      <c r="AE10" s="168" t="s">
        <v>182</v>
      </c>
      <c r="AF10" s="169" t="s">
        <v>183</v>
      </c>
      <c r="AG10" s="47" t="s">
        <v>180</v>
      </c>
      <c r="AH10" s="46">
        <v>3</v>
      </c>
      <c r="AI10" s="159" t="s">
        <v>184</v>
      </c>
      <c r="AJ10" s="166" t="s">
        <v>185</v>
      </c>
      <c r="AK10" s="159" t="s">
        <v>186</v>
      </c>
      <c r="AL10" s="166" t="s">
        <v>187</v>
      </c>
    </row>
    <row r="11" spans="1:38" x14ac:dyDescent="0.35">
      <c r="B11" s="44">
        <v>6</v>
      </c>
      <c r="C11" s="128"/>
      <c r="D11" s="47" t="s">
        <v>179</v>
      </c>
      <c r="E11" s="46">
        <v>3</v>
      </c>
      <c r="F11" s="129"/>
      <c r="G11" s="136"/>
      <c r="H11" s="47" t="s">
        <v>180</v>
      </c>
      <c r="I11" s="46">
        <v>3</v>
      </c>
      <c r="J11" s="127"/>
      <c r="K11" s="135"/>
      <c r="L11" s="127"/>
      <c r="M11" s="135"/>
      <c r="O11" s="10">
        <f t="shared" si="3"/>
        <v>0</v>
      </c>
      <c r="R11" s="43">
        <f t="shared" si="4"/>
        <v>0</v>
      </c>
      <c r="S11" s="43">
        <f t="shared" si="0"/>
        <v>0</v>
      </c>
      <c r="T11" s="43">
        <f t="shared" si="1"/>
        <v>0</v>
      </c>
      <c r="U11" s="43">
        <f t="shared" si="5"/>
        <v>0</v>
      </c>
      <c r="V11" s="43">
        <f t="shared" si="2"/>
        <v>0</v>
      </c>
      <c r="W11" s="43">
        <f t="shared" si="2"/>
        <v>0</v>
      </c>
      <c r="X11" s="43">
        <f t="shared" si="6"/>
        <v>0</v>
      </c>
      <c r="AA11" s="44">
        <v>6</v>
      </c>
      <c r="AB11" s="167" t="s">
        <v>181</v>
      </c>
      <c r="AC11" s="47" t="s">
        <v>179</v>
      </c>
      <c r="AD11" s="46">
        <v>3</v>
      </c>
      <c r="AE11" s="168" t="s">
        <v>182</v>
      </c>
      <c r="AF11" s="169" t="s">
        <v>183</v>
      </c>
      <c r="AG11" s="47" t="s">
        <v>180</v>
      </c>
      <c r="AH11" s="46">
        <v>3</v>
      </c>
      <c r="AI11" s="159" t="s">
        <v>184</v>
      </c>
      <c r="AJ11" s="166" t="s">
        <v>185</v>
      </c>
      <c r="AK11" s="159" t="s">
        <v>186</v>
      </c>
      <c r="AL11" s="166" t="s">
        <v>187</v>
      </c>
    </row>
    <row r="12" spans="1:38" x14ac:dyDescent="0.35">
      <c r="B12" s="44">
        <v>7</v>
      </c>
      <c r="C12" s="128"/>
      <c r="D12" s="47" t="s">
        <v>179</v>
      </c>
      <c r="E12" s="46">
        <v>3</v>
      </c>
      <c r="F12" s="129"/>
      <c r="G12" s="136"/>
      <c r="H12" s="47" t="s">
        <v>180</v>
      </c>
      <c r="I12" s="46">
        <v>3</v>
      </c>
      <c r="J12" s="127"/>
      <c r="K12" s="135"/>
      <c r="L12" s="127"/>
      <c r="M12" s="135"/>
      <c r="O12" s="10">
        <f t="shared" si="3"/>
        <v>0</v>
      </c>
      <c r="R12" s="43">
        <f t="shared" si="4"/>
        <v>0</v>
      </c>
      <c r="S12" s="43">
        <f t="shared" si="0"/>
        <v>0</v>
      </c>
      <c r="T12" s="43">
        <f t="shared" si="1"/>
        <v>0</v>
      </c>
      <c r="U12" s="43">
        <f t="shared" si="5"/>
        <v>0</v>
      </c>
      <c r="V12" s="43">
        <f t="shared" si="2"/>
        <v>0</v>
      </c>
      <c r="W12" s="43">
        <f t="shared" si="2"/>
        <v>0</v>
      </c>
      <c r="X12" s="43">
        <f t="shared" si="6"/>
        <v>0</v>
      </c>
      <c r="AA12" s="44">
        <v>7</v>
      </c>
      <c r="AB12" s="167" t="s">
        <v>181</v>
      </c>
      <c r="AC12" s="47" t="s">
        <v>179</v>
      </c>
      <c r="AD12" s="46">
        <v>3</v>
      </c>
      <c r="AE12" s="168" t="s">
        <v>182</v>
      </c>
      <c r="AF12" s="169" t="s">
        <v>183</v>
      </c>
      <c r="AG12" s="47" t="s">
        <v>180</v>
      </c>
      <c r="AH12" s="46">
        <v>3</v>
      </c>
      <c r="AI12" s="159" t="s">
        <v>184</v>
      </c>
      <c r="AJ12" s="166" t="s">
        <v>185</v>
      </c>
      <c r="AK12" s="159" t="s">
        <v>186</v>
      </c>
      <c r="AL12" s="166" t="s">
        <v>187</v>
      </c>
    </row>
    <row r="13" spans="1:38" x14ac:dyDescent="0.35">
      <c r="B13" s="44">
        <v>8</v>
      </c>
      <c r="C13" s="128"/>
      <c r="D13" s="47" t="s">
        <v>179</v>
      </c>
      <c r="E13" s="46">
        <v>3</v>
      </c>
      <c r="F13" s="129"/>
      <c r="G13" s="136"/>
      <c r="H13" s="47" t="s">
        <v>180</v>
      </c>
      <c r="I13" s="46">
        <v>3</v>
      </c>
      <c r="J13" s="127"/>
      <c r="K13" s="135"/>
      <c r="L13" s="127"/>
      <c r="M13" s="135"/>
      <c r="O13" s="10">
        <f t="shared" si="3"/>
        <v>0</v>
      </c>
      <c r="R13" s="43">
        <f t="shared" si="4"/>
        <v>0</v>
      </c>
      <c r="S13" s="43">
        <f t="shared" si="0"/>
        <v>0</v>
      </c>
      <c r="T13" s="43">
        <f t="shared" si="1"/>
        <v>0</v>
      </c>
      <c r="U13" s="43">
        <f t="shared" si="5"/>
        <v>0</v>
      </c>
      <c r="V13" s="43">
        <f t="shared" si="2"/>
        <v>0</v>
      </c>
      <c r="W13" s="43">
        <f t="shared" si="2"/>
        <v>0</v>
      </c>
      <c r="X13" s="43">
        <f t="shared" si="6"/>
        <v>0</v>
      </c>
      <c r="AA13" s="44">
        <v>8</v>
      </c>
      <c r="AB13" s="167" t="s">
        <v>181</v>
      </c>
      <c r="AC13" s="47" t="s">
        <v>179</v>
      </c>
      <c r="AD13" s="46">
        <v>3</v>
      </c>
      <c r="AE13" s="168" t="s">
        <v>182</v>
      </c>
      <c r="AF13" s="169" t="s">
        <v>183</v>
      </c>
      <c r="AG13" s="47" t="s">
        <v>180</v>
      </c>
      <c r="AH13" s="46">
        <v>3</v>
      </c>
      <c r="AI13" s="159" t="s">
        <v>184</v>
      </c>
      <c r="AJ13" s="166" t="s">
        <v>185</v>
      </c>
      <c r="AK13" s="159" t="s">
        <v>186</v>
      </c>
      <c r="AL13" s="166" t="s">
        <v>187</v>
      </c>
    </row>
    <row r="14" spans="1:38" x14ac:dyDescent="0.35">
      <c r="B14" s="44">
        <v>9</v>
      </c>
      <c r="C14" s="128"/>
      <c r="D14" s="47" t="s">
        <v>179</v>
      </c>
      <c r="E14" s="46">
        <v>3</v>
      </c>
      <c r="F14" s="129"/>
      <c r="G14" s="136"/>
      <c r="H14" s="47" t="s">
        <v>180</v>
      </c>
      <c r="I14" s="46">
        <v>3</v>
      </c>
      <c r="J14" s="127"/>
      <c r="K14" s="135"/>
      <c r="L14" s="127"/>
      <c r="M14" s="135"/>
      <c r="O14" s="10">
        <f t="shared" si="3"/>
        <v>0</v>
      </c>
      <c r="R14" s="43">
        <f t="shared" si="4"/>
        <v>0</v>
      </c>
      <c r="S14" s="43">
        <f t="shared" si="0"/>
        <v>0</v>
      </c>
      <c r="T14" s="43">
        <f t="shared" si="1"/>
        <v>0</v>
      </c>
      <c r="U14" s="43">
        <f t="shared" si="5"/>
        <v>0</v>
      </c>
      <c r="V14" s="43">
        <f t="shared" si="2"/>
        <v>0</v>
      </c>
      <c r="W14" s="43">
        <f t="shared" si="2"/>
        <v>0</v>
      </c>
      <c r="X14" s="43">
        <f t="shared" si="6"/>
        <v>0</v>
      </c>
      <c r="AA14" s="44">
        <v>9</v>
      </c>
      <c r="AB14" s="167" t="s">
        <v>181</v>
      </c>
      <c r="AC14" s="47" t="s">
        <v>179</v>
      </c>
      <c r="AD14" s="46">
        <v>3</v>
      </c>
      <c r="AE14" s="168" t="s">
        <v>182</v>
      </c>
      <c r="AF14" s="169" t="s">
        <v>183</v>
      </c>
      <c r="AG14" s="47" t="s">
        <v>180</v>
      </c>
      <c r="AH14" s="46">
        <v>3</v>
      </c>
      <c r="AI14" s="159" t="s">
        <v>184</v>
      </c>
      <c r="AJ14" s="166" t="s">
        <v>185</v>
      </c>
      <c r="AK14" s="159" t="s">
        <v>186</v>
      </c>
      <c r="AL14" s="166" t="s">
        <v>187</v>
      </c>
    </row>
    <row r="15" spans="1:38" x14ac:dyDescent="0.35">
      <c r="B15" s="44">
        <v>10</v>
      </c>
      <c r="C15" s="128"/>
      <c r="D15" s="47" t="s">
        <v>179</v>
      </c>
      <c r="E15" s="46">
        <v>3</v>
      </c>
      <c r="F15" s="129"/>
      <c r="G15" s="136"/>
      <c r="H15" s="47" t="s">
        <v>180</v>
      </c>
      <c r="I15" s="46">
        <v>3</v>
      </c>
      <c r="J15" s="127"/>
      <c r="K15" s="135"/>
      <c r="L15" s="127"/>
      <c r="M15" s="135"/>
      <c r="O15" s="10">
        <f t="shared" si="3"/>
        <v>0</v>
      </c>
      <c r="R15" s="43">
        <f t="shared" si="4"/>
        <v>0</v>
      </c>
      <c r="S15" s="43">
        <f t="shared" si="0"/>
        <v>0</v>
      </c>
      <c r="T15" s="43">
        <f t="shared" si="1"/>
        <v>0</v>
      </c>
      <c r="U15" s="43">
        <f t="shared" si="5"/>
        <v>0</v>
      </c>
      <c r="V15" s="43">
        <f t="shared" si="2"/>
        <v>0</v>
      </c>
      <c r="W15" s="43">
        <f t="shared" si="2"/>
        <v>0</v>
      </c>
      <c r="X15" s="43">
        <f t="shared" si="6"/>
        <v>0</v>
      </c>
      <c r="AA15" s="44">
        <v>10</v>
      </c>
      <c r="AB15" s="167" t="s">
        <v>181</v>
      </c>
      <c r="AC15" s="47" t="s">
        <v>179</v>
      </c>
      <c r="AD15" s="46">
        <v>3</v>
      </c>
      <c r="AE15" s="168" t="s">
        <v>182</v>
      </c>
      <c r="AF15" s="169" t="s">
        <v>183</v>
      </c>
      <c r="AG15" s="47" t="s">
        <v>180</v>
      </c>
      <c r="AH15" s="46">
        <v>3</v>
      </c>
      <c r="AI15" s="159" t="s">
        <v>184</v>
      </c>
      <c r="AJ15" s="166" t="s">
        <v>185</v>
      </c>
      <c r="AK15" s="159" t="s">
        <v>186</v>
      </c>
      <c r="AL15" s="166" t="s">
        <v>187</v>
      </c>
    </row>
    <row r="16" spans="1:38" x14ac:dyDescent="0.35">
      <c r="B16" s="44">
        <v>11</v>
      </c>
      <c r="C16" s="128"/>
      <c r="D16" s="47" t="s">
        <v>179</v>
      </c>
      <c r="E16" s="46">
        <v>3</v>
      </c>
      <c r="F16" s="129"/>
      <c r="G16" s="136"/>
      <c r="H16" s="47" t="s">
        <v>180</v>
      </c>
      <c r="I16" s="46">
        <v>3</v>
      </c>
      <c r="J16" s="127"/>
      <c r="K16" s="135"/>
      <c r="L16" s="127"/>
      <c r="M16" s="135"/>
      <c r="O16" s="10">
        <f t="shared" si="3"/>
        <v>0</v>
      </c>
      <c r="R16" s="43">
        <f t="shared" si="4"/>
        <v>0</v>
      </c>
      <c r="S16" s="43">
        <f t="shared" si="0"/>
        <v>0</v>
      </c>
      <c r="T16" s="43">
        <f t="shared" si="1"/>
        <v>0</v>
      </c>
      <c r="U16" s="43">
        <f t="shared" si="5"/>
        <v>0</v>
      </c>
      <c r="V16" s="43">
        <f t="shared" si="2"/>
        <v>0</v>
      </c>
      <c r="W16" s="43">
        <f t="shared" si="2"/>
        <v>0</v>
      </c>
      <c r="X16" s="43">
        <f t="shared" si="6"/>
        <v>0</v>
      </c>
      <c r="AA16" s="44">
        <v>11</v>
      </c>
      <c r="AB16" s="167" t="s">
        <v>181</v>
      </c>
      <c r="AC16" s="47" t="s">
        <v>179</v>
      </c>
      <c r="AD16" s="46">
        <v>3</v>
      </c>
      <c r="AE16" s="168" t="s">
        <v>182</v>
      </c>
      <c r="AF16" s="169" t="s">
        <v>183</v>
      </c>
      <c r="AG16" s="47" t="s">
        <v>180</v>
      </c>
      <c r="AH16" s="46">
        <v>3</v>
      </c>
      <c r="AI16" s="159" t="s">
        <v>184</v>
      </c>
      <c r="AJ16" s="166" t="s">
        <v>185</v>
      </c>
      <c r="AK16" s="159" t="s">
        <v>186</v>
      </c>
      <c r="AL16" s="166" t="s">
        <v>187</v>
      </c>
    </row>
    <row r="17" spans="2:38" x14ac:dyDescent="0.35">
      <c r="B17" s="44">
        <v>12</v>
      </c>
      <c r="C17" s="128"/>
      <c r="D17" s="47" t="s">
        <v>179</v>
      </c>
      <c r="E17" s="46">
        <v>3</v>
      </c>
      <c r="F17" s="129"/>
      <c r="G17" s="136"/>
      <c r="H17" s="47" t="s">
        <v>180</v>
      </c>
      <c r="I17" s="46">
        <v>3</v>
      </c>
      <c r="J17" s="127"/>
      <c r="K17" s="135"/>
      <c r="L17" s="127"/>
      <c r="M17" s="135"/>
      <c r="O17" s="10">
        <f t="shared" si="3"/>
        <v>0</v>
      </c>
      <c r="R17" s="43">
        <f t="shared" si="4"/>
        <v>0</v>
      </c>
      <c r="S17" s="43">
        <f t="shared" si="0"/>
        <v>0</v>
      </c>
      <c r="T17" s="43">
        <f t="shared" si="1"/>
        <v>0</v>
      </c>
      <c r="U17" s="43">
        <f t="shared" si="5"/>
        <v>0</v>
      </c>
      <c r="V17" s="43">
        <f t="shared" si="2"/>
        <v>0</v>
      </c>
      <c r="W17" s="43">
        <f t="shared" si="2"/>
        <v>0</v>
      </c>
      <c r="X17" s="43">
        <f t="shared" si="6"/>
        <v>0</v>
      </c>
      <c r="AA17" s="44">
        <v>12</v>
      </c>
      <c r="AB17" s="167" t="s">
        <v>181</v>
      </c>
      <c r="AC17" s="47" t="s">
        <v>179</v>
      </c>
      <c r="AD17" s="46">
        <v>3</v>
      </c>
      <c r="AE17" s="168" t="s">
        <v>182</v>
      </c>
      <c r="AF17" s="169" t="s">
        <v>183</v>
      </c>
      <c r="AG17" s="47" t="s">
        <v>180</v>
      </c>
      <c r="AH17" s="46">
        <v>3</v>
      </c>
      <c r="AI17" s="159" t="s">
        <v>184</v>
      </c>
      <c r="AJ17" s="166" t="s">
        <v>185</v>
      </c>
      <c r="AK17" s="159" t="s">
        <v>186</v>
      </c>
      <c r="AL17" s="166" t="s">
        <v>187</v>
      </c>
    </row>
    <row r="18" spans="2:38" x14ac:dyDescent="0.35">
      <c r="B18" s="44">
        <v>13</v>
      </c>
      <c r="C18" s="128"/>
      <c r="D18" s="47" t="s">
        <v>179</v>
      </c>
      <c r="E18" s="46">
        <v>3</v>
      </c>
      <c r="F18" s="129"/>
      <c r="G18" s="136"/>
      <c r="H18" s="47" t="s">
        <v>180</v>
      </c>
      <c r="I18" s="46">
        <v>3</v>
      </c>
      <c r="J18" s="127"/>
      <c r="K18" s="135"/>
      <c r="L18" s="127"/>
      <c r="M18" s="135"/>
      <c r="O18" s="10">
        <f t="shared" si="3"/>
        <v>0</v>
      </c>
      <c r="R18" s="43">
        <f t="shared" si="4"/>
        <v>0</v>
      </c>
      <c r="S18" s="43">
        <f t="shared" si="0"/>
        <v>0</v>
      </c>
      <c r="T18" s="43">
        <f t="shared" si="1"/>
        <v>0</v>
      </c>
      <c r="U18" s="43">
        <f t="shared" si="5"/>
        <v>0</v>
      </c>
      <c r="V18" s="43">
        <f t="shared" si="2"/>
        <v>0</v>
      </c>
      <c r="W18" s="43">
        <f t="shared" si="2"/>
        <v>0</v>
      </c>
      <c r="X18" s="43">
        <f t="shared" si="6"/>
        <v>0</v>
      </c>
      <c r="AA18" s="44">
        <v>13</v>
      </c>
      <c r="AB18" s="167" t="s">
        <v>181</v>
      </c>
      <c r="AC18" s="47" t="s">
        <v>179</v>
      </c>
      <c r="AD18" s="46">
        <v>3</v>
      </c>
      <c r="AE18" s="168" t="s">
        <v>182</v>
      </c>
      <c r="AF18" s="169" t="s">
        <v>183</v>
      </c>
      <c r="AG18" s="47" t="s">
        <v>180</v>
      </c>
      <c r="AH18" s="46">
        <v>3</v>
      </c>
      <c r="AI18" s="159" t="s">
        <v>184</v>
      </c>
      <c r="AJ18" s="166" t="s">
        <v>185</v>
      </c>
      <c r="AK18" s="159" t="s">
        <v>186</v>
      </c>
      <c r="AL18" s="166" t="s">
        <v>187</v>
      </c>
    </row>
    <row r="19" spans="2:38" x14ac:dyDescent="0.35">
      <c r="B19" s="44">
        <v>14</v>
      </c>
      <c r="C19" s="128"/>
      <c r="D19" s="47" t="s">
        <v>179</v>
      </c>
      <c r="E19" s="46">
        <v>3</v>
      </c>
      <c r="F19" s="129"/>
      <c r="G19" s="136"/>
      <c r="H19" s="47" t="s">
        <v>180</v>
      </c>
      <c r="I19" s="46">
        <v>3</v>
      </c>
      <c r="J19" s="127"/>
      <c r="K19" s="135"/>
      <c r="L19" s="127"/>
      <c r="M19" s="135"/>
      <c r="O19" s="10">
        <f t="shared" si="3"/>
        <v>0</v>
      </c>
      <c r="R19" s="43">
        <f t="shared" si="4"/>
        <v>0</v>
      </c>
      <c r="S19" s="43">
        <f t="shared" si="0"/>
        <v>0</v>
      </c>
      <c r="T19" s="43">
        <f t="shared" si="1"/>
        <v>0</v>
      </c>
      <c r="U19" s="43">
        <f t="shared" si="5"/>
        <v>0</v>
      </c>
      <c r="V19" s="43">
        <f t="shared" si="2"/>
        <v>0</v>
      </c>
      <c r="W19" s="43">
        <f t="shared" si="2"/>
        <v>0</v>
      </c>
      <c r="X19" s="43">
        <f t="shared" si="6"/>
        <v>0</v>
      </c>
      <c r="AA19" s="44">
        <v>14</v>
      </c>
      <c r="AB19" s="167" t="s">
        <v>181</v>
      </c>
      <c r="AC19" s="47" t="s">
        <v>179</v>
      </c>
      <c r="AD19" s="46">
        <v>3</v>
      </c>
      <c r="AE19" s="168" t="s">
        <v>182</v>
      </c>
      <c r="AF19" s="169" t="s">
        <v>183</v>
      </c>
      <c r="AG19" s="47" t="s">
        <v>180</v>
      </c>
      <c r="AH19" s="46">
        <v>3</v>
      </c>
      <c r="AI19" s="159" t="s">
        <v>184</v>
      </c>
      <c r="AJ19" s="166" t="s">
        <v>185</v>
      </c>
      <c r="AK19" s="159" t="s">
        <v>186</v>
      </c>
      <c r="AL19" s="166" t="s">
        <v>187</v>
      </c>
    </row>
    <row r="20" spans="2:38" x14ac:dyDescent="0.35">
      <c r="B20" s="44">
        <v>15</v>
      </c>
      <c r="C20" s="128"/>
      <c r="D20" s="47" t="s">
        <v>179</v>
      </c>
      <c r="E20" s="46">
        <v>3</v>
      </c>
      <c r="F20" s="129"/>
      <c r="G20" s="136"/>
      <c r="H20" s="47" t="s">
        <v>180</v>
      </c>
      <c r="I20" s="46">
        <v>3</v>
      </c>
      <c r="J20" s="127"/>
      <c r="K20" s="135"/>
      <c r="L20" s="127"/>
      <c r="M20" s="135"/>
      <c r="O20" s="10">
        <f t="shared" si="3"/>
        <v>0</v>
      </c>
      <c r="R20" s="43">
        <f t="shared" si="4"/>
        <v>0</v>
      </c>
      <c r="S20" s="43">
        <f t="shared" si="0"/>
        <v>0</v>
      </c>
      <c r="T20" s="43">
        <f t="shared" si="1"/>
        <v>0</v>
      </c>
      <c r="U20" s="43">
        <f t="shared" si="5"/>
        <v>0</v>
      </c>
      <c r="V20" s="43">
        <f t="shared" si="2"/>
        <v>0</v>
      </c>
      <c r="W20" s="43">
        <f t="shared" si="2"/>
        <v>0</v>
      </c>
      <c r="X20" s="43">
        <f t="shared" si="6"/>
        <v>0</v>
      </c>
      <c r="AA20" s="44">
        <v>15</v>
      </c>
      <c r="AB20" s="167" t="s">
        <v>181</v>
      </c>
      <c r="AC20" s="47" t="s">
        <v>179</v>
      </c>
      <c r="AD20" s="46">
        <v>3</v>
      </c>
      <c r="AE20" s="168" t="s">
        <v>182</v>
      </c>
      <c r="AF20" s="169" t="s">
        <v>183</v>
      </c>
      <c r="AG20" s="47" t="s">
        <v>180</v>
      </c>
      <c r="AH20" s="46">
        <v>3</v>
      </c>
      <c r="AI20" s="159" t="s">
        <v>184</v>
      </c>
      <c r="AJ20" s="166" t="s">
        <v>185</v>
      </c>
      <c r="AK20" s="159" t="s">
        <v>186</v>
      </c>
      <c r="AL20" s="166" t="s">
        <v>187</v>
      </c>
    </row>
    <row r="21" spans="2:38" x14ac:dyDescent="0.35">
      <c r="B21" s="44">
        <v>16</v>
      </c>
      <c r="C21" s="128"/>
      <c r="D21" s="47" t="s">
        <v>179</v>
      </c>
      <c r="E21" s="46">
        <v>3</v>
      </c>
      <c r="F21" s="129"/>
      <c r="G21" s="136"/>
      <c r="H21" s="47" t="s">
        <v>180</v>
      </c>
      <c r="I21" s="46">
        <v>3</v>
      </c>
      <c r="J21" s="127"/>
      <c r="K21" s="135"/>
      <c r="L21" s="127"/>
      <c r="M21" s="135"/>
      <c r="O21" s="10">
        <f t="shared" si="3"/>
        <v>0</v>
      </c>
      <c r="R21" s="43">
        <f t="shared" si="4"/>
        <v>0</v>
      </c>
      <c r="S21" s="43">
        <f t="shared" si="0"/>
        <v>0</v>
      </c>
      <c r="T21" s="43">
        <f t="shared" si="1"/>
        <v>0</v>
      </c>
      <c r="U21" s="43">
        <f t="shared" si="5"/>
        <v>0</v>
      </c>
      <c r="V21" s="43">
        <f t="shared" si="2"/>
        <v>0</v>
      </c>
      <c r="W21" s="43">
        <f t="shared" si="2"/>
        <v>0</v>
      </c>
      <c r="X21" s="43">
        <f t="shared" si="6"/>
        <v>0</v>
      </c>
      <c r="AA21" s="44">
        <v>16</v>
      </c>
      <c r="AB21" s="167" t="s">
        <v>181</v>
      </c>
      <c r="AC21" s="47" t="s">
        <v>179</v>
      </c>
      <c r="AD21" s="46">
        <v>3</v>
      </c>
      <c r="AE21" s="168" t="s">
        <v>182</v>
      </c>
      <c r="AF21" s="169" t="s">
        <v>183</v>
      </c>
      <c r="AG21" s="47" t="s">
        <v>180</v>
      </c>
      <c r="AH21" s="46">
        <v>3</v>
      </c>
      <c r="AI21" s="159" t="s">
        <v>184</v>
      </c>
      <c r="AJ21" s="166" t="s">
        <v>185</v>
      </c>
      <c r="AK21" s="159" t="s">
        <v>186</v>
      </c>
      <c r="AL21" s="166" t="s">
        <v>187</v>
      </c>
    </row>
    <row r="22" spans="2:38" x14ac:dyDescent="0.35">
      <c r="B22" s="44">
        <v>17</v>
      </c>
      <c r="C22" s="128"/>
      <c r="D22" s="47" t="s">
        <v>179</v>
      </c>
      <c r="E22" s="46">
        <v>3</v>
      </c>
      <c r="F22" s="129"/>
      <c r="G22" s="136"/>
      <c r="H22" s="47" t="s">
        <v>180</v>
      </c>
      <c r="I22" s="46">
        <v>3</v>
      </c>
      <c r="J22" s="127"/>
      <c r="K22" s="135"/>
      <c r="L22" s="127"/>
      <c r="M22" s="135"/>
      <c r="O22" s="10">
        <f t="shared" si="3"/>
        <v>0</v>
      </c>
      <c r="R22" s="43">
        <f t="shared" si="4"/>
        <v>0</v>
      </c>
      <c r="S22" s="43">
        <f t="shared" si="0"/>
        <v>0</v>
      </c>
      <c r="T22" s="43">
        <f t="shared" si="1"/>
        <v>0</v>
      </c>
      <c r="U22" s="43">
        <f t="shared" si="5"/>
        <v>0</v>
      </c>
      <c r="V22" s="43">
        <f t="shared" ref="V22:V35" si="7" xml:space="preserve"> IF($C22 = "", 0, IF( ISNUMBER( K22 ), 0, 1) )</f>
        <v>0</v>
      </c>
      <c r="W22" s="43">
        <f t="shared" ref="W22:W35" si="8" xml:space="preserve"> IF($C22 = "", 0, IF( ISNUMBER( L22 ), 0, 1) )</f>
        <v>0</v>
      </c>
      <c r="X22" s="43">
        <f t="shared" si="6"/>
        <v>0</v>
      </c>
      <c r="AA22" s="44">
        <v>17</v>
      </c>
      <c r="AB22" s="167" t="s">
        <v>181</v>
      </c>
      <c r="AC22" s="47" t="s">
        <v>179</v>
      </c>
      <c r="AD22" s="46">
        <v>3</v>
      </c>
      <c r="AE22" s="168" t="s">
        <v>182</v>
      </c>
      <c r="AF22" s="169" t="s">
        <v>183</v>
      </c>
      <c r="AG22" s="47" t="s">
        <v>180</v>
      </c>
      <c r="AH22" s="46">
        <v>3</v>
      </c>
      <c r="AI22" s="159" t="s">
        <v>184</v>
      </c>
      <c r="AJ22" s="166" t="s">
        <v>185</v>
      </c>
      <c r="AK22" s="159" t="s">
        <v>186</v>
      </c>
      <c r="AL22" s="166" t="s">
        <v>187</v>
      </c>
    </row>
    <row r="23" spans="2:38" x14ac:dyDescent="0.35">
      <c r="B23" s="44">
        <v>18</v>
      </c>
      <c r="C23" s="128"/>
      <c r="D23" s="47" t="s">
        <v>179</v>
      </c>
      <c r="E23" s="46">
        <v>3</v>
      </c>
      <c r="F23" s="129"/>
      <c r="G23" s="136"/>
      <c r="H23" s="47" t="s">
        <v>180</v>
      </c>
      <c r="I23" s="46">
        <v>3</v>
      </c>
      <c r="J23" s="127"/>
      <c r="K23" s="135"/>
      <c r="L23" s="127"/>
      <c r="M23" s="135"/>
      <c r="O23" s="10">
        <f t="shared" si="3"/>
        <v>0</v>
      </c>
      <c r="R23" s="43">
        <f t="shared" si="4"/>
        <v>0</v>
      </c>
      <c r="S23" s="43">
        <f t="shared" si="0"/>
        <v>0</v>
      </c>
      <c r="T23" s="43">
        <f t="shared" si="1"/>
        <v>0</v>
      </c>
      <c r="U23" s="43">
        <f t="shared" si="5"/>
        <v>0</v>
      </c>
      <c r="V23" s="43">
        <f t="shared" si="7"/>
        <v>0</v>
      </c>
      <c r="W23" s="43">
        <f t="shared" si="8"/>
        <v>0</v>
      </c>
      <c r="X23" s="43">
        <f t="shared" si="6"/>
        <v>0</v>
      </c>
      <c r="AA23" s="44">
        <v>18</v>
      </c>
      <c r="AB23" s="167" t="s">
        <v>181</v>
      </c>
      <c r="AC23" s="47" t="s">
        <v>179</v>
      </c>
      <c r="AD23" s="46">
        <v>3</v>
      </c>
      <c r="AE23" s="168" t="s">
        <v>182</v>
      </c>
      <c r="AF23" s="169" t="s">
        <v>183</v>
      </c>
      <c r="AG23" s="47" t="s">
        <v>180</v>
      </c>
      <c r="AH23" s="46">
        <v>3</v>
      </c>
      <c r="AI23" s="159" t="s">
        <v>184</v>
      </c>
      <c r="AJ23" s="166" t="s">
        <v>185</v>
      </c>
      <c r="AK23" s="159" t="s">
        <v>186</v>
      </c>
      <c r="AL23" s="166" t="s">
        <v>187</v>
      </c>
    </row>
    <row r="24" spans="2:38" x14ac:dyDescent="0.35">
      <c r="B24" s="44">
        <v>19</v>
      </c>
      <c r="C24" s="128"/>
      <c r="D24" s="47" t="s">
        <v>179</v>
      </c>
      <c r="E24" s="46">
        <v>3</v>
      </c>
      <c r="F24" s="129"/>
      <c r="G24" s="136"/>
      <c r="H24" s="47" t="s">
        <v>180</v>
      </c>
      <c r="I24" s="46">
        <v>3</v>
      </c>
      <c r="J24" s="127"/>
      <c r="K24" s="135"/>
      <c r="L24" s="127"/>
      <c r="M24" s="135"/>
      <c r="O24" s="10">
        <f t="shared" si="3"/>
        <v>0</v>
      </c>
      <c r="R24" s="43">
        <f t="shared" si="4"/>
        <v>0</v>
      </c>
      <c r="S24" s="43">
        <f t="shared" si="0"/>
        <v>0</v>
      </c>
      <c r="T24" s="43">
        <f t="shared" si="1"/>
        <v>0</v>
      </c>
      <c r="U24" s="43">
        <f t="shared" si="5"/>
        <v>0</v>
      </c>
      <c r="V24" s="43">
        <f t="shared" si="7"/>
        <v>0</v>
      </c>
      <c r="W24" s="43">
        <f t="shared" si="8"/>
        <v>0</v>
      </c>
      <c r="X24" s="43">
        <f t="shared" si="6"/>
        <v>0</v>
      </c>
      <c r="AA24" s="44">
        <v>19</v>
      </c>
      <c r="AB24" s="167" t="s">
        <v>181</v>
      </c>
      <c r="AC24" s="47" t="s">
        <v>179</v>
      </c>
      <c r="AD24" s="46">
        <v>3</v>
      </c>
      <c r="AE24" s="168" t="s">
        <v>182</v>
      </c>
      <c r="AF24" s="169" t="s">
        <v>183</v>
      </c>
      <c r="AG24" s="47" t="s">
        <v>180</v>
      </c>
      <c r="AH24" s="46">
        <v>3</v>
      </c>
      <c r="AI24" s="159" t="s">
        <v>184</v>
      </c>
      <c r="AJ24" s="166" t="s">
        <v>185</v>
      </c>
      <c r="AK24" s="159" t="s">
        <v>186</v>
      </c>
      <c r="AL24" s="166" t="s">
        <v>187</v>
      </c>
    </row>
    <row r="25" spans="2:38" x14ac:dyDescent="0.35">
      <c r="B25" s="44">
        <v>20</v>
      </c>
      <c r="C25" s="128"/>
      <c r="D25" s="47" t="s">
        <v>179</v>
      </c>
      <c r="E25" s="46">
        <v>3</v>
      </c>
      <c r="F25" s="129"/>
      <c r="G25" s="136"/>
      <c r="H25" s="47" t="s">
        <v>180</v>
      </c>
      <c r="I25" s="46">
        <v>3</v>
      </c>
      <c r="J25" s="127"/>
      <c r="K25" s="135"/>
      <c r="L25" s="127"/>
      <c r="M25" s="135"/>
      <c r="O25" s="10">
        <f t="shared" si="3"/>
        <v>0</v>
      </c>
      <c r="R25" s="43">
        <f t="shared" si="4"/>
        <v>0</v>
      </c>
      <c r="S25" s="43">
        <f t="shared" si="0"/>
        <v>0</v>
      </c>
      <c r="T25" s="43">
        <f t="shared" si="1"/>
        <v>0</v>
      </c>
      <c r="U25" s="43">
        <f t="shared" si="5"/>
        <v>0</v>
      </c>
      <c r="V25" s="43">
        <f t="shared" si="7"/>
        <v>0</v>
      </c>
      <c r="W25" s="43">
        <f t="shared" si="8"/>
        <v>0</v>
      </c>
      <c r="X25" s="43">
        <f t="shared" si="6"/>
        <v>0</v>
      </c>
      <c r="AA25" s="44">
        <v>20</v>
      </c>
      <c r="AB25" s="167" t="s">
        <v>181</v>
      </c>
      <c r="AC25" s="47" t="s">
        <v>179</v>
      </c>
      <c r="AD25" s="46">
        <v>3</v>
      </c>
      <c r="AE25" s="168" t="s">
        <v>182</v>
      </c>
      <c r="AF25" s="169" t="s">
        <v>183</v>
      </c>
      <c r="AG25" s="47" t="s">
        <v>180</v>
      </c>
      <c r="AH25" s="46">
        <v>3</v>
      </c>
      <c r="AI25" s="159" t="s">
        <v>184</v>
      </c>
      <c r="AJ25" s="166" t="s">
        <v>185</v>
      </c>
      <c r="AK25" s="159" t="s">
        <v>186</v>
      </c>
      <c r="AL25" s="166" t="s">
        <v>187</v>
      </c>
    </row>
    <row r="26" spans="2:38" x14ac:dyDescent="0.35">
      <c r="B26" s="44">
        <v>21</v>
      </c>
      <c r="C26" s="128"/>
      <c r="D26" s="47" t="s">
        <v>179</v>
      </c>
      <c r="E26" s="46">
        <v>3</v>
      </c>
      <c r="F26" s="129"/>
      <c r="G26" s="136"/>
      <c r="H26" s="47" t="s">
        <v>180</v>
      </c>
      <c r="I26" s="46">
        <v>3</v>
      </c>
      <c r="J26" s="127"/>
      <c r="K26" s="135"/>
      <c r="L26" s="127"/>
      <c r="M26" s="135"/>
      <c r="O26" s="10">
        <f t="shared" si="3"/>
        <v>0</v>
      </c>
      <c r="R26" s="43">
        <f t="shared" si="4"/>
        <v>0</v>
      </c>
      <c r="S26" s="43">
        <f t="shared" si="0"/>
        <v>0</v>
      </c>
      <c r="T26" s="43">
        <f t="shared" si="1"/>
        <v>0</v>
      </c>
      <c r="U26" s="43">
        <f t="shared" si="5"/>
        <v>0</v>
      </c>
      <c r="V26" s="43">
        <f t="shared" si="7"/>
        <v>0</v>
      </c>
      <c r="W26" s="43">
        <f t="shared" si="8"/>
        <v>0</v>
      </c>
      <c r="X26" s="43">
        <f t="shared" si="6"/>
        <v>0</v>
      </c>
      <c r="AA26" s="44">
        <v>21</v>
      </c>
      <c r="AB26" s="167" t="s">
        <v>181</v>
      </c>
      <c r="AC26" s="47" t="s">
        <v>179</v>
      </c>
      <c r="AD26" s="46">
        <v>3</v>
      </c>
      <c r="AE26" s="168" t="s">
        <v>182</v>
      </c>
      <c r="AF26" s="169" t="s">
        <v>183</v>
      </c>
      <c r="AG26" s="47" t="s">
        <v>180</v>
      </c>
      <c r="AH26" s="46">
        <v>3</v>
      </c>
      <c r="AI26" s="159" t="s">
        <v>184</v>
      </c>
      <c r="AJ26" s="166" t="s">
        <v>185</v>
      </c>
      <c r="AK26" s="159" t="s">
        <v>186</v>
      </c>
      <c r="AL26" s="166" t="s">
        <v>187</v>
      </c>
    </row>
    <row r="27" spans="2:38" x14ac:dyDescent="0.35">
      <c r="B27" s="44">
        <v>22</v>
      </c>
      <c r="C27" s="128"/>
      <c r="D27" s="47" t="s">
        <v>179</v>
      </c>
      <c r="E27" s="46">
        <v>3</v>
      </c>
      <c r="F27" s="129"/>
      <c r="G27" s="136"/>
      <c r="H27" s="47" t="s">
        <v>180</v>
      </c>
      <c r="I27" s="46">
        <v>3</v>
      </c>
      <c r="J27" s="127"/>
      <c r="K27" s="135"/>
      <c r="L27" s="127"/>
      <c r="M27" s="135"/>
      <c r="O27" s="10">
        <f t="shared" si="3"/>
        <v>0</v>
      </c>
      <c r="R27" s="43">
        <f t="shared" si="4"/>
        <v>0</v>
      </c>
      <c r="S27" s="43">
        <f t="shared" si="0"/>
        <v>0</v>
      </c>
      <c r="T27" s="43">
        <f t="shared" si="1"/>
        <v>0</v>
      </c>
      <c r="U27" s="43">
        <f t="shared" si="5"/>
        <v>0</v>
      </c>
      <c r="V27" s="43">
        <f t="shared" si="7"/>
        <v>0</v>
      </c>
      <c r="W27" s="43">
        <f t="shared" si="8"/>
        <v>0</v>
      </c>
      <c r="X27" s="43">
        <f t="shared" si="6"/>
        <v>0</v>
      </c>
      <c r="AA27" s="44">
        <v>22</v>
      </c>
      <c r="AB27" s="167" t="s">
        <v>181</v>
      </c>
      <c r="AC27" s="47" t="s">
        <v>179</v>
      </c>
      <c r="AD27" s="46">
        <v>3</v>
      </c>
      <c r="AE27" s="168" t="s">
        <v>182</v>
      </c>
      <c r="AF27" s="169" t="s">
        <v>183</v>
      </c>
      <c r="AG27" s="47" t="s">
        <v>180</v>
      </c>
      <c r="AH27" s="46">
        <v>3</v>
      </c>
      <c r="AI27" s="159" t="s">
        <v>184</v>
      </c>
      <c r="AJ27" s="166" t="s">
        <v>185</v>
      </c>
      <c r="AK27" s="159" t="s">
        <v>186</v>
      </c>
      <c r="AL27" s="166" t="s">
        <v>187</v>
      </c>
    </row>
    <row r="28" spans="2:38" x14ac:dyDescent="0.35">
      <c r="B28" s="44">
        <v>23</v>
      </c>
      <c r="C28" s="128"/>
      <c r="D28" s="47" t="s">
        <v>179</v>
      </c>
      <c r="E28" s="46">
        <v>3</v>
      </c>
      <c r="F28" s="129"/>
      <c r="G28" s="136"/>
      <c r="H28" s="47" t="s">
        <v>180</v>
      </c>
      <c r="I28" s="46">
        <v>3</v>
      </c>
      <c r="J28" s="127"/>
      <c r="K28" s="135"/>
      <c r="L28" s="127"/>
      <c r="M28" s="135"/>
      <c r="O28" s="10">
        <f t="shared" si="3"/>
        <v>0</v>
      </c>
      <c r="R28" s="43">
        <f t="shared" si="4"/>
        <v>0</v>
      </c>
      <c r="S28" s="43">
        <f t="shared" si="0"/>
        <v>0</v>
      </c>
      <c r="T28" s="43">
        <f t="shared" si="1"/>
        <v>0</v>
      </c>
      <c r="U28" s="43">
        <f t="shared" si="5"/>
        <v>0</v>
      </c>
      <c r="V28" s="43">
        <f t="shared" si="7"/>
        <v>0</v>
      </c>
      <c r="W28" s="43">
        <f t="shared" si="8"/>
        <v>0</v>
      </c>
      <c r="X28" s="43">
        <f t="shared" si="6"/>
        <v>0</v>
      </c>
      <c r="AA28" s="44">
        <v>23</v>
      </c>
      <c r="AB28" s="167" t="s">
        <v>181</v>
      </c>
      <c r="AC28" s="47" t="s">
        <v>179</v>
      </c>
      <c r="AD28" s="46">
        <v>3</v>
      </c>
      <c r="AE28" s="168" t="s">
        <v>182</v>
      </c>
      <c r="AF28" s="169" t="s">
        <v>183</v>
      </c>
      <c r="AG28" s="47" t="s">
        <v>180</v>
      </c>
      <c r="AH28" s="46">
        <v>3</v>
      </c>
      <c r="AI28" s="159" t="s">
        <v>184</v>
      </c>
      <c r="AJ28" s="166" t="s">
        <v>185</v>
      </c>
      <c r="AK28" s="159" t="s">
        <v>186</v>
      </c>
      <c r="AL28" s="166" t="s">
        <v>187</v>
      </c>
    </row>
    <row r="29" spans="2:38" x14ac:dyDescent="0.35">
      <c r="B29" s="44">
        <v>24</v>
      </c>
      <c r="C29" s="128"/>
      <c r="D29" s="47" t="s">
        <v>179</v>
      </c>
      <c r="E29" s="46">
        <v>3</v>
      </c>
      <c r="F29" s="129"/>
      <c r="G29" s="136"/>
      <c r="H29" s="47" t="s">
        <v>180</v>
      </c>
      <c r="I29" s="46">
        <v>3</v>
      </c>
      <c r="J29" s="127"/>
      <c r="K29" s="135"/>
      <c r="L29" s="127"/>
      <c r="M29" s="135"/>
      <c r="O29" s="10">
        <f t="shared" si="3"/>
        <v>0</v>
      </c>
      <c r="R29" s="43">
        <f t="shared" si="4"/>
        <v>0</v>
      </c>
      <c r="S29" s="43">
        <f t="shared" si="0"/>
        <v>0</v>
      </c>
      <c r="T29" s="43">
        <f t="shared" si="1"/>
        <v>0</v>
      </c>
      <c r="U29" s="43">
        <f t="shared" si="5"/>
        <v>0</v>
      </c>
      <c r="V29" s="43">
        <f t="shared" si="7"/>
        <v>0</v>
      </c>
      <c r="W29" s="43">
        <f t="shared" si="8"/>
        <v>0</v>
      </c>
      <c r="X29" s="43">
        <f t="shared" si="6"/>
        <v>0</v>
      </c>
      <c r="AA29" s="44">
        <v>24</v>
      </c>
      <c r="AB29" s="167" t="s">
        <v>181</v>
      </c>
      <c r="AC29" s="47" t="s">
        <v>179</v>
      </c>
      <c r="AD29" s="46">
        <v>3</v>
      </c>
      <c r="AE29" s="168" t="s">
        <v>182</v>
      </c>
      <c r="AF29" s="169" t="s">
        <v>183</v>
      </c>
      <c r="AG29" s="47" t="s">
        <v>180</v>
      </c>
      <c r="AH29" s="46">
        <v>3</v>
      </c>
      <c r="AI29" s="159" t="s">
        <v>184</v>
      </c>
      <c r="AJ29" s="166" t="s">
        <v>185</v>
      </c>
      <c r="AK29" s="159" t="s">
        <v>186</v>
      </c>
      <c r="AL29" s="166" t="s">
        <v>187</v>
      </c>
    </row>
    <row r="30" spans="2:38" x14ac:dyDescent="0.35">
      <c r="B30" s="44">
        <v>25</v>
      </c>
      <c r="C30" s="128"/>
      <c r="D30" s="47" t="s">
        <v>179</v>
      </c>
      <c r="E30" s="46">
        <v>3</v>
      </c>
      <c r="F30" s="129"/>
      <c r="G30" s="136"/>
      <c r="H30" s="47" t="s">
        <v>180</v>
      </c>
      <c r="I30" s="46">
        <v>3</v>
      </c>
      <c r="J30" s="127"/>
      <c r="K30" s="135"/>
      <c r="L30" s="127"/>
      <c r="M30" s="135"/>
      <c r="O30" s="10">
        <f t="shared" si="3"/>
        <v>0</v>
      </c>
      <c r="R30" s="43">
        <f t="shared" si="4"/>
        <v>0</v>
      </c>
      <c r="S30" s="43">
        <f t="shared" si="0"/>
        <v>0</v>
      </c>
      <c r="T30" s="43">
        <f t="shared" si="1"/>
        <v>0</v>
      </c>
      <c r="U30" s="43">
        <f t="shared" si="5"/>
        <v>0</v>
      </c>
      <c r="V30" s="43">
        <f t="shared" si="7"/>
        <v>0</v>
      </c>
      <c r="W30" s="43">
        <f t="shared" si="8"/>
        <v>0</v>
      </c>
      <c r="X30" s="43">
        <f t="shared" si="6"/>
        <v>0</v>
      </c>
      <c r="AA30" s="44">
        <v>25</v>
      </c>
      <c r="AB30" s="167" t="s">
        <v>181</v>
      </c>
      <c r="AC30" s="47" t="s">
        <v>179</v>
      </c>
      <c r="AD30" s="46">
        <v>3</v>
      </c>
      <c r="AE30" s="168" t="s">
        <v>182</v>
      </c>
      <c r="AF30" s="169" t="s">
        <v>183</v>
      </c>
      <c r="AG30" s="47" t="s">
        <v>180</v>
      </c>
      <c r="AH30" s="46">
        <v>3</v>
      </c>
      <c r="AI30" s="159" t="s">
        <v>184</v>
      </c>
      <c r="AJ30" s="166" t="s">
        <v>185</v>
      </c>
      <c r="AK30" s="159" t="s">
        <v>186</v>
      </c>
      <c r="AL30" s="166" t="s">
        <v>187</v>
      </c>
    </row>
    <row r="31" spans="2:38" x14ac:dyDescent="0.35">
      <c r="B31" s="44">
        <v>26</v>
      </c>
      <c r="C31" s="128"/>
      <c r="D31" s="47" t="s">
        <v>179</v>
      </c>
      <c r="E31" s="46">
        <v>3</v>
      </c>
      <c r="F31" s="129"/>
      <c r="G31" s="136"/>
      <c r="H31" s="47" t="s">
        <v>180</v>
      </c>
      <c r="I31" s="46">
        <v>3</v>
      </c>
      <c r="J31" s="127"/>
      <c r="K31" s="135"/>
      <c r="L31" s="127"/>
      <c r="M31" s="135"/>
      <c r="O31" s="10">
        <f t="shared" ref="O31:O35" si="9" xml:space="preserve"> IF( SUM( Q31:Y31 ) = 0, 0, $R$5 )</f>
        <v>0</v>
      </c>
      <c r="R31" s="43">
        <f t="shared" si="4"/>
        <v>0</v>
      </c>
      <c r="S31" s="43">
        <f t="shared" si="0"/>
        <v>0</v>
      </c>
      <c r="T31" s="43">
        <f t="shared" si="1"/>
        <v>0</v>
      </c>
      <c r="U31" s="43">
        <f t="shared" ref="U31:U35" si="10" xml:space="preserve"> IF($C31 = "", 0, IF( ISNUMBER( J31 ), 0, 1) )</f>
        <v>0</v>
      </c>
      <c r="V31" s="43">
        <f t="shared" si="7"/>
        <v>0</v>
      </c>
      <c r="W31" s="43">
        <f t="shared" si="8"/>
        <v>0</v>
      </c>
      <c r="X31" s="43">
        <f t="shared" ref="X31:X35" si="11" xml:space="preserve"> IF($C31 = "", 0, IF( ISNUMBER( M31 ), 0, 1) )</f>
        <v>0</v>
      </c>
      <c r="AA31" s="44">
        <v>26</v>
      </c>
      <c r="AB31" s="167" t="s">
        <v>181</v>
      </c>
      <c r="AC31" s="47" t="s">
        <v>179</v>
      </c>
      <c r="AD31" s="46">
        <v>3</v>
      </c>
      <c r="AE31" s="168" t="s">
        <v>182</v>
      </c>
      <c r="AF31" s="169" t="s">
        <v>183</v>
      </c>
      <c r="AG31" s="47" t="s">
        <v>180</v>
      </c>
      <c r="AH31" s="46">
        <v>3</v>
      </c>
      <c r="AI31" s="159" t="s">
        <v>184</v>
      </c>
      <c r="AJ31" s="166" t="s">
        <v>185</v>
      </c>
      <c r="AK31" s="159" t="s">
        <v>186</v>
      </c>
      <c r="AL31" s="166" t="s">
        <v>187</v>
      </c>
    </row>
    <row r="32" spans="2:38" x14ac:dyDescent="0.35">
      <c r="B32" s="44">
        <v>27</v>
      </c>
      <c r="C32" s="128"/>
      <c r="D32" s="47" t="s">
        <v>179</v>
      </c>
      <c r="E32" s="46">
        <v>3</v>
      </c>
      <c r="F32" s="129"/>
      <c r="G32" s="136"/>
      <c r="H32" s="47" t="s">
        <v>180</v>
      </c>
      <c r="I32" s="46">
        <v>3</v>
      </c>
      <c r="J32" s="127"/>
      <c r="K32" s="135"/>
      <c r="L32" s="127"/>
      <c r="M32" s="135"/>
      <c r="O32" s="10">
        <f t="shared" si="9"/>
        <v>0</v>
      </c>
      <c r="R32" s="43">
        <f t="shared" si="4"/>
        <v>0</v>
      </c>
      <c r="S32" s="43">
        <f t="shared" si="0"/>
        <v>0</v>
      </c>
      <c r="T32" s="43">
        <f t="shared" si="1"/>
        <v>0</v>
      </c>
      <c r="U32" s="43">
        <f t="shared" si="10"/>
        <v>0</v>
      </c>
      <c r="V32" s="43">
        <f t="shared" si="7"/>
        <v>0</v>
      </c>
      <c r="W32" s="43">
        <f t="shared" si="8"/>
        <v>0</v>
      </c>
      <c r="X32" s="43">
        <f t="shared" si="11"/>
        <v>0</v>
      </c>
      <c r="AA32" s="44">
        <v>27</v>
      </c>
      <c r="AB32" s="167" t="s">
        <v>181</v>
      </c>
      <c r="AC32" s="47" t="s">
        <v>179</v>
      </c>
      <c r="AD32" s="46">
        <v>3</v>
      </c>
      <c r="AE32" s="168" t="s">
        <v>182</v>
      </c>
      <c r="AF32" s="169" t="s">
        <v>183</v>
      </c>
      <c r="AG32" s="47" t="s">
        <v>180</v>
      </c>
      <c r="AH32" s="46">
        <v>3</v>
      </c>
      <c r="AI32" s="159" t="s">
        <v>184</v>
      </c>
      <c r="AJ32" s="166" t="s">
        <v>185</v>
      </c>
      <c r="AK32" s="159" t="s">
        <v>186</v>
      </c>
      <c r="AL32" s="166" t="s">
        <v>187</v>
      </c>
    </row>
    <row r="33" spans="1:40" x14ac:dyDescent="0.35">
      <c r="B33" s="44">
        <v>28</v>
      </c>
      <c r="C33" s="128"/>
      <c r="D33" s="47" t="s">
        <v>179</v>
      </c>
      <c r="E33" s="46">
        <v>3</v>
      </c>
      <c r="F33" s="129"/>
      <c r="G33" s="136"/>
      <c r="H33" s="47" t="s">
        <v>180</v>
      </c>
      <c r="I33" s="46">
        <v>3</v>
      </c>
      <c r="J33" s="127"/>
      <c r="K33" s="135"/>
      <c r="L33" s="127"/>
      <c r="M33" s="135"/>
      <c r="O33" s="10">
        <f t="shared" si="9"/>
        <v>0</v>
      </c>
      <c r="R33" s="43">
        <f t="shared" si="4"/>
        <v>0</v>
      </c>
      <c r="S33" s="43">
        <f t="shared" si="0"/>
        <v>0</v>
      </c>
      <c r="T33" s="43">
        <f t="shared" si="1"/>
        <v>0</v>
      </c>
      <c r="U33" s="43">
        <f t="shared" si="10"/>
        <v>0</v>
      </c>
      <c r="V33" s="43">
        <f t="shared" si="7"/>
        <v>0</v>
      </c>
      <c r="W33" s="43">
        <f t="shared" si="8"/>
        <v>0</v>
      </c>
      <c r="X33" s="43">
        <f t="shared" si="11"/>
        <v>0</v>
      </c>
      <c r="AA33" s="44">
        <v>28</v>
      </c>
      <c r="AB33" s="167" t="s">
        <v>181</v>
      </c>
      <c r="AC33" s="47" t="s">
        <v>179</v>
      </c>
      <c r="AD33" s="46">
        <v>3</v>
      </c>
      <c r="AE33" s="168" t="s">
        <v>182</v>
      </c>
      <c r="AF33" s="169" t="s">
        <v>183</v>
      </c>
      <c r="AG33" s="47" t="s">
        <v>180</v>
      </c>
      <c r="AH33" s="46">
        <v>3</v>
      </c>
      <c r="AI33" s="159" t="s">
        <v>184</v>
      </c>
      <c r="AJ33" s="166" t="s">
        <v>185</v>
      </c>
      <c r="AK33" s="159" t="s">
        <v>186</v>
      </c>
      <c r="AL33" s="166" t="s">
        <v>187</v>
      </c>
    </row>
    <row r="34" spans="1:40" x14ac:dyDescent="0.35">
      <c r="B34" s="44">
        <v>29</v>
      </c>
      <c r="C34" s="128"/>
      <c r="D34" s="47" t="s">
        <v>179</v>
      </c>
      <c r="E34" s="46">
        <v>3</v>
      </c>
      <c r="F34" s="129"/>
      <c r="G34" s="136"/>
      <c r="H34" s="47" t="s">
        <v>180</v>
      </c>
      <c r="I34" s="46">
        <v>3</v>
      </c>
      <c r="J34" s="127"/>
      <c r="K34" s="135"/>
      <c r="L34" s="127"/>
      <c r="M34" s="135"/>
      <c r="O34" s="10">
        <f t="shared" si="9"/>
        <v>0</v>
      </c>
      <c r="R34" s="43">
        <f t="shared" si="4"/>
        <v>0</v>
      </c>
      <c r="S34" s="43">
        <f t="shared" si="0"/>
        <v>0</v>
      </c>
      <c r="T34" s="43">
        <f t="shared" si="1"/>
        <v>0</v>
      </c>
      <c r="U34" s="43">
        <f t="shared" si="10"/>
        <v>0</v>
      </c>
      <c r="V34" s="43">
        <f t="shared" si="7"/>
        <v>0</v>
      </c>
      <c r="W34" s="43">
        <f t="shared" si="8"/>
        <v>0</v>
      </c>
      <c r="X34" s="43">
        <f t="shared" si="11"/>
        <v>0</v>
      </c>
      <c r="AA34" s="44">
        <v>29</v>
      </c>
      <c r="AB34" s="167" t="s">
        <v>181</v>
      </c>
      <c r="AC34" s="47" t="s">
        <v>179</v>
      </c>
      <c r="AD34" s="46">
        <v>3</v>
      </c>
      <c r="AE34" s="168" t="s">
        <v>182</v>
      </c>
      <c r="AF34" s="169" t="s">
        <v>183</v>
      </c>
      <c r="AG34" s="47" t="s">
        <v>180</v>
      </c>
      <c r="AH34" s="46">
        <v>3</v>
      </c>
      <c r="AI34" s="159" t="s">
        <v>184</v>
      </c>
      <c r="AJ34" s="166" t="s">
        <v>185</v>
      </c>
      <c r="AK34" s="159" t="s">
        <v>186</v>
      </c>
      <c r="AL34" s="166" t="s">
        <v>187</v>
      </c>
    </row>
    <row r="35" spans="1:40" x14ac:dyDescent="0.35">
      <c r="B35" s="44">
        <v>30</v>
      </c>
      <c r="C35" s="128"/>
      <c r="D35" s="47" t="s">
        <v>179</v>
      </c>
      <c r="E35" s="46">
        <v>3</v>
      </c>
      <c r="F35" s="129"/>
      <c r="G35" s="136"/>
      <c r="H35" s="47" t="s">
        <v>180</v>
      </c>
      <c r="I35" s="46">
        <v>3</v>
      </c>
      <c r="J35" s="129"/>
      <c r="K35" s="136"/>
      <c r="L35" s="129"/>
      <c r="M35" s="136"/>
      <c r="O35" s="10">
        <f t="shared" si="9"/>
        <v>0</v>
      </c>
      <c r="R35" s="43">
        <f t="shared" si="4"/>
        <v>0</v>
      </c>
      <c r="S35" s="43">
        <f t="shared" si="0"/>
        <v>0</v>
      </c>
      <c r="T35" s="43">
        <f t="shared" si="1"/>
        <v>0</v>
      </c>
      <c r="U35" s="43">
        <f t="shared" si="10"/>
        <v>0</v>
      </c>
      <c r="V35" s="43">
        <f t="shared" si="7"/>
        <v>0</v>
      </c>
      <c r="W35" s="43">
        <f t="shared" si="8"/>
        <v>0</v>
      </c>
      <c r="X35" s="43">
        <f t="shared" si="11"/>
        <v>0</v>
      </c>
      <c r="AA35" s="44">
        <v>30</v>
      </c>
      <c r="AB35" s="167" t="s">
        <v>181</v>
      </c>
      <c r="AC35" s="47" t="s">
        <v>179</v>
      </c>
      <c r="AD35" s="46">
        <v>3</v>
      </c>
      <c r="AE35" s="168" t="s">
        <v>182</v>
      </c>
      <c r="AF35" s="169" t="s">
        <v>183</v>
      </c>
      <c r="AG35" s="47" t="s">
        <v>180</v>
      </c>
      <c r="AH35" s="46">
        <v>3</v>
      </c>
      <c r="AI35" s="168" t="s">
        <v>184</v>
      </c>
      <c r="AJ35" s="169" t="s">
        <v>185</v>
      </c>
      <c r="AK35" s="168" t="s">
        <v>186</v>
      </c>
      <c r="AL35" s="169" t="s">
        <v>187</v>
      </c>
    </row>
    <row r="36" spans="1:40" ht="14.6" thickBot="1" x14ac:dyDescent="0.4">
      <c r="B36" s="48">
        <v>31</v>
      </c>
      <c r="C36" s="49" t="s">
        <v>35</v>
      </c>
      <c r="D36" s="50"/>
      <c r="E36" s="51"/>
      <c r="F36" s="97">
        <f xml:space="preserve"> SUM( F6:F35 )</f>
        <v>0</v>
      </c>
      <c r="G36" s="99">
        <f xml:space="preserve"> SUM( G6:G35 )</f>
        <v>0</v>
      </c>
      <c r="H36" s="50"/>
      <c r="I36" s="51"/>
      <c r="J36" s="97">
        <f xml:space="preserve"> SUM( J6:J35 )</f>
        <v>0</v>
      </c>
      <c r="K36" s="99">
        <f xml:space="preserve"> SUM( K6:K35 )</f>
        <v>0</v>
      </c>
      <c r="L36" s="97">
        <f xml:space="preserve"> SUM( L6:L35 )</f>
        <v>0</v>
      </c>
      <c r="M36" s="99">
        <f xml:space="preserve"> SUM( M6:M35 )</f>
        <v>0</v>
      </c>
      <c r="O36" s="53"/>
      <c r="R36" s="54"/>
      <c r="S36" s="54"/>
      <c r="T36" s="54"/>
      <c r="U36" s="54"/>
      <c r="V36" s="54"/>
      <c r="W36" s="54"/>
      <c r="X36" s="54"/>
      <c r="AA36" s="48">
        <v>31</v>
      </c>
      <c r="AB36" s="49" t="s">
        <v>35</v>
      </c>
      <c r="AC36" s="50"/>
      <c r="AD36" s="51"/>
      <c r="AE36" s="52" t="s">
        <v>188</v>
      </c>
      <c r="AF36" s="52" t="s">
        <v>189</v>
      </c>
      <c r="AG36" s="50"/>
      <c r="AH36" s="51"/>
      <c r="AI36" s="97" t="s">
        <v>190</v>
      </c>
      <c r="AJ36" s="97" t="s">
        <v>191</v>
      </c>
      <c r="AK36" s="52" t="s">
        <v>192</v>
      </c>
      <c r="AL36" s="52" t="s">
        <v>193</v>
      </c>
    </row>
    <row r="37" spans="1:40" x14ac:dyDescent="0.35"/>
    <row r="38" spans="1:40" s="55" customFormat="1" x14ac:dyDescent="0.35">
      <c r="B38" s="196" t="s">
        <v>141</v>
      </c>
      <c r="C38" s="196"/>
      <c r="M38" s="56"/>
      <c r="N38" s="56"/>
      <c r="O38" s="56"/>
      <c r="P38" s="56"/>
      <c r="Q38" s="34"/>
      <c r="R38" s="56"/>
      <c r="S38" s="56"/>
      <c r="T38" s="56"/>
      <c r="U38" s="56"/>
      <c r="V38" s="56"/>
      <c r="W38" s="56"/>
      <c r="X38" s="56"/>
      <c r="Y38" s="34"/>
      <c r="AN38" s="34"/>
    </row>
    <row r="39" spans="1:40" s="55" customFormat="1" x14ac:dyDescent="0.35">
      <c r="B39" s="57"/>
      <c r="C39" s="58"/>
      <c r="M39" s="56"/>
      <c r="N39" s="56"/>
      <c r="O39" s="56"/>
      <c r="P39" s="56"/>
      <c r="Q39" s="34"/>
      <c r="R39" s="56"/>
      <c r="S39" s="56"/>
      <c r="T39" s="56"/>
      <c r="U39" s="56"/>
      <c r="V39" s="56"/>
      <c r="W39" s="56"/>
      <c r="X39" s="56"/>
      <c r="Y39" s="34"/>
      <c r="AN39" s="34"/>
    </row>
    <row r="40" spans="1:40" s="55" customFormat="1" x14ac:dyDescent="0.3">
      <c r="B40" s="11"/>
      <c r="C40" s="59" t="s">
        <v>142</v>
      </c>
      <c r="M40" s="56"/>
      <c r="N40" s="56"/>
      <c r="O40" s="56"/>
      <c r="P40" s="56"/>
      <c r="Q40" s="34"/>
      <c r="R40" s="56"/>
      <c r="S40" s="56"/>
      <c r="T40" s="56"/>
      <c r="U40" s="56"/>
      <c r="V40" s="56"/>
      <c r="W40" s="56"/>
      <c r="X40" s="56"/>
      <c r="Y40" s="34"/>
      <c r="AN40" s="34"/>
    </row>
    <row r="41" spans="1:40" s="55" customFormat="1" x14ac:dyDescent="0.35">
      <c r="B41" s="57"/>
      <c r="C41" s="58"/>
      <c r="M41" s="56"/>
      <c r="N41" s="56"/>
      <c r="O41" s="56"/>
      <c r="P41" s="56"/>
      <c r="Q41" s="34"/>
      <c r="R41" s="56"/>
      <c r="S41" s="56"/>
      <c r="T41" s="56"/>
      <c r="U41" s="56"/>
      <c r="V41" s="56"/>
      <c r="W41" s="56"/>
      <c r="X41" s="56"/>
      <c r="Y41" s="34"/>
      <c r="AN41" s="34"/>
    </row>
    <row r="42" spans="1:40" s="55" customFormat="1" x14ac:dyDescent="0.3">
      <c r="B42" s="60"/>
      <c r="C42" s="59" t="s">
        <v>143</v>
      </c>
      <c r="M42" s="56"/>
      <c r="N42" s="56"/>
      <c r="O42" s="56"/>
      <c r="P42" s="56"/>
      <c r="Q42" s="34"/>
      <c r="R42" s="56"/>
      <c r="S42" s="56"/>
      <c r="T42" s="56"/>
      <c r="U42" s="56"/>
      <c r="V42" s="56"/>
      <c r="W42" s="56"/>
      <c r="X42" s="56"/>
      <c r="Y42" s="34"/>
      <c r="AN42" s="34"/>
    </row>
    <row r="43" spans="1:40" s="55" customFormat="1" ht="14.6" thickBot="1" x14ac:dyDescent="0.35">
      <c r="B43" s="61"/>
      <c r="C43" s="59"/>
      <c r="M43" s="56"/>
      <c r="N43" s="56"/>
      <c r="O43" s="56"/>
      <c r="P43" s="56"/>
      <c r="Q43" s="34"/>
      <c r="R43" s="56"/>
      <c r="S43" s="56"/>
      <c r="T43" s="56"/>
      <c r="U43" s="56"/>
      <c r="V43" s="56"/>
      <c r="W43" s="56"/>
      <c r="X43" s="56"/>
      <c r="Y43" s="34"/>
      <c r="AN43" s="34"/>
    </row>
    <row r="44" spans="1:40" s="62" customFormat="1" ht="15.45" thickBot="1" x14ac:dyDescent="0.4">
      <c r="B44" s="65" t="s">
        <v>144</v>
      </c>
      <c r="C44" s="66"/>
      <c r="D44" s="67"/>
      <c r="E44" s="67"/>
      <c r="F44" s="67"/>
      <c r="G44" s="67"/>
      <c r="H44" s="67"/>
      <c r="I44" s="67"/>
      <c r="J44" s="67"/>
      <c r="K44" s="67"/>
      <c r="L44" s="67"/>
      <c r="M44" s="68"/>
      <c r="N44" s="63"/>
      <c r="O44" s="56"/>
      <c r="P44" s="56"/>
      <c r="Q44" s="34"/>
      <c r="R44" s="56"/>
      <c r="S44" s="56"/>
      <c r="T44" s="56"/>
      <c r="U44" s="56"/>
      <c r="V44" s="56"/>
      <c r="W44" s="56"/>
      <c r="X44" s="56"/>
      <c r="Y44" s="34"/>
      <c r="AN44" s="34"/>
    </row>
    <row r="45" spans="1:40" s="64" customFormat="1" x14ac:dyDescent="0.35">
      <c r="B45" s="71"/>
      <c r="C45" s="72"/>
      <c r="D45" s="71"/>
      <c r="E45" s="71"/>
      <c r="F45" s="71"/>
      <c r="H45" s="71"/>
      <c r="I45" s="71"/>
      <c r="M45" s="69"/>
      <c r="N45" s="69"/>
      <c r="O45" s="70"/>
      <c r="P45" s="69"/>
      <c r="Q45" s="34"/>
      <c r="R45" s="70"/>
      <c r="S45" s="70"/>
      <c r="T45" s="69"/>
      <c r="U45" s="69"/>
      <c r="V45" s="69"/>
      <c r="W45" s="69"/>
      <c r="X45" s="69"/>
      <c r="Y45" s="34"/>
      <c r="AN45" s="34"/>
    </row>
    <row r="46" spans="1:40" s="64" customFormat="1" ht="15.45" hidden="1" thickBot="1" x14ac:dyDescent="0.4">
      <c r="A46" s="147"/>
      <c r="B46" s="65" t="str">
        <f ca="1" xml:space="preserve"> RIGHT(CELL("filename", $A$1), LEN(CELL("filename", $A$1)) - SEARCH("]", CELL("filename", $A$1)))&amp;" - Line definitions"</f>
        <v>S2 - Line definitions</v>
      </c>
      <c r="C46" s="66"/>
      <c r="D46" s="67"/>
      <c r="E46" s="67"/>
      <c r="F46" s="67"/>
      <c r="G46" s="67"/>
      <c r="H46" s="67"/>
      <c r="I46" s="67"/>
      <c r="J46" s="67"/>
      <c r="K46" s="67"/>
      <c r="L46" s="67"/>
      <c r="M46" s="68"/>
      <c r="N46" s="69"/>
      <c r="O46" s="70"/>
      <c r="P46" s="69"/>
      <c r="Q46" s="34"/>
      <c r="R46" s="70"/>
      <c r="S46" s="70"/>
      <c r="T46" s="69"/>
      <c r="U46" s="69"/>
      <c r="V46" s="69"/>
      <c r="W46" s="69"/>
      <c r="X46" s="69"/>
      <c r="Y46" s="34"/>
      <c r="AN46" s="34"/>
    </row>
    <row r="47" spans="1:40" s="64" customFormat="1" ht="14.6" hidden="1" thickBot="1" x14ac:dyDescent="0.4">
      <c r="A47" s="147"/>
      <c r="B47" s="71"/>
      <c r="C47" s="72"/>
      <c r="D47" s="71"/>
      <c r="E47" s="71"/>
      <c r="F47" s="71"/>
      <c r="H47" s="71"/>
      <c r="I47" s="71"/>
      <c r="M47" s="69"/>
      <c r="N47" s="69"/>
      <c r="O47" s="70"/>
      <c r="P47" s="69"/>
      <c r="Q47" s="34"/>
      <c r="R47" s="70"/>
      <c r="S47" s="70"/>
      <c r="T47" s="69"/>
      <c r="U47" s="69"/>
      <c r="V47" s="69"/>
      <c r="W47" s="69"/>
      <c r="X47" s="69"/>
      <c r="Y47" s="34"/>
      <c r="AN47" s="34"/>
    </row>
    <row r="48" spans="1:40" s="62" customFormat="1" ht="14.6" hidden="1" thickBot="1" x14ac:dyDescent="0.45">
      <c r="A48" s="148"/>
      <c r="B48" s="237" t="s">
        <v>194</v>
      </c>
      <c r="C48" s="238"/>
      <c r="D48" s="234" t="s">
        <v>146</v>
      </c>
      <c r="E48" s="235"/>
      <c r="F48" s="235"/>
      <c r="G48" s="235"/>
      <c r="H48" s="235"/>
      <c r="I48" s="235"/>
      <c r="J48" s="235"/>
      <c r="K48" s="235"/>
      <c r="L48" s="235"/>
      <c r="M48" s="236"/>
      <c r="N48" s="73"/>
      <c r="O48" s="63"/>
      <c r="P48" s="69"/>
      <c r="Q48" s="34"/>
      <c r="R48" s="38" t="s">
        <v>147</v>
      </c>
      <c r="S48" s="38" t="s">
        <v>147</v>
      </c>
      <c r="T48" s="69"/>
      <c r="U48" s="69"/>
      <c r="V48" s="69"/>
      <c r="W48" s="69"/>
      <c r="X48" s="69"/>
      <c r="Y48" s="34"/>
      <c r="AN48" s="34"/>
    </row>
    <row r="49" spans="1:40" s="64" customFormat="1" ht="13.95" hidden="1" customHeight="1" x14ac:dyDescent="0.3">
      <c r="A49" s="147"/>
      <c r="B49" s="239" t="str">
        <f>C3</f>
        <v>Site name</v>
      </c>
      <c r="C49" s="240"/>
      <c r="D49" s="230" t="s">
        <v>195</v>
      </c>
      <c r="E49" s="231"/>
      <c r="F49" s="231"/>
      <c r="G49" s="231"/>
      <c r="H49" s="231"/>
      <c r="I49" s="231"/>
      <c r="J49" s="231"/>
      <c r="K49" s="232"/>
      <c r="L49" s="232"/>
      <c r="M49" s="233"/>
      <c r="N49" s="74"/>
      <c r="O49" s="70"/>
      <c r="P49" s="69"/>
      <c r="Q49" s="75"/>
      <c r="R49" s="76">
        <v>1</v>
      </c>
      <c r="S49" s="76"/>
      <c r="T49" s="69"/>
      <c r="U49" s="69"/>
      <c r="V49" s="69"/>
      <c r="W49" s="69"/>
      <c r="X49" s="69"/>
      <c r="Y49" s="75"/>
      <c r="AN49" s="75"/>
    </row>
    <row r="50" spans="1:40" s="64" customFormat="1" ht="36" hidden="1" customHeight="1" x14ac:dyDescent="0.3">
      <c r="A50" s="147"/>
      <c r="B50" s="226" t="str">
        <f>F3</f>
        <v>Nr. of household properties connected (000)</v>
      </c>
      <c r="C50" s="227"/>
      <c r="D50" s="205" t="s">
        <v>196</v>
      </c>
      <c r="E50" s="206"/>
      <c r="F50" s="206"/>
      <c r="G50" s="206"/>
      <c r="H50" s="206"/>
      <c r="I50" s="206"/>
      <c r="J50" s="206"/>
      <c r="K50" s="207"/>
      <c r="L50" s="207"/>
      <c r="M50" s="208"/>
      <c r="N50" s="77"/>
      <c r="O50" s="70"/>
      <c r="P50" s="69"/>
      <c r="Q50" s="78"/>
      <c r="R50" s="76" t="s">
        <v>152</v>
      </c>
      <c r="S50" s="76"/>
      <c r="T50" s="69"/>
      <c r="U50" s="69"/>
      <c r="V50" s="69"/>
      <c r="W50" s="69"/>
      <c r="X50" s="69"/>
      <c r="Y50" s="78"/>
      <c r="AN50" s="78"/>
    </row>
    <row r="51" spans="1:40" s="64" customFormat="1" ht="36" hidden="1" customHeight="1" x14ac:dyDescent="0.3">
      <c r="A51" s="147"/>
      <c r="B51" s="226" t="str">
        <f>G3</f>
        <v>Nr. of non-household properties connected (000)</v>
      </c>
      <c r="C51" s="227"/>
      <c r="D51" s="205" t="s">
        <v>197</v>
      </c>
      <c r="E51" s="206"/>
      <c r="F51" s="206"/>
      <c r="G51" s="206"/>
      <c r="H51" s="206"/>
      <c r="I51" s="206"/>
      <c r="J51" s="206"/>
      <c r="K51" s="207"/>
      <c r="L51" s="207"/>
      <c r="M51" s="208"/>
      <c r="N51" s="74"/>
      <c r="O51" s="70"/>
      <c r="P51" s="69"/>
      <c r="Q51" s="78"/>
      <c r="R51" s="76" t="s">
        <v>152</v>
      </c>
      <c r="S51" s="76"/>
      <c r="T51" s="69"/>
      <c r="U51" s="69"/>
      <c r="V51" s="69"/>
      <c r="W51" s="69"/>
      <c r="X51" s="69"/>
      <c r="Y51" s="78"/>
      <c r="AN51" s="78"/>
    </row>
    <row r="52" spans="1:40" s="64" customFormat="1" ht="60" hidden="1" customHeight="1" x14ac:dyDescent="0.3">
      <c r="A52" s="147"/>
      <c r="B52" s="226" t="str">
        <f>J3&amp;" - "&amp;J4</f>
        <v>Annual site consumption - households   (Ml/yr) - Water</v>
      </c>
      <c r="C52" s="227"/>
      <c r="D52" s="205" t="s">
        <v>198</v>
      </c>
      <c r="E52" s="206"/>
      <c r="F52" s="206"/>
      <c r="G52" s="206"/>
      <c r="H52" s="206"/>
      <c r="I52" s="206"/>
      <c r="J52" s="206"/>
      <c r="K52" s="207"/>
      <c r="L52" s="207"/>
      <c r="M52" s="208"/>
      <c r="N52" s="74"/>
      <c r="O52" s="70"/>
      <c r="P52" s="69"/>
      <c r="Q52" s="78"/>
      <c r="R52" s="76" t="s">
        <v>199</v>
      </c>
      <c r="S52" s="76"/>
      <c r="T52" s="69"/>
      <c r="U52" s="69"/>
      <c r="V52" s="69"/>
      <c r="W52" s="69"/>
      <c r="X52" s="69"/>
      <c r="Y52" s="78"/>
      <c r="AN52" s="78"/>
    </row>
    <row r="53" spans="1:40" s="64" customFormat="1" ht="60" hidden="1" customHeight="1" x14ac:dyDescent="0.3">
      <c r="A53" s="147"/>
      <c r="B53" s="226" t="str">
        <f>J3&amp;" - "&amp;K4</f>
        <v>Annual site consumption - households   (Ml/yr) - Wastewater</v>
      </c>
      <c r="C53" s="227"/>
      <c r="D53" s="205" t="s">
        <v>200</v>
      </c>
      <c r="E53" s="206"/>
      <c r="F53" s="206"/>
      <c r="G53" s="206"/>
      <c r="H53" s="206"/>
      <c r="I53" s="206"/>
      <c r="J53" s="206"/>
      <c r="K53" s="207"/>
      <c r="L53" s="207"/>
      <c r="M53" s="208"/>
      <c r="N53" s="74"/>
      <c r="O53" s="70"/>
      <c r="P53" s="69"/>
      <c r="Q53" s="78"/>
      <c r="R53" s="76" t="s">
        <v>199</v>
      </c>
      <c r="S53" s="76"/>
      <c r="T53" s="69"/>
      <c r="U53" s="69"/>
      <c r="V53" s="69"/>
      <c r="W53" s="69"/>
      <c r="X53" s="69"/>
      <c r="Y53" s="78"/>
      <c r="AN53" s="78"/>
    </row>
    <row r="54" spans="1:40" s="64" customFormat="1" ht="60" hidden="1" customHeight="1" x14ac:dyDescent="0.3">
      <c r="A54" s="147"/>
      <c r="B54" s="226" t="str">
        <f>L3&amp;" - "&amp;L4</f>
        <v>Annual site consumption - non-households (Ml/yr) - Water</v>
      </c>
      <c r="C54" s="227"/>
      <c r="D54" s="205" t="s">
        <v>201</v>
      </c>
      <c r="E54" s="206"/>
      <c r="F54" s="206"/>
      <c r="G54" s="206"/>
      <c r="H54" s="206"/>
      <c r="I54" s="206"/>
      <c r="J54" s="206"/>
      <c r="K54" s="207"/>
      <c r="L54" s="207"/>
      <c r="M54" s="208"/>
      <c r="N54" s="74"/>
      <c r="O54" s="70"/>
      <c r="P54" s="69"/>
      <c r="Q54" s="78"/>
      <c r="R54" s="76" t="s">
        <v>199</v>
      </c>
      <c r="S54" s="76"/>
      <c r="T54" s="69"/>
      <c r="U54" s="69"/>
      <c r="V54" s="69"/>
      <c r="W54" s="69"/>
      <c r="X54" s="69"/>
      <c r="Y54" s="78"/>
      <c r="AN54" s="78"/>
    </row>
    <row r="55" spans="1:40" s="70" customFormat="1" ht="60.45" hidden="1" customHeight="1" thickBot="1" x14ac:dyDescent="0.35">
      <c r="A55" s="149"/>
      <c r="B55" s="228" t="str">
        <f>L3&amp;" - "&amp;M4</f>
        <v>Annual site consumption - non-households (Ml/yr) - Wastewater</v>
      </c>
      <c r="C55" s="229"/>
      <c r="D55" s="241" t="s">
        <v>202</v>
      </c>
      <c r="E55" s="242"/>
      <c r="F55" s="242"/>
      <c r="G55" s="242"/>
      <c r="H55" s="242"/>
      <c r="I55" s="242"/>
      <c r="J55" s="242"/>
      <c r="K55" s="243"/>
      <c r="L55" s="243"/>
      <c r="M55" s="244"/>
      <c r="N55" s="77"/>
      <c r="P55" s="69"/>
      <c r="Q55" s="78"/>
      <c r="R55" s="76" t="s">
        <v>199</v>
      </c>
      <c r="S55" s="76"/>
      <c r="T55" s="69"/>
      <c r="U55" s="69"/>
      <c r="V55" s="69"/>
      <c r="W55" s="69"/>
      <c r="X55" s="69"/>
      <c r="Y55" s="78"/>
      <c r="AN55" s="78"/>
    </row>
    <row r="56" spans="1:40" hidden="1" x14ac:dyDescent="0.35">
      <c r="Q56" s="78"/>
      <c r="R56" s="79"/>
      <c r="S56" s="79"/>
      <c r="Y56" s="78"/>
      <c r="AN56" s="78"/>
    </row>
    <row r="57" spans="1:40" hidden="1" x14ac:dyDescent="0.35">
      <c r="Q57" s="78"/>
      <c r="Y57" s="78"/>
      <c r="AN57" s="78"/>
    </row>
    <row r="58" spans="1:40" hidden="1" x14ac:dyDescent="0.35">
      <c r="Q58" s="78"/>
      <c r="Y58" s="78"/>
      <c r="AN58" s="78"/>
    </row>
    <row r="59" spans="1:40" hidden="1" x14ac:dyDescent="0.35">
      <c r="Q59" s="78"/>
      <c r="Y59" s="78"/>
      <c r="AN59" s="78"/>
    </row>
    <row r="60" spans="1:40" hidden="1" x14ac:dyDescent="0.35">
      <c r="Q60" s="78"/>
      <c r="Y60" s="78"/>
      <c r="AN60" s="78"/>
    </row>
    <row r="61" spans="1:40" hidden="1" x14ac:dyDescent="0.35">
      <c r="Q61" s="78"/>
      <c r="Y61" s="78"/>
      <c r="AN61" s="78"/>
    </row>
    <row r="62" spans="1:40" hidden="1" x14ac:dyDescent="0.35">
      <c r="Q62" s="75"/>
      <c r="Y62" s="75"/>
      <c r="AN62" s="75"/>
    </row>
    <row r="63" spans="1:40" hidden="1" x14ac:dyDescent="0.35">
      <c r="Q63" s="75"/>
      <c r="Y63" s="75"/>
      <c r="AN63" s="75"/>
    </row>
    <row r="64" spans="1:40" hidden="1" x14ac:dyDescent="0.35">
      <c r="Q64" s="75"/>
      <c r="Y64" s="75"/>
      <c r="AN64" s="75"/>
    </row>
    <row r="65" spans="17:40" hidden="1" x14ac:dyDescent="0.35">
      <c r="Q65" s="75"/>
      <c r="Y65" s="75"/>
      <c r="AN65" s="75"/>
    </row>
    <row r="66" spans="17:40" hidden="1" x14ac:dyDescent="0.35">
      <c r="Q66" s="75"/>
      <c r="Y66" s="75"/>
      <c r="AN66" s="75"/>
    </row>
    <row r="67" spans="17:40" hidden="1" x14ac:dyDescent="0.35">
      <c r="Q67" s="75"/>
      <c r="Y67" s="75"/>
      <c r="AN67" s="75"/>
    </row>
    <row r="68" spans="17:40" hidden="1" x14ac:dyDescent="0.35">
      <c r="Q68" s="75"/>
      <c r="Y68" s="75"/>
      <c r="AN68" s="75"/>
    </row>
    <row r="69" spans="17:40" hidden="1" x14ac:dyDescent="0.35">
      <c r="Q69" s="75"/>
      <c r="Y69" s="75"/>
      <c r="AN69" s="75"/>
    </row>
    <row r="70" spans="17:40" hidden="1" x14ac:dyDescent="0.35">
      <c r="Q70" s="75"/>
      <c r="Y70" s="75"/>
      <c r="AN70" s="75"/>
    </row>
    <row r="71" spans="17:40" x14ac:dyDescent="0.35"/>
    <row r="72" spans="17:40" x14ac:dyDescent="0.35"/>
  </sheetData>
  <sheetProtection algorithmName="SHA-512" hashValue="z/czn+QAJoT834afMFMtD8+bFc9J7Yeo2ylCfLOwBiFyYwl19aENmns8S0MPyZtdcfQot5/BXa+xXCfL82UY5Q==" saltValue="IJ0h1A7xh45yDe0qcFjKTQ==" spinCount="100000" sheet="1" objects="1" scenarios="1"/>
  <mergeCells count="40">
    <mergeCell ref="B52:C52"/>
    <mergeCell ref="B55:C55"/>
    <mergeCell ref="D49:M49"/>
    <mergeCell ref="D48:M48"/>
    <mergeCell ref="B38:C38"/>
    <mergeCell ref="B48:C48"/>
    <mergeCell ref="B49:C49"/>
    <mergeCell ref="B50:C50"/>
    <mergeCell ref="B51:C51"/>
    <mergeCell ref="D50:M50"/>
    <mergeCell ref="D51:M51"/>
    <mergeCell ref="D52:M52"/>
    <mergeCell ref="D55:M55"/>
    <mergeCell ref="B53:C53"/>
    <mergeCell ref="D53:M53"/>
    <mergeCell ref="B54:C54"/>
    <mergeCell ref="C3:C4"/>
    <mergeCell ref="B3:B4"/>
    <mergeCell ref="E3:E4"/>
    <mergeCell ref="D3:D4"/>
    <mergeCell ref="R3:X3"/>
    <mergeCell ref="J3:K3"/>
    <mergeCell ref="L3:M3"/>
    <mergeCell ref="R4:X4"/>
    <mergeCell ref="O3:O4"/>
    <mergeCell ref="H3:H4"/>
    <mergeCell ref="G3:G4"/>
    <mergeCell ref="F3:F4"/>
    <mergeCell ref="I3:I4"/>
    <mergeCell ref="AK3:AL3"/>
    <mergeCell ref="AA3:AA4"/>
    <mergeCell ref="AB3:AB4"/>
    <mergeCell ref="AC3:AC4"/>
    <mergeCell ref="AD3:AD4"/>
    <mergeCell ref="AE3:AE4"/>
    <mergeCell ref="D54:M54"/>
    <mergeCell ref="AF3:AF4"/>
    <mergeCell ref="AG3:AG4"/>
    <mergeCell ref="AH3:AH4"/>
    <mergeCell ref="AI3:AJ3"/>
  </mergeCells>
  <conditionalFormatting sqref="O6:O35">
    <cfRule type="cellIs" dxfId="0" priority="2" operator="equal">
      <formula>0</formula>
    </cfRule>
  </conditionalFormatting>
  <printOptions horizontalCentered="1"/>
  <pageMargins left="0.39370078740157483" right="0.39370078740157483" top="0.78740157480314965" bottom="0.78740157480314965" header="0.31496062992125984" footer="0.31496062992125984"/>
  <pageSetup paperSize="9" scale="54" orientation="portrait" r:id="rId1"/>
  <headerFooter>
    <oddHeader>&amp;L&amp;9&amp;K857362Page &amp;P of &amp;N&amp;C&amp;9 &amp;K8573622020 annual performance report tables - small company return&amp;R&amp;9&amp;G</oddHeader>
    <oddFooter>&amp;L&amp;9&amp;K857362&amp;A&amp;R&amp;9&amp;K857362Printed: &amp;D &amp;T</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13"/>
  <sheetViews>
    <sheetView zoomScaleNormal="100" workbookViewId="0">
      <selection activeCell="A10" sqref="A10"/>
    </sheetView>
  </sheetViews>
  <sheetFormatPr defaultColWidth="8.7109375" defaultRowHeight="14.15" x14ac:dyDescent="0.35"/>
  <cols>
    <col min="1" max="1" width="37.640625" style="3" bestFit="1" customWidth="1"/>
    <col min="2" max="2" width="36.2109375" style="3" customWidth="1"/>
    <col min="3" max="16384" width="8.7109375" style="3"/>
  </cols>
  <sheetData>
    <row r="1" spans="1:2" ht="18.899999999999999" x14ac:dyDescent="0.45">
      <c r="A1" s="1" t="s">
        <v>203</v>
      </c>
      <c r="B1" s="1"/>
    </row>
    <row r="2" spans="1:2" x14ac:dyDescent="0.35">
      <c r="A2" s="28"/>
      <c r="B2" s="28"/>
    </row>
    <row r="3" spans="1:2" s="5" customFormat="1" x14ac:dyDescent="0.35">
      <c r="A3" s="29" t="s">
        <v>204</v>
      </c>
      <c r="B3" s="29" t="s">
        <v>205</v>
      </c>
    </row>
    <row r="4" spans="1:2" x14ac:dyDescent="0.35">
      <c r="A4" s="3" t="s">
        <v>16</v>
      </c>
      <c r="B4" s="3" t="s">
        <v>206</v>
      </c>
    </row>
    <row r="5" spans="1:2" x14ac:dyDescent="0.35">
      <c r="A5" s="3" t="s">
        <v>207</v>
      </c>
      <c r="B5" s="3" t="s">
        <v>208</v>
      </c>
    </row>
    <row r="6" spans="1:2" x14ac:dyDescent="0.35">
      <c r="A6" s="3" t="s">
        <v>209</v>
      </c>
      <c r="B6" s="3" t="s">
        <v>210</v>
      </c>
    </row>
    <row r="7" spans="1:2" x14ac:dyDescent="0.35">
      <c r="A7" s="3" t="s">
        <v>211</v>
      </c>
      <c r="B7" s="3" t="s">
        <v>212</v>
      </c>
    </row>
    <row r="8" spans="1:2" x14ac:dyDescent="0.35">
      <c r="A8" s="3" t="s">
        <v>213</v>
      </c>
      <c r="B8" s="3" t="s">
        <v>214</v>
      </c>
    </row>
    <row r="9" spans="1:2" x14ac:dyDescent="0.35">
      <c r="A9" s="3" t="s">
        <v>215</v>
      </c>
      <c r="B9" s="3" t="s">
        <v>216</v>
      </c>
    </row>
    <row r="10" spans="1:2" x14ac:dyDescent="0.35">
      <c r="A10" s="3" t="s">
        <v>217</v>
      </c>
      <c r="B10" s="3" t="s">
        <v>218</v>
      </c>
    </row>
    <row r="11" spans="1:2" x14ac:dyDescent="0.35">
      <c r="A11" s="3" t="s">
        <v>219</v>
      </c>
      <c r="B11" s="3" t="s">
        <v>220</v>
      </c>
    </row>
    <row r="12" spans="1:2" x14ac:dyDescent="0.35">
      <c r="A12" s="3" t="s">
        <v>221</v>
      </c>
      <c r="B12" s="3" t="s">
        <v>222</v>
      </c>
    </row>
    <row r="13" spans="1:2" x14ac:dyDescent="0.35">
      <c r="A13" s="3" t="s">
        <v>223</v>
      </c>
      <c r="B13" s="3" t="s">
        <v>224</v>
      </c>
    </row>
  </sheetData>
  <sheetProtection algorithmName="SHA-512" hashValue="kKofBjyjw9e2/5nKGeoZLSfT7GfAe7cPqHT+wE8dr3HxJ0b//Qwx4SZJ3c7ABWnSWn7LZhOEnJ+x6iwLrYTE7g==" saltValue="tgcOOSx7AhUZfBvuePMWuQ==" spinCount="100000" sheet="1" objects="1" scenarios="1"/>
  <pageMargins left="0.70866141732283472" right="0.70866141732283472" top="0.74803149606299213" bottom="0.74803149606299213" header="0.31496062992125984" footer="0.31496062992125984"/>
  <pageSetup paperSize="9" orientation="portrait" r:id="rId1"/>
  <headerFooter>
    <oddFooter>&amp;L2016 Annual performance report tables - small companies, December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6"/>
  <sheetViews>
    <sheetView zoomScaleNormal="100" workbookViewId="0">
      <selection activeCell="F5" sqref="F5"/>
    </sheetView>
  </sheetViews>
  <sheetFormatPr defaultRowHeight="14.15" x14ac:dyDescent="0.35"/>
  <cols>
    <col min="3" max="3" width="65" bestFit="1" customWidth="1"/>
  </cols>
  <sheetData>
    <row r="1" spans="1:6" ht="32.6" x14ac:dyDescent="0.35">
      <c r="A1" s="137"/>
      <c r="B1" s="138"/>
      <c r="C1" s="138" t="str">
        <f>"SCR_OUT_S1_ "&amp;A4</f>
        <v>SCR_OUT_S1_ XXX</v>
      </c>
      <c r="D1" s="138"/>
      <c r="E1" s="139"/>
      <c r="F1" s="139"/>
    </row>
    <row r="2" spans="1:6" x14ac:dyDescent="0.35">
      <c r="A2" s="140" t="s">
        <v>205</v>
      </c>
      <c r="B2" s="140" t="s">
        <v>225</v>
      </c>
      <c r="C2" s="141" t="s">
        <v>226</v>
      </c>
      <c r="D2" s="142" t="s">
        <v>227</v>
      </c>
      <c r="E2" s="143" t="s">
        <v>228</v>
      </c>
      <c r="F2" s="143" t="s">
        <v>29</v>
      </c>
    </row>
    <row r="3" spans="1:6" x14ac:dyDescent="0.35">
      <c r="A3" s="145"/>
      <c r="B3" s="145"/>
      <c r="C3" s="145"/>
      <c r="D3" s="145"/>
      <c r="E3" s="145"/>
      <c r="F3" s="145"/>
    </row>
    <row r="4" spans="1:6" x14ac:dyDescent="0.35">
      <c r="A4" s="151" t="str">
        <f>INDEX(Lists!$B$4:$B$13,MATCH(Validation!$B$3,Lists!$A$4:$A$13,0))</f>
        <v>XXX</v>
      </c>
      <c r="B4" s="145" t="s">
        <v>43</v>
      </c>
      <c r="C4" s="145" t="s">
        <v>229</v>
      </c>
      <c r="D4" s="145" t="s">
        <v>42</v>
      </c>
      <c r="E4" s="145" t="s">
        <v>230</v>
      </c>
      <c r="F4" s="145">
        <f>+'S1'!F7</f>
        <v>0</v>
      </c>
    </row>
    <row r="5" spans="1:6" x14ac:dyDescent="0.35">
      <c r="A5" s="151" t="str">
        <f>INDEX(Lists!$B$4:$B$13,MATCH(Validation!$B$3,Lists!$A$4:$A$13,0))</f>
        <v>XXX</v>
      </c>
      <c r="B5" s="145" t="s">
        <v>48</v>
      </c>
      <c r="C5" s="145" t="s">
        <v>231</v>
      </c>
      <c r="D5" s="145" t="s">
        <v>42</v>
      </c>
      <c r="E5" s="145" t="s">
        <v>230</v>
      </c>
      <c r="F5" s="145">
        <f>+'S1'!F8</f>
        <v>0</v>
      </c>
    </row>
    <row r="6" spans="1:6" x14ac:dyDescent="0.35">
      <c r="A6" s="151" t="str">
        <f>INDEX(Lists!$B$4:$B$13,MATCH(Validation!$B$3,Lists!$A$4:$A$13,0))</f>
        <v>XXX</v>
      </c>
      <c r="B6" s="145" t="s">
        <v>53</v>
      </c>
      <c r="C6" s="145" t="s">
        <v>232</v>
      </c>
      <c r="D6" s="145" t="s">
        <v>42</v>
      </c>
      <c r="E6" s="145" t="s">
        <v>230</v>
      </c>
      <c r="F6" s="145">
        <f>+'S1'!F9</f>
        <v>0</v>
      </c>
    </row>
    <row r="7" spans="1:6" x14ac:dyDescent="0.35">
      <c r="A7" s="151" t="str">
        <f>INDEX(Lists!$B$4:$B$13,MATCH(Validation!$B$3,Lists!$A$4:$A$13,0))</f>
        <v>XXX</v>
      </c>
      <c r="B7" s="144" t="s">
        <v>58</v>
      </c>
      <c r="C7" s="145" t="s">
        <v>233</v>
      </c>
      <c r="D7" s="145" t="s">
        <v>42</v>
      </c>
      <c r="E7" s="145" t="s">
        <v>230</v>
      </c>
      <c r="F7" s="145">
        <f>+'S1'!F10</f>
        <v>0</v>
      </c>
    </row>
    <row r="8" spans="1:6" x14ac:dyDescent="0.35">
      <c r="A8" s="151" t="str">
        <f>INDEX(Lists!$B$4:$B$13,MATCH(Validation!$B$3,Lists!$A$4:$A$13,0))</f>
        <v>XXX</v>
      </c>
      <c r="B8" s="145" t="s">
        <v>63</v>
      </c>
      <c r="C8" s="145" t="s">
        <v>234</v>
      </c>
      <c r="D8" s="145" t="s">
        <v>42</v>
      </c>
      <c r="E8" s="145" t="s">
        <v>230</v>
      </c>
      <c r="F8" s="145">
        <f>+'S1'!F11</f>
        <v>0</v>
      </c>
    </row>
    <row r="9" spans="1:6" x14ac:dyDescent="0.35">
      <c r="A9" s="151" t="str">
        <f>INDEX(Lists!$B$4:$B$13,MATCH(Validation!$B$3,Lists!$A$4:$A$13,0))</f>
        <v>XXX</v>
      </c>
      <c r="B9" s="145" t="s">
        <v>68</v>
      </c>
      <c r="C9" s="145" t="s">
        <v>235</v>
      </c>
      <c r="D9" s="145" t="s">
        <v>42</v>
      </c>
      <c r="E9" s="145" t="s">
        <v>230</v>
      </c>
      <c r="F9" s="145">
        <f>+'S1'!F12</f>
        <v>0</v>
      </c>
    </row>
    <row r="10" spans="1:6" x14ac:dyDescent="0.35">
      <c r="A10" s="151" t="str">
        <f>INDEX(Lists!$B$4:$B$13,MATCH(Validation!$B$3,Lists!$A$4:$A$13,0))</f>
        <v>XXX</v>
      </c>
      <c r="B10" s="145" t="s">
        <v>75</v>
      </c>
      <c r="C10" s="145" t="s">
        <v>236</v>
      </c>
      <c r="D10" s="145" t="s">
        <v>42</v>
      </c>
      <c r="E10" s="145" t="s">
        <v>230</v>
      </c>
      <c r="F10" s="145">
        <f>+'S1'!F15</f>
        <v>0</v>
      </c>
    </row>
    <row r="11" spans="1:6" x14ac:dyDescent="0.35">
      <c r="A11" s="151" t="str">
        <f>INDEX(Lists!$B$4:$B$13,MATCH(Validation!$B$3,Lists!$A$4:$A$13,0))</f>
        <v>XXX</v>
      </c>
      <c r="B11" s="145" t="s">
        <v>80</v>
      </c>
      <c r="C11" s="145" t="s">
        <v>237</v>
      </c>
      <c r="D11" s="145" t="s">
        <v>42</v>
      </c>
      <c r="E11" s="145" t="s">
        <v>230</v>
      </c>
      <c r="F11" s="145">
        <f>+'S1'!F16</f>
        <v>0</v>
      </c>
    </row>
    <row r="12" spans="1:6" x14ac:dyDescent="0.35">
      <c r="A12" s="151" t="str">
        <f>INDEX(Lists!$B$4:$B$13,MATCH(Validation!$B$3,Lists!$A$4:$A$13,0))</f>
        <v>XXX</v>
      </c>
      <c r="B12" s="145" t="s">
        <v>85</v>
      </c>
      <c r="C12" s="145" t="s">
        <v>238</v>
      </c>
      <c r="D12" s="145" t="s">
        <v>42</v>
      </c>
      <c r="E12" s="145" t="s">
        <v>230</v>
      </c>
      <c r="F12" s="145">
        <f>+'S1'!F17</f>
        <v>0</v>
      </c>
    </row>
    <row r="13" spans="1:6" x14ac:dyDescent="0.35">
      <c r="A13" s="151" t="str">
        <f>INDEX(Lists!$B$4:$B$13,MATCH(Validation!$B$3,Lists!$A$4:$A$13,0))</f>
        <v>XXX</v>
      </c>
      <c r="B13" s="145" t="s">
        <v>92</v>
      </c>
      <c r="C13" s="145" t="s">
        <v>239</v>
      </c>
      <c r="D13" s="145" t="s">
        <v>42</v>
      </c>
      <c r="E13" s="145" t="s">
        <v>230</v>
      </c>
      <c r="F13" s="145">
        <f>+'S1'!F20</f>
        <v>0</v>
      </c>
    </row>
    <row r="14" spans="1:6" x14ac:dyDescent="0.35">
      <c r="A14" s="151" t="str">
        <f>INDEX(Lists!$B$4:$B$13,MATCH(Validation!$B$3,Lists!$A$4:$A$13,0))</f>
        <v>XXX</v>
      </c>
      <c r="B14" s="145" t="s">
        <v>97</v>
      </c>
      <c r="C14" s="145" t="s">
        <v>240</v>
      </c>
      <c r="D14" s="145" t="s">
        <v>42</v>
      </c>
      <c r="E14" s="145" t="s">
        <v>230</v>
      </c>
      <c r="F14" s="145">
        <f>+'S1'!F21</f>
        <v>0</v>
      </c>
    </row>
    <row r="15" spans="1:6" x14ac:dyDescent="0.35">
      <c r="A15" s="151" t="str">
        <f>INDEX(Lists!$B$4:$B$13,MATCH(Validation!$B$3,Lists!$A$4:$A$13,0))</f>
        <v>XXX</v>
      </c>
      <c r="B15" s="145" t="s">
        <v>102</v>
      </c>
      <c r="C15" s="145" t="s">
        <v>241</v>
      </c>
      <c r="D15" s="145" t="s">
        <v>42</v>
      </c>
      <c r="E15" s="145" t="s">
        <v>230</v>
      </c>
      <c r="F15" s="145">
        <f>+'S1'!F22</f>
        <v>0</v>
      </c>
    </row>
    <row r="16" spans="1:6" x14ac:dyDescent="0.35">
      <c r="A16" s="151" t="str">
        <f>INDEX(Lists!$B$4:$B$13,MATCH(Validation!$B$3,Lists!$A$4:$A$13,0))</f>
        <v>XXX</v>
      </c>
      <c r="B16" s="145" t="s">
        <v>106</v>
      </c>
      <c r="C16" s="145" t="s">
        <v>242</v>
      </c>
      <c r="D16" s="145" t="s">
        <v>42</v>
      </c>
      <c r="E16" s="145" t="s">
        <v>230</v>
      </c>
      <c r="F16" s="145">
        <f>+'S1'!F23</f>
        <v>0</v>
      </c>
    </row>
    <row r="17" spans="1:6" x14ac:dyDescent="0.35">
      <c r="A17" s="151" t="str">
        <f>INDEX(Lists!$B$4:$B$13,MATCH(Validation!$B$3,Lists!$A$4:$A$13,0))</f>
        <v>XXX</v>
      </c>
      <c r="B17" s="145" t="s">
        <v>111</v>
      </c>
      <c r="C17" s="145" t="s">
        <v>243</v>
      </c>
      <c r="D17" s="145" t="s">
        <v>42</v>
      </c>
      <c r="E17" s="145" t="s">
        <v>230</v>
      </c>
      <c r="F17" s="145">
        <f>+'S1'!F24</f>
        <v>0</v>
      </c>
    </row>
    <row r="18" spans="1:6" x14ac:dyDescent="0.35">
      <c r="A18" s="151" t="str">
        <f>INDEX(Lists!$B$4:$B$13,MATCH(Validation!$B$3,Lists!$A$4:$A$13,0))</f>
        <v>XXX</v>
      </c>
      <c r="B18" s="145" t="s">
        <v>116</v>
      </c>
      <c r="C18" s="145" t="s">
        <v>244</v>
      </c>
      <c r="D18" s="145" t="s">
        <v>42</v>
      </c>
      <c r="E18" s="145" t="s">
        <v>230</v>
      </c>
      <c r="F18" s="145">
        <f>+'S1'!F26</f>
        <v>0</v>
      </c>
    </row>
    <row r="19" spans="1:6" x14ac:dyDescent="0.35">
      <c r="A19" s="151" t="str">
        <f>INDEX(Lists!$B$4:$B$13,MATCH(Validation!$B$3,Lists!$A$4:$A$13,0))</f>
        <v>XXX</v>
      </c>
      <c r="B19" s="145" t="s">
        <v>123</v>
      </c>
      <c r="C19" s="145" t="s">
        <v>245</v>
      </c>
      <c r="D19" s="145" t="s">
        <v>42</v>
      </c>
      <c r="E19" s="145" t="s">
        <v>230</v>
      </c>
      <c r="F19" s="145">
        <f>+'S1'!F29</f>
        <v>0</v>
      </c>
    </row>
    <row r="20" spans="1:6" x14ac:dyDescent="0.35">
      <c r="A20" s="151" t="str">
        <f>INDEX(Lists!$B$4:$B$13,MATCH(Validation!$B$3,Lists!$A$4:$A$13,0))</f>
        <v>XXX</v>
      </c>
      <c r="B20" s="145" t="s">
        <v>128</v>
      </c>
      <c r="C20" s="145" t="s">
        <v>246</v>
      </c>
      <c r="D20" s="145" t="s">
        <v>42</v>
      </c>
      <c r="E20" s="145" t="s">
        <v>230</v>
      </c>
      <c r="F20" s="145">
        <f>+'S1'!F30</f>
        <v>0</v>
      </c>
    </row>
    <row r="21" spans="1:6" x14ac:dyDescent="0.35">
      <c r="A21" s="151" t="str">
        <f>INDEX(Lists!$B$4:$B$13,MATCH(Validation!$B$3,Lists!$A$4:$A$13,0))</f>
        <v>XXX</v>
      </c>
      <c r="B21" s="145" t="s">
        <v>133</v>
      </c>
      <c r="C21" s="145" t="s">
        <v>247</v>
      </c>
      <c r="D21" s="145" t="s">
        <v>42</v>
      </c>
      <c r="E21" s="145" t="s">
        <v>230</v>
      </c>
      <c r="F21" s="145">
        <f>+'S1'!F31</f>
        <v>0</v>
      </c>
    </row>
    <row r="22" spans="1:6" x14ac:dyDescent="0.35">
      <c r="A22" s="151" t="str">
        <f>INDEX(Lists!$B$4:$B$13,MATCH(Validation!$B$3,Lists!$A$4:$A$13,0))</f>
        <v>XXX</v>
      </c>
      <c r="B22" s="145" t="s">
        <v>138</v>
      </c>
      <c r="C22" s="145" t="s">
        <v>248</v>
      </c>
      <c r="D22" s="145" t="s">
        <v>42</v>
      </c>
      <c r="E22" s="145" t="s">
        <v>230</v>
      </c>
      <c r="F22" s="145">
        <f>+'S1'!F33</f>
        <v>0</v>
      </c>
    </row>
    <row r="23" spans="1:6" x14ac:dyDescent="0.35">
      <c r="A23" s="151" t="str">
        <f>INDEX(Lists!$B$4:$B$13,MATCH(Validation!$B$3,Lists!$A$4:$A$13,0))</f>
        <v>XXX</v>
      </c>
      <c r="B23" s="145" t="s">
        <v>44</v>
      </c>
      <c r="C23" s="145" t="s">
        <v>249</v>
      </c>
      <c r="D23" s="145" t="s">
        <v>42</v>
      </c>
      <c r="E23" s="145" t="s">
        <v>230</v>
      </c>
      <c r="F23" s="145">
        <f>+'S1'!G7</f>
        <v>0</v>
      </c>
    </row>
    <row r="24" spans="1:6" x14ac:dyDescent="0.35">
      <c r="A24" s="151" t="str">
        <f>INDEX(Lists!$B$4:$B$13,MATCH(Validation!$B$3,Lists!$A$4:$A$13,0))</f>
        <v>XXX</v>
      </c>
      <c r="B24" s="145" t="s">
        <v>49</v>
      </c>
      <c r="C24" s="145" t="s">
        <v>250</v>
      </c>
      <c r="D24" s="145" t="s">
        <v>42</v>
      </c>
      <c r="E24" s="145" t="s">
        <v>230</v>
      </c>
      <c r="F24" s="145">
        <f>+'S1'!G8</f>
        <v>0</v>
      </c>
    </row>
    <row r="25" spans="1:6" x14ac:dyDescent="0.35">
      <c r="A25" s="151" t="str">
        <f>INDEX(Lists!$B$4:$B$13,MATCH(Validation!$B$3,Lists!$A$4:$A$13,0))</f>
        <v>XXX</v>
      </c>
      <c r="B25" s="145" t="s">
        <v>54</v>
      </c>
      <c r="C25" s="145" t="s">
        <v>251</v>
      </c>
      <c r="D25" s="145" t="s">
        <v>42</v>
      </c>
      <c r="E25" s="145" t="s">
        <v>230</v>
      </c>
      <c r="F25" s="145">
        <f>+'S1'!G9</f>
        <v>0</v>
      </c>
    </row>
    <row r="26" spans="1:6" x14ac:dyDescent="0.35">
      <c r="A26" s="151" t="str">
        <f>INDEX(Lists!$B$4:$B$13,MATCH(Validation!$B$3,Lists!$A$4:$A$13,0))</f>
        <v>XXX</v>
      </c>
      <c r="B26" s="145" t="s">
        <v>59</v>
      </c>
      <c r="C26" s="145" t="s">
        <v>252</v>
      </c>
      <c r="D26" s="145" t="s">
        <v>42</v>
      </c>
      <c r="E26" s="145" t="s">
        <v>230</v>
      </c>
      <c r="F26" s="145">
        <f>+'S1'!G10</f>
        <v>0</v>
      </c>
    </row>
    <row r="27" spans="1:6" x14ac:dyDescent="0.35">
      <c r="A27" s="151" t="str">
        <f>INDEX(Lists!$B$4:$B$13,MATCH(Validation!$B$3,Lists!$A$4:$A$13,0))</f>
        <v>XXX</v>
      </c>
      <c r="B27" s="145" t="s">
        <v>64</v>
      </c>
      <c r="C27" s="145" t="s">
        <v>253</v>
      </c>
      <c r="D27" s="145" t="s">
        <v>42</v>
      </c>
      <c r="E27" s="145" t="s">
        <v>230</v>
      </c>
      <c r="F27" s="145">
        <f>+'S1'!G11</f>
        <v>0</v>
      </c>
    </row>
    <row r="28" spans="1:6" x14ac:dyDescent="0.35">
      <c r="A28" s="151" t="str">
        <f>INDEX(Lists!$B$4:$B$13,MATCH(Validation!$B$3,Lists!$A$4:$A$13,0))</f>
        <v>XXX</v>
      </c>
      <c r="B28" s="145" t="s">
        <v>69</v>
      </c>
      <c r="C28" s="145" t="s">
        <v>254</v>
      </c>
      <c r="D28" s="145" t="s">
        <v>42</v>
      </c>
      <c r="E28" s="145" t="s">
        <v>230</v>
      </c>
      <c r="F28" s="145">
        <f>+'S1'!G12</f>
        <v>0</v>
      </c>
    </row>
    <row r="29" spans="1:6" x14ac:dyDescent="0.35">
      <c r="A29" s="151" t="str">
        <f>INDEX(Lists!$B$4:$B$13,MATCH(Validation!$B$3,Lists!$A$4:$A$13,0))</f>
        <v>XXX</v>
      </c>
      <c r="B29" s="145" t="s">
        <v>76</v>
      </c>
      <c r="C29" s="145" t="s">
        <v>255</v>
      </c>
      <c r="D29" s="145" t="s">
        <v>42</v>
      </c>
      <c r="E29" s="145" t="s">
        <v>230</v>
      </c>
      <c r="F29" s="145">
        <f>+'S1'!G15</f>
        <v>0</v>
      </c>
    </row>
    <row r="30" spans="1:6" x14ac:dyDescent="0.35">
      <c r="A30" s="151" t="str">
        <f>INDEX(Lists!$B$4:$B$13,MATCH(Validation!$B$3,Lists!$A$4:$A$13,0))</f>
        <v>XXX</v>
      </c>
      <c r="B30" s="145" t="s">
        <v>81</v>
      </c>
      <c r="C30" s="145" t="s">
        <v>256</v>
      </c>
      <c r="D30" s="145" t="s">
        <v>42</v>
      </c>
      <c r="E30" s="145" t="s">
        <v>230</v>
      </c>
      <c r="F30" s="145">
        <f>+'S1'!G16</f>
        <v>0</v>
      </c>
    </row>
    <row r="31" spans="1:6" x14ac:dyDescent="0.35">
      <c r="A31" s="151" t="str">
        <f>INDEX(Lists!$B$4:$B$13,MATCH(Validation!$B$3,Lists!$A$4:$A$13,0))</f>
        <v>XXX</v>
      </c>
      <c r="B31" s="145" t="s">
        <v>86</v>
      </c>
      <c r="C31" s="145" t="s">
        <v>257</v>
      </c>
      <c r="D31" s="145" t="s">
        <v>42</v>
      </c>
      <c r="E31" s="145" t="s">
        <v>230</v>
      </c>
      <c r="F31" s="145">
        <f>+'S1'!G17</f>
        <v>0</v>
      </c>
    </row>
    <row r="32" spans="1:6" x14ac:dyDescent="0.35">
      <c r="A32" s="151" t="str">
        <f>INDEX(Lists!$B$4:$B$13,MATCH(Validation!$B$3,Lists!$A$4:$A$13,0))</f>
        <v>XXX</v>
      </c>
      <c r="B32" s="145" t="s">
        <v>93</v>
      </c>
      <c r="C32" s="145" t="s">
        <v>258</v>
      </c>
      <c r="D32" s="145" t="s">
        <v>42</v>
      </c>
      <c r="E32" s="145" t="s">
        <v>230</v>
      </c>
      <c r="F32" s="145">
        <f>+'S1'!G20</f>
        <v>0</v>
      </c>
    </row>
    <row r="33" spans="1:6" x14ac:dyDescent="0.35">
      <c r="A33" s="151" t="str">
        <f>INDEX(Lists!$B$4:$B$13,MATCH(Validation!$B$3,Lists!$A$4:$A$13,0))</f>
        <v>XXX</v>
      </c>
      <c r="B33" s="145" t="s">
        <v>98</v>
      </c>
      <c r="C33" s="145" t="s">
        <v>259</v>
      </c>
      <c r="D33" s="145" t="s">
        <v>42</v>
      </c>
      <c r="E33" s="145" t="s">
        <v>230</v>
      </c>
      <c r="F33" s="145">
        <f>+'S1'!G21</f>
        <v>0</v>
      </c>
    </row>
    <row r="34" spans="1:6" x14ac:dyDescent="0.35">
      <c r="A34" s="151" t="str">
        <f>INDEX(Lists!$B$4:$B$13,MATCH(Validation!$B$3,Lists!$A$4:$A$13,0))</f>
        <v>XXX</v>
      </c>
      <c r="B34" s="145" t="s">
        <v>103</v>
      </c>
      <c r="C34" s="145" t="s">
        <v>260</v>
      </c>
      <c r="D34" s="145" t="s">
        <v>42</v>
      </c>
      <c r="E34" s="145" t="s">
        <v>230</v>
      </c>
      <c r="F34" s="145">
        <f>+'S1'!G22</f>
        <v>0</v>
      </c>
    </row>
    <row r="35" spans="1:6" x14ac:dyDescent="0.35">
      <c r="A35" s="151" t="str">
        <f>INDEX(Lists!$B$4:$B$13,MATCH(Validation!$B$3,Lists!$A$4:$A$13,0))</f>
        <v>XXX</v>
      </c>
      <c r="B35" s="145" t="s">
        <v>107</v>
      </c>
      <c r="C35" s="145" t="s">
        <v>261</v>
      </c>
      <c r="D35" s="145" t="s">
        <v>42</v>
      </c>
      <c r="E35" s="145" t="s">
        <v>230</v>
      </c>
      <c r="F35" s="145">
        <f>+'S1'!G23</f>
        <v>0</v>
      </c>
    </row>
    <row r="36" spans="1:6" x14ac:dyDescent="0.35">
      <c r="A36" s="151" t="str">
        <f>INDEX(Lists!$B$4:$B$13,MATCH(Validation!$B$3,Lists!$A$4:$A$13,0))</f>
        <v>XXX</v>
      </c>
      <c r="B36" s="145" t="s">
        <v>112</v>
      </c>
      <c r="C36" s="145" t="s">
        <v>262</v>
      </c>
      <c r="D36" s="145" t="s">
        <v>42</v>
      </c>
      <c r="E36" s="145" t="s">
        <v>230</v>
      </c>
      <c r="F36" s="145">
        <f>+'S1'!G24</f>
        <v>0</v>
      </c>
    </row>
    <row r="37" spans="1:6" x14ac:dyDescent="0.35">
      <c r="A37" s="151" t="str">
        <f>INDEX(Lists!$B$4:$B$13,MATCH(Validation!$B$3,Lists!$A$4:$A$13,0))</f>
        <v>XXX</v>
      </c>
      <c r="B37" s="145" t="s">
        <v>117</v>
      </c>
      <c r="C37" s="145" t="s">
        <v>263</v>
      </c>
      <c r="D37" s="145" t="s">
        <v>42</v>
      </c>
      <c r="E37" s="145" t="s">
        <v>230</v>
      </c>
      <c r="F37" s="145">
        <f>+'S1'!G26</f>
        <v>0</v>
      </c>
    </row>
    <row r="38" spans="1:6" x14ac:dyDescent="0.35">
      <c r="A38" s="151" t="str">
        <f>INDEX(Lists!$B$4:$B$13,MATCH(Validation!$B$3,Lists!$A$4:$A$13,0))</f>
        <v>XXX</v>
      </c>
      <c r="B38" s="145" t="s">
        <v>124</v>
      </c>
      <c r="C38" s="145" t="s">
        <v>264</v>
      </c>
      <c r="D38" s="145" t="s">
        <v>42</v>
      </c>
      <c r="E38" s="145" t="s">
        <v>230</v>
      </c>
      <c r="F38" s="145">
        <f>+'S1'!G29</f>
        <v>0</v>
      </c>
    </row>
    <row r="39" spans="1:6" x14ac:dyDescent="0.35">
      <c r="A39" s="151" t="str">
        <f>INDEX(Lists!$B$4:$B$13,MATCH(Validation!$B$3,Lists!$A$4:$A$13,0))</f>
        <v>XXX</v>
      </c>
      <c r="B39" s="145" t="s">
        <v>129</v>
      </c>
      <c r="C39" s="145" t="s">
        <v>265</v>
      </c>
      <c r="D39" s="145" t="s">
        <v>42</v>
      </c>
      <c r="E39" s="145" t="s">
        <v>230</v>
      </c>
      <c r="F39" s="145">
        <f>+'S1'!G30</f>
        <v>0</v>
      </c>
    </row>
    <row r="40" spans="1:6" x14ac:dyDescent="0.35">
      <c r="A40" s="151" t="str">
        <f>INDEX(Lists!$B$4:$B$13,MATCH(Validation!$B$3,Lists!$A$4:$A$13,0))</f>
        <v>XXX</v>
      </c>
      <c r="B40" s="145" t="s">
        <v>134</v>
      </c>
      <c r="C40" s="145" t="s">
        <v>266</v>
      </c>
      <c r="D40" s="145" t="s">
        <v>42</v>
      </c>
      <c r="E40" s="145" t="s">
        <v>230</v>
      </c>
      <c r="F40" s="145">
        <f>+'S1'!G31</f>
        <v>0</v>
      </c>
    </row>
    <row r="41" spans="1:6" x14ac:dyDescent="0.35">
      <c r="A41" s="151" t="str">
        <f>INDEX(Lists!$B$4:$B$13,MATCH(Validation!$B$3,Lists!$A$4:$A$13,0))</f>
        <v>XXX</v>
      </c>
      <c r="B41" s="145" t="s">
        <v>139</v>
      </c>
      <c r="C41" s="145" t="s">
        <v>267</v>
      </c>
      <c r="D41" s="145" t="s">
        <v>42</v>
      </c>
      <c r="E41" s="145" t="s">
        <v>230</v>
      </c>
      <c r="F41" s="145">
        <f>+'S1'!G33</f>
        <v>0</v>
      </c>
    </row>
    <row r="42" spans="1:6" x14ac:dyDescent="0.35">
      <c r="A42" s="151" t="str">
        <f>INDEX(Lists!$B$4:$B$13,MATCH(Validation!$B$3,Lists!$A$4:$A$13,0))</f>
        <v>XXX</v>
      </c>
      <c r="B42" s="145" t="s">
        <v>45</v>
      </c>
      <c r="C42" s="145" t="s">
        <v>268</v>
      </c>
      <c r="D42" s="145" t="s">
        <v>42</v>
      </c>
      <c r="E42" s="145" t="s">
        <v>230</v>
      </c>
      <c r="F42" s="145">
        <f>+'S1'!H7</f>
        <v>0</v>
      </c>
    </row>
    <row r="43" spans="1:6" x14ac:dyDescent="0.35">
      <c r="A43" s="151" t="str">
        <f>INDEX(Lists!$B$4:$B$13,MATCH(Validation!$B$3,Lists!$A$4:$A$13,0))</f>
        <v>XXX</v>
      </c>
      <c r="B43" s="145" t="s">
        <v>50</v>
      </c>
      <c r="C43" s="145" t="s">
        <v>269</v>
      </c>
      <c r="D43" s="145" t="s">
        <v>42</v>
      </c>
      <c r="E43" s="145" t="s">
        <v>230</v>
      </c>
      <c r="F43" s="145">
        <f>+'S1'!H8</f>
        <v>0</v>
      </c>
    </row>
    <row r="44" spans="1:6" x14ac:dyDescent="0.35">
      <c r="A44" s="151" t="str">
        <f>INDEX(Lists!$B$4:$B$13,MATCH(Validation!$B$3,Lists!$A$4:$A$13,0))</f>
        <v>XXX</v>
      </c>
      <c r="B44" s="145" t="s">
        <v>55</v>
      </c>
      <c r="C44" s="145" t="s">
        <v>270</v>
      </c>
      <c r="D44" s="145" t="s">
        <v>42</v>
      </c>
      <c r="E44" s="145" t="s">
        <v>230</v>
      </c>
      <c r="F44" s="145">
        <f>+'S1'!H9</f>
        <v>0</v>
      </c>
    </row>
    <row r="45" spans="1:6" x14ac:dyDescent="0.35">
      <c r="A45" s="151" t="str">
        <f>INDEX(Lists!$B$4:$B$13,MATCH(Validation!$B$3,Lists!$A$4:$A$13,0))</f>
        <v>XXX</v>
      </c>
      <c r="B45" s="145" t="s">
        <v>60</v>
      </c>
      <c r="C45" s="145" t="s">
        <v>271</v>
      </c>
      <c r="D45" s="145" t="s">
        <v>42</v>
      </c>
      <c r="E45" s="145" t="s">
        <v>230</v>
      </c>
      <c r="F45" s="145">
        <f>+'S1'!H10</f>
        <v>0</v>
      </c>
    </row>
    <row r="46" spans="1:6" x14ac:dyDescent="0.35">
      <c r="A46" s="151" t="str">
        <f>INDEX(Lists!$B$4:$B$13,MATCH(Validation!$B$3,Lists!$A$4:$A$13,0))</f>
        <v>XXX</v>
      </c>
      <c r="B46" s="145" t="s">
        <v>65</v>
      </c>
      <c r="C46" s="145" t="s">
        <v>272</v>
      </c>
      <c r="D46" s="145" t="s">
        <v>42</v>
      </c>
      <c r="E46" s="145" t="s">
        <v>230</v>
      </c>
      <c r="F46" s="145">
        <f>+'S1'!H11</f>
        <v>0</v>
      </c>
    </row>
    <row r="47" spans="1:6" x14ac:dyDescent="0.35">
      <c r="A47" s="151" t="str">
        <f>INDEX(Lists!$B$4:$B$13,MATCH(Validation!$B$3,Lists!$A$4:$A$13,0))</f>
        <v>XXX</v>
      </c>
      <c r="B47" s="145" t="s">
        <v>70</v>
      </c>
      <c r="C47" s="145" t="s">
        <v>273</v>
      </c>
      <c r="D47" s="145" t="s">
        <v>42</v>
      </c>
      <c r="E47" s="145" t="s">
        <v>230</v>
      </c>
      <c r="F47" s="145">
        <f>+'S1'!H12</f>
        <v>0</v>
      </c>
    </row>
    <row r="48" spans="1:6" x14ac:dyDescent="0.35">
      <c r="A48" s="151" t="str">
        <f>INDEX(Lists!$B$4:$B$13,MATCH(Validation!$B$3,Lists!$A$4:$A$13,0))</f>
        <v>XXX</v>
      </c>
      <c r="B48" s="145" t="s">
        <v>77</v>
      </c>
      <c r="C48" s="145" t="s">
        <v>274</v>
      </c>
      <c r="D48" s="145" t="s">
        <v>42</v>
      </c>
      <c r="E48" s="145" t="s">
        <v>230</v>
      </c>
      <c r="F48" s="145">
        <f>+'S1'!H15</f>
        <v>0</v>
      </c>
    </row>
    <row r="49" spans="1:6" x14ac:dyDescent="0.35">
      <c r="A49" s="151" t="str">
        <f>INDEX(Lists!$B$4:$B$13,MATCH(Validation!$B$3,Lists!$A$4:$A$13,0))</f>
        <v>XXX</v>
      </c>
      <c r="B49" s="145" t="s">
        <v>82</v>
      </c>
      <c r="C49" s="145" t="s">
        <v>275</v>
      </c>
      <c r="D49" s="145" t="s">
        <v>42</v>
      </c>
      <c r="E49" s="145" t="s">
        <v>230</v>
      </c>
      <c r="F49" s="145">
        <f>+'S1'!H16</f>
        <v>0</v>
      </c>
    </row>
    <row r="50" spans="1:6" x14ac:dyDescent="0.35">
      <c r="A50" s="151" t="str">
        <f>INDEX(Lists!$B$4:$B$13,MATCH(Validation!$B$3,Lists!$A$4:$A$13,0))</f>
        <v>XXX</v>
      </c>
      <c r="B50" s="145" t="s">
        <v>87</v>
      </c>
      <c r="C50" s="145" t="s">
        <v>276</v>
      </c>
      <c r="D50" s="145" t="s">
        <v>42</v>
      </c>
      <c r="E50" s="145" t="s">
        <v>230</v>
      </c>
      <c r="F50" s="145">
        <f>+'S1'!H17</f>
        <v>0</v>
      </c>
    </row>
    <row r="51" spans="1:6" x14ac:dyDescent="0.35">
      <c r="A51" s="151" t="str">
        <f>INDEX(Lists!$B$4:$B$13,MATCH(Validation!$B$3,Lists!$A$4:$A$13,0))</f>
        <v>XXX</v>
      </c>
      <c r="B51" s="145" t="s">
        <v>94</v>
      </c>
      <c r="C51" s="145" t="s">
        <v>277</v>
      </c>
      <c r="D51" s="145" t="s">
        <v>42</v>
      </c>
      <c r="E51" s="145" t="s">
        <v>230</v>
      </c>
      <c r="F51" s="145">
        <f>+'S1'!H20</f>
        <v>0</v>
      </c>
    </row>
    <row r="52" spans="1:6" x14ac:dyDescent="0.35">
      <c r="A52" s="151" t="str">
        <f>INDEX(Lists!$B$4:$B$13,MATCH(Validation!$B$3,Lists!$A$4:$A$13,0))</f>
        <v>XXX</v>
      </c>
      <c r="B52" s="145" t="s">
        <v>99</v>
      </c>
      <c r="C52" s="145" t="s">
        <v>278</v>
      </c>
      <c r="D52" s="145" t="s">
        <v>42</v>
      </c>
      <c r="E52" s="145" t="s">
        <v>230</v>
      </c>
      <c r="F52" s="145">
        <f>+'S1'!H21</f>
        <v>0</v>
      </c>
    </row>
    <row r="53" spans="1:6" x14ac:dyDescent="0.35">
      <c r="A53" s="151" t="str">
        <f>INDEX(Lists!$B$4:$B$13,MATCH(Validation!$B$3,Lists!$A$4:$A$13,0))</f>
        <v>XXX</v>
      </c>
      <c r="B53" s="145" t="s">
        <v>104</v>
      </c>
      <c r="C53" s="145" t="s">
        <v>279</v>
      </c>
      <c r="D53" s="145" t="s">
        <v>42</v>
      </c>
      <c r="E53" s="145" t="s">
        <v>230</v>
      </c>
      <c r="F53" s="145">
        <f>+'S1'!H22</f>
        <v>0</v>
      </c>
    </row>
    <row r="54" spans="1:6" x14ac:dyDescent="0.35">
      <c r="A54" s="151" t="str">
        <f>INDEX(Lists!$B$4:$B$13,MATCH(Validation!$B$3,Lists!$A$4:$A$13,0))</f>
        <v>XXX</v>
      </c>
      <c r="B54" s="145" t="s">
        <v>108</v>
      </c>
      <c r="C54" s="145" t="s">
        <v>280</v>
      </c>
      <c r="D54" s="145" t="s">
        <v>42</v>
      </c>
      <c r="E54" s="145" t="s">
        <v>230</v>
      </c>
      <c r="F54" s="145">
        <f>+'S1'!H23</f>
        <v>0</v>
      </c>
    </row>
    <row r="55" spans="1:6" x14ac:dyDescent="0.35">
      <c r="A55" s="151" t="str">
        <f>INDEX(Lists!$B$4:$B$13,MATCH(Validation!$B$3,Lists!$A$4:$A$13,0))</f>
        <v>XXX</v>
      </c>
      <c r="B55" s="145" t="s">
        <v>113</v>
      </c>
      <c r="C55" s="145" t="s">
        <v>281</v>
      </c>
      <c r="D55" s="145" t="s">
        <v>42</v>
      </c>
      <c r="E55" s="145" t="s">
        <v>230</v>
      </c>
      <c r="F55" s="145">
        <f>+'S1'!H24</f>
        <v>0</v>
      </c>
    </row>
    <row r="56" spans="1:6" x14ac:dyDescent="0.35">
      <c r="A56" s="151" t="str">
        <f>INDEX(Lists!$B$4:$B$13,MATCH(Validation!$B$3,Lists!$A$4:$A$13,0))</f>
        <v>XXX</v>
      </c>
      <c r="B56" s="145" t="s">
        <v>118</v>
      </c>
      <c r="C56" s="145" t="s">
        <v>282</v>
      </c>
      <c r="D56" s="145" t="s">
        <v>42</v>
      </c>
      <c r="E56" s="145" t="s">
        <v>230</v>
      </c>
      <c r="F56" s="145">
        <f>+'S1'!H26</f>
        <v>0</v>
      </c>
    </row>
    <row r="57" spans="1:6" x14ac:dyDescent="0.35">
      <c r="A57" s="151" t="str">
        <f>INDEX(Lists!$B$4:$B$13,MATCH(Validation!$B$3,Lists!$A$4:$A$13,0))</f>
        <v>XXX</v>
      </c>
      <c r="B57" s="145" t="s">
        <v>125</v>
      </c>
      <c r="C57" s="145" t="s">
        <v>283</v>
      </c>
      <c r="D57" s="145" t="s">
        <v>42</v>
      </c>
      <c r="E57" s="145" t="s">
        <v>230</v>
      </c>
      <c r="F57" s="145">
        <f>+'S1'!H29</f>
        <v>0</v>
      </c>
    </row>
    <row r="58" spans="1:6" x14ac:dyDescent="0.35">
      <c r="A58" s="151" t="str">
        <f>INDEX(Lists!$B$4:$B$13,MATCH(Validation!$B$3,Lists!$A$4:$A$13,0))</f>
        <v>XXX</v>
      </c>
      <c r="B58" s="145" t="s">
        <v>130</v>
      </c>
      <c r="C58" s="145" t="s">
        <v>284</v>
      </c>
      <c r="D58" s="145" t="s">
        <v>42</v>
      </c>
      <c r="E58" s="145" t="s">
        <v>230</v>
      </c>
      <c r="F58" s="145">
        <f>+'S1'!H30</f>
        <v>0</v>
      </c>
    </row>
    <row r="59" spans="1:6" x14ac:dyDescent="0.35">
      <c r="A59" s="151" t="str">
        <f>INDEX(Lists!$B$4:$B$13,MATCH(Validation!$B$3,Lists!$A$4:$A$13,0))</f>
        <v>XXX</v>
      </c>
      <c r="B59" s="145" t="s">
        <v>135</v>
      </c>
      <c r="C59" s="145" t="s">
        <v>285</v>
      </c>
      <c r="D59" s="145" t="s">
        <v>42</v>
      </c>
      <c r="E59" s="145" t="s">
        <v>230</v>
      </c>
      <c r="F59" s="145">
        <f>+'S1'!H31</f>
        <v>0</v>
      </c>
    </row>
    <row r="60" spans="1:6" x14ac:dyDescent="0.35">
      <c r="A60" s="151" t="str">
        <f>INDEX(Lists!$B$4:$B$13,MATCH(Validation!$B$3,Lists!$A$4:$A$13,0))</f>
        <v>XXX</v>
      </c>
      <c r="B60" s="145" t="s">
        <v>140</v>
      </c>
      <c r="C60" s="145" t="s">
        <v>286</v>
      </c>
      <c r="D60" s="145" t="s">
        <v>42</v>
      </c>
      <c r="E60" s="145" t="s">
        <v>230</v>
      </c>
      <c r="F60" s="145">
        <f>+'S1'!H33</f>
        <v>0</v>
      </c>
    </row>
    <row r="61" spans="1:6" x14ac:dyDescent="0.35">
      <c r="A61" s="151" t="str">
        <f>INDEX(Lists!$B$4:$B$13,MATCH(Validation!$B$3,Lists!$A$4:$A$13,0))</f>
        <v>XXX</v>
      </c>
      <c r="B61" s="145" t="s">
        <v>188</v>
      </c>
      <c r="C61" s="145" t="s">
        <v>287</v>
      </c>
      <c r="D61" s="145" t="s">
        <v>179</v>
      </c>
      <c r="E61" s="145" t="s">
        <v>230</v>
      </c>
      <c r="F61" s="145">
        <f>+'S2'!F36</f>
        <v>0</v>
      </c>
    </row>
    <row r="62" spans="1:6" x14ac:dyDescent="0.35">
      <c r="A62" s="151" t="str">
        <f>INDEX(Lists!$B$4:$B$13,MATCH(Validation!$B$3,Lists!$A$4:$A$13,0))</f>
        <v>XXX</v>
      </c>
      <c r="B62" s="145" t="s">
        <v>189</v>
      </c>
      <c r="C62" s="145" t="s">
        <v>288</v>
      </c>
      <c r="D62" s="145" t="s">
        <v>179</v>
      </c>
      <c r="E62" s="145" t="s">
        <v>230</v>
      </c>
      <c r="F62" s="145">
        <f>+'S2'!G36</f>
        <v>0</v>
      </c>
    </row>
    <row r="63" spans="1:6" x14ac:dyDescent="0.35">
      <c r="A63" s="151" t="str">
        <f>INDEX(Lists!$B$4:$B$13,MATCH(Validation!$B$3,Lists!$A$4:$A$13,0))</f>
        <v>XXX</v>
      </c>
      <c r="B63" s="145" t="s">
        <v>190</v>
      </c>
      <c r="C63" s="145" t="s">
        <v>289</v>
      </c>
      <c r="D63" s="145" t="s">
        <v>179</v>
      </c>
      <c r="E63" s="145" t="s">
        <v>230</v>
      </c>
      <c r="F63" s="145">
        <f>+'S2'!J36</f>
        <v>0</v>
      </c>
    </row>
    <row r="64" spans="1:6" x14ac:dyDescent="0.35">
      <c r="A64" s="151" t="str">
        <f>INDEX(Lists!$B$4:$B$13,MATCH(Validation!$B$3,Lists!$A$4:$A$13,0))</f>
        <v>XXX</v>
      </c>
      <c r="B64" s="145" t="s">
        <v>191</v>
      </c>
      <c r="C64" s="145" t="s">
        <v>290</v>
      </c>
      <c r="D64" s="145" t="s">
        <v>179</v>
      </c>
      <c r="E64" s="145" t="s">
        <v>230</v>
      </c>
      <c r="F64" s="145">
        <f>+'S2'!K36</f>
        <v>0</v>
      </c>
    </row>
    <row r="65" spans="1:6" x14ac:dyDescent="0.35">
      <c r="A65" s="151" t="str">
        <f>INDEX(Lists!$B$4:$B$13,MATCH(Validation!$B$3,Lists!$A$4:$A$13,0))</f>
        <v>XXX</v>
      </c>
      <c r="B65" s="145" t="s">
        <v>192</v>
      </c>
      <c r="C65" s="145" t="s">
        <v>291</v>
      </c>
      <c r="D65" s="145" t="s">
        <v>179</v>
      </c>
      <c r="E65" s="145" t="s">
        <v>230</v>
      </c>
      <c r="F65" s="145">
        <f>+'S2'!L36</f>
        <v>0</v>
      </c>
    </row>
    <row r="66" spans="1:6" x14ac:dyDescent="0.35">
      <c r="A66" s="151" t="str">
        <f>INDEX(Lists!$B$4:$B$13,MATCH(Validation!$B$3,Lists!$A$4:$A$13,0))</f>
        <v>XXX</v>
      </c>
      <c r="B66" s="145" t="s">
        <v>193</v>
      </c>
      <c r="C66" s="145" t="s">
        <v>292</v>
      </c>
      <c r="D66" s="145" t="s">
        <v>179</v>
      </c>
      <c r="E66" s="145" t="s">
        <v>230</v>
      </c>
      <c r="F66" s="145">
        <f>+'S2'!M36</f>
        <v>0</v>
      </c>
    </row>
  </sheetData>
  <sheetProtection algorithmName="SHA-512" hashValue="nORwOjwGiWSBg6Q8vDWvKJ+h/XImB8lXHyy6TcRVEUfJIvS1pRV/YxQ03qnQswsVKVMHgEK9w0bjKQirICp4vg==" saltValue="pHLmX22fCiplD4DLMxI84w=="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G213"/>
  <sheetViews>
    <sheetView zoomScaleNormal="100" workbookViewId="0">
      <pane ySplit="2" topLeftCell="A3" activePane="bottomLeft" state="frozen"/>
      <selection pane="bottomLeft"/>
    </sheetView>
  </sheetViews>
  <sheetFormatPr defaultColWidth="8.640625" defaultRowHeight="14.15" x14ac:dyDescent="0.35"/>
  <cols>
    <col min="1" max="1" width="12.140625" style="145" customWidth="1"/>
    <col min="2" max="2" width="16.140625" style="145" customWidth="1"/>
    <col min="3" max="3" width="14.640625" style="145" customWidth="1"/>
    <col min="4" max="4" width="52.140625" style="145" bestFit="1" customWidth="1"/>
    <col min="5" max="5" width="6.640625" style="145" bestFit="1" customWidth="1"/>
    <col min="6" max="6" width="29.140625" style="145" customWidth="1"/>
    <col min="7" max="7" width="15.640625" style="145" customWidth="1"/>
    <col min="8" max="16384" width="8.640625" style="145"/>
  </cols>
  <sheetData>
    <row r="1" spans="1:7" ht="32.6" x14ac:dyDescent="0.35">
      <c r="A1" s="137"/>
      <c r="B1" s="137"/>
      <c r="C1" s="138"/>
      <c r="D1" s="138" t="str">
        <f>"SCR_OUT__S2_"&amp;A4</f>
        <v>SCR_OUT__S2_XXX</v>
      </c>
      <c r="E1" s="138"/>
      <c r="F1" s="139"/>
      <c r="G1" s="139"/>
    </row>
    <row r="2" spans="1:7" x14ac:dyDescent="0.35">
      <c r="A2" s="140" t="s">
        <v>205</v>
      </c>
      <c r="B2" s="140" t="s">
        <v>293</v>
      </c>
      <c r="C2" s="140" t="s">
        <v>225</v>
      </c>
      <c r="D2" s="141" t="s">
        <v>226</v>
      </c>
      <c r="E2" s="142" t="s">
        <v>227</v>
      </c>
      <c r="F2" s="143" t="s">
        <v>228</v>
      </c>
      <c r="G2" s="143" t="s">
        <v>29</v>
      </c>
    </row>
    <row r="4" spans="1:7" s="153" customFormat="1" x14ac:dyDescent="0.35">
      <c r="A4" s="151" t="str">
        <f>INDEX(Lists!$B$4:$B$13,MATCH(Validation!$B$3,Lists!$A$4:$A$13,0))</f>
        <v>XXX</v>
      </c>
      <c r="B4" s="152" t="str">
        <f>$A$4&amp;"_NOCON01"</f>
        <v>XXX_NOCON01</v>
      </c>
      <c r="C4" s="153" t="s">
        <v>181</v>
      </c>
      <c r="D4" s="153" t="s">
        <v>173</v>
      </c>
      <c r="E4" s="153" t="s">
        <v>294</v>
      </c>
      <c r="F4" s="153" t="s">
        <v>230</v>
      </c>
      <c r="G4" s="153" t="str">
        <f>IF('S2'!C6="","##BLANK",'S2'!C6)</f>
        <v>##BLANK</v>
      </c>
    </row>
    <row r="5" spans="1:7" s="153" customFormat="1" x14ac:dyDescent="0.35">
      <c r="A5" s="151" t="str">
        <f>INDEX(Lists!$B$4:$B$13,MATCH(Validation!$B$3,Lists!$A$4:$A$13,0))</f>
        <v>XXX</v>
      </c>
      <c r="B5" s="152" t="str">
        <f>$A$4&amp;"_NOCON02"</f>
        <v>XXX_NOCON02</v>
      </c>
      <c r="C5" s="153" t="s">
        <v>181</v>
      </c>
      <c r="D5" s="153" t="s">
        <v>173</v>
      </c>
      <c r="E5" s="153" t="s">
        <v>294</v>
      </c>
      <c r="F5" s="153" t="s">
        <v>230</v>
      </c>
      <c r="G5" s="153" t="str">
        <f>IF('S2'!C7="","##BLANK",'S2'!C7)</f>
        <v>##BLANK</v>
      </c>
    </row>
    <row r="6" spans="1:7" s="153" customFormat="1" x14ac:dyDescent="0.35">
      <c r="A6" s="151" t="str">
        <f>INDEX(Lists!$B$4:$B$13,MATCH(Validation!$B$3,Lists!$A$4:$A$13,0))</f>
        <v>XXX</v>
      </c>
      <c r="B6" s="152" t="str">
        <f>$A$4&amp;"_NOCON03"</f>
        <v>XXX_NOCON03</v>
      </c>
      <c r="C6" s="153" t="s">
        <v>181</v>
      </c>
      <c r="D6" s="153" t="s">
        <v>173</v>
      </c>
      <c r="E6" s="153" t="s">
        <v>294</v>
      </c>
      <c r="F6" s="153" t="s">
        <v>230</v>
      </c>
      <c r="G6" s="153" t="str">
        <f>IF('S2'!C8="","##BLANK",'S2'!C8)</f>
        <v>##BLANK</v>
      </c>
    </row>
    <row r="7" spans="1:7" s="153" customFormat="1" x14ac:dyDescent="0.35">
      <c r="A7" s="151" t="str">
        <f>INDEX(Lists!$B$4:$B$13,MATCH(Validation!$B$3,Lists!$A$4:$A$13,0))</f>
        <v>XXX</v>
      </c>
      <c r="B7" s="152" t="str">
        <f>$A$4&amp;"_NOCON04"</f>
        <v>XXX_NOCON04</v>
      </c>
      <c r="C7" s="153" t="s">
        <v>181</v>
      </c>
      <c r="D7" s="153" t="s">
        <v>173</v>
      </c>
      <c r="E7" s="153" t="s">
        <v>294</v>
      </c>
      <c r="F7" s="153" t="s">
        <v>230</v>
      </c>
      <c r="G7" s="153" t="str">
        <f>IF('S2'!C9="","##BLANK",'S2'!C9)</f>
        <v>##BLANK</v>
      </c>
    </row>
    <row r="8" spans="1:7" s="153" customFormat="1" x14ac:dyDescent="0.35">
      <c r="A8" s="151" t="str">
        <f>INDEX(Lists!$B$4:$B$13,MATCH(Validation!$B$3,Lists!$A$4:$A$13,0))</f>
        <v>XXX</v>
      </c>
      <c r="B8" s="152" t="str">
        <f>$A$4&amp;"_NOCON05"</f>
        <v>XXX_NOCON05</v>
      </c>
      <c r="C8" s="153" t="s">
        <v>181</v>
      </c>
      <c r="D8" s="153" t="s">
        <v>173</v>
      </c>
      <c r="E8" s="153" t="s">
        <v>294</v>
      </c>
      <c r="F8" s="153" t="s">
        <v>230</v>
      </c>
      <c r="G8" s="153" t="str">
        <f>IF('S2'!C10="","##BLANK",'S2'!C10)</f>
        <v>##BLANK</v>
      </c>
    </row>
    <row r="9" spans="1:7" s="153" customFormat="1" x14ac:dyDescent="0.35">
      <c r="A9" s="151" t="str">
        <f>INDEX(Lists!$B$4:$B$13,MATCH(Validation!$B$3,Lists!$A$4:$A$13,0))</f>
        <v>XXX</v>
      </c>
      <c r="B9" s="152" t="str">
        <f>$A$4&amp;"_NOCON06"</f>
        <v>XXX_NOCON06</v>
      </c>
      <c r="C9" s="153" t="s">
        <v>181</v>
      </c>
      <c r="D9" s="153" t="s">
        <v>173</v>
      </c>
      <c r="E9" s="153" t="s">
        <v>294</v>
      </c>
      <c r="F9" s="153" t="s">
        <v>230</v>
      </c>
      <c r="G9" s="153" t="str">
        <f>IF('S2'!C11="","##BLANK",'S2'!C11)</f>
        <v>##BLANK</v>
      </c>
    </row>
    <row r="10" spans="1:7" s="153" customFormat="1" x14ac:dyDescent="0.35">
      <c r="A10" s="151" t="str">
        <f>INDEX(Lists!$B$4:$B$13,MATCH(Validation!$B$3,Lists!$A$4:$A$13,0))</f>
        <v>XXX</v>
      </c>
      <c r="B10" s="152" t="str">
        <f>$A$4&amp;"_NOCON07"</f>
        <v>XXX_NOCON07</v>
      </c>
      <c r="C10" s="153" t="s">
        <v>181</v>
      </c>
      <c r="D10" s="153" t="s">
        <v>173</v>
      </c>
      <c r="E10" s="153" t="s">
        <v>294</v>
      </c>
      <c r="F10" s="153" t="s">
        <v>230</v>
      </c>
      <c r="G10" s="153" t="str">
        <f>IF('S2'!C12="","##BLANK",'S2'!C12)</f>
        <v>##BLANK</v>
      </c>
    </row>
    <row r="11" spans="1:7" s="153" customFormat="1" x14ac:dyDescent="0.35">
      <c r="A11" s="151" t="str">
        <f>INDEX(Lists!$B$4:$B$13,MATCH(Validation!$B$3,Lists!$A$4:$A$13,0))</f>
        <v>XXX</v>
      </c>
      <c r="B11" s="152" t="str">
        <f>$A$4&amp;"_NOCON08"</f>
        <v>XXX_NOCON08</v>
      </c>
      <c r="C11" s="153" t="s">
        <v>181</v>
      </c>
      <c r="D11" s="153" t="s">
        <v>173</v>
      </c>
      <c r="E11" s="153" t="s">
        <v>294</v>
      </c>
      <c r="F11" s="153" t="s">
        <v>230</v>
      </c>
      <c r="G11" s="153" t="str">
        <f>IF('S2'!C13="","##BLANK",'S2'!C13)</f>
        <v>##BLANK</v>
      </c>
    </row>
    <row r="12" spans="1:7" s="153" customFormat="1" x14ac:dyDescent="0.35">
      <c r="A12" s="151" t="str">
        <f>INDEX(Lists!$B$4:$B$13,MATCH(Validation!$B$3,Lists!$A$4:$A$13,0))</f>
        <v>XXX</v>
      </c>
      <c r="B12" s="152" t="str">
        <f>$A$4&amp;"_NOCON09"</f>
        <v>XXX_NOCON09</v>
      </c>
      <c r="C12" s="153" t="s">
        <v>181</v>
      </c>
      <c r="D12" s="153" t="s">
        <v>173</v>
      </c>
      <c r="E12" s="153" t="s">
        <v>294</v>
      </c>
      <c r="F12" s="153" t="s">
        <v>230</v>
      </c>
      <c r="G12" s="153" t="str">
        <f>IF('S2'!C14="","##BLANK",'S2'!C14)</f>
        <v>##BLANK</v>
      </c>
    </row>
    <row r="13" spans="1:7" s="153" customFormat="1" x14ac:dyDescent="0.35">
      <c r="A13" s="151" t="str">
        <f>INDEX(Lists!$B$4:$B$13,MATCH(Validation!$B$3,Lists!$A$4:$A$13,0))</f>
        <v>XXX</v>
      </c>
      <c r="B13" s="152" t="str">
        <f>$A$4&amp;"_NOCON010"</f>
        <v>XXX_NOCON010</v>
      </c>
      <c r="C13" s="153" t="s">
        <v>181</v>
      </c>
      <c r="D13" s="153" t="s">
        <v>173</v>
      </c>
      <c r="E13" s="153" t="s">
        <v>294</v>
      </c>
      <c r="F13" s="153" t="s">
        <v>230</v>
      </c>
      <c r="G13" s="153" t="str">
        <f>IF('S2'!C15="","##BLANK",'S2'!C15)</f>
        <v>##BLANK</v>
      </c>
    </row>
    <row r="14" spans="1:7" s="153" customFormat="1" x14ac:dyDescent="0.35">
      <c r="A14" s="151" t="str">
        <f>INDEX(Lists!$B$4:$B$13,MATCH(Validation!$B$3,Lists!$A$4:$A$13,0))</f>
        <v>XXX</v>
      </c>
      <c r="B14" s="152" t="str">
        <f>$A$4&amp;"_NOCON011"</f>
        <v>XXX_NOCON011</v>
      </c>
      <c r="C14" s="153" t="s">
        <v>181</v>
      </c>
      <c r="D14" s="153" t="s">
        <v>173</v>
      </c>
      <c r="E14" s="153" t="s">
        <v>294</v>
      </c>
      <c r="F14" s="153" t="s">
        <v>230</v>
      </c>
      <c r="G14" s="153" t="str">
        <f>IF('S2'!C16="","##BLANK",'S2'!C16)</f>
        <v>##BLANK</v>
      </c>
    </row>
    <row r="15" spans="1:7" s="153" customFormat="1" x14ac:dyDescent="0.35">
      <c r="A15" s="151" t="str">
        <f>INDEX(Lists!$B$4:$B$13,MATCH(Validation!$B$3,Lists!$A$4:$A$13,0))</f>
        <v>XXX</v>
      </c>
      <c r="B15" s="152" t="str">
        <f>$A$4&amp;"_NOCON012"</f>
        <v>XXX_NOCON012</v>
      </c>
      <c r="C15" s="153" t="s">
        <v>181</v>
      </c>
      <c r="D15" s="153" t="s">
        <v>173</v>
      </c>
      <c r="E15" s="153" t="s">
        <v>294</v>
      </c>
      <c r="F15" s="153" t="s">
        <v>230</v>
      </c>
      <c r="G15" s="153" t="str">
        <f>IF('S2'!C17="","##BLANK",'S2'!C17)</f>
        <v>##BLANK</v>
      </c>
    </row>
    <row r="16" spans="1:7" s="153" customFormat="1" x14ac:dyDescent="0.35">
      <c r="A16" s="151" t="str">
        <f>INDEX(Lists!$B$4:$B$13,MATCH(Validation!$B$3,Lists!$A$4:$A$13,0))</f>
        <v>XXX</v>
      </c>
      <c r="B16" s="152" t="str">
        <f>$A$4&amp;"_NOCON013"</f>
        <v>XXX_NOCON013</v>
      </c>
      <c r="C16" s="153" t="s">
        <v>181</v>
      </c>
      <c r="D16" s="153" t="s">
        <v>173</v>
      </c>
      <c r="E16" s="153" t="s">
        <v>294</v>
      </c>
      <c r="F16" s="153" t="s">
        <v>230</v>
      </c>
      <c r="G16" s="153" t="str">
        <f>IF('S2'!C18="","##BLANK",'S2'!C18)</f>
        <v>##BLANK</v>
      </c>
    </row>
    <row r="17" spans="1:7" s="153" customFormat="1" x14ac:dyDescent="0.35">
      <c r="A17" s="151" t="str">
        <f>INDEX(Lists!$B$4:$B$13,MATCH(Validation!$B$3,Lists!$A$4:$A$13,0))</f>
        <v>XXX</v>
      </c>
      <c r="B17" s="152" t="str">
        <f>$A$4&amp;"_NOCON014"</f>
        <v>XXX_NOCON014</v>
      </c>
      <c r="C17" s="153" t="s">
        <v>181</v>
      </c>
      <c r="D17" s="153" t="s">
        <v>173</v>
      </c>
      <c r="E17" s="153" t="s">
        <v>294</v>
      </c>
      <c r="F17" s="153" t="s">
        <v>230</v>
      </c>
      <c r="G17" s="153" t="str">
        <f>IF('S2'!C19="","##BLANK",'S2'!C19)</f>
        <v>##BLANK</v>
      </c>
    </row>
    <row r="18" spans="1:7" s="153" customFormat="1" x14ac:dyDescent="0.35">
      <c r="A18" s="151" t="str">
        <f>INDEX(Lists!$B$4:$B$13,MATCH(Validation!$B$3,Lists!$A$4:$A$13,0))</f>
        <v>XXX</v>
      </c>
      <c r="B18" s="152" t="str">
        <f>$A$4&amp;"_NOCON015"</f>
        <v>XXX_NOCON015</v>
      </c>
      <c r="C18" s="153" t="s">
        <v>181</v>
      </c>
      <c r="D18" s="153" t="s">
        <v>173</v>
      </c>
      <c r="E18" s="153" t="s">
        <v>294</v>
      </c>
      <c r="F18" s="153" t="s">
        <v>230</v>
      </c>
      <c r="G18" s="153" t="str">
        <f>IF('S2'!C20="","##BLANK",'S2'!C20)</f>
        <v>##BLANK</v>
      </c>
    </row>
    <row r="19" spans="1:7" s="153" customFormat="1" x14ac:dyDescent="0.35">
      <c r="A19" s="151" t="str">
        <f>INDEX(Lists!$B$4:$B$13,MATCH(Validation!$B$3,Lists!$A$4:$A$13,0))</f>
        <v>XXX</v>
      </c>
      <c r="B19" s="152" t="str">
        <f>$A$4&amp;"_NOCON016"</f>
        <v>XXX_NOCON016</v>
      </c>
      <c r="C19" s="153" t="s">
        <v>181</v>
      </c>
      <c r="D19" s="153" t="s">
        <v>173</v>
      </c>
      <c r="E19" s="153" t="s">
        <v>294</v>
      </c>
      <c r="F19" s="153" t="s">
        <v>230</v>
      </c>
      <c r="G19" s="153" t="str">
        <f>IF('S2'!C21="","##BLANK",'S2'!C21)</f>
        <v>##BLANK</v>
      </c>
    </row>
    <row r="20" spans="1:7" s="153" customFormat="1" x14ac:dyDescent="0.35">
      <c r="A20" s="151" t="str">
        <f>INDEX(Lists!$B$4:$B$13,MATCH(Validation!$B$3,Lists!$A$4:$A$13,0))</f>
        <v>XXX</v>
      </c>
      <c r="B20" s="152" t="str">
        <f>$A$4&amp;"_NOCON017"</f>
        <v>XXX_NOCON017</v>
      </c>
      <c r="C20" s="153" t="s">
        <v>181</v>
      </c>
      <c r="D20" s="153" t="s">
        <v>173</v>
      </c>
      <c r="E20" s="153" t="s">
        <v>294</v>
      </c>
      <c r="F20" s="153" t="s">
        <v>230</v>
      </c>
      <c r="G20" s="153" t="str">
        <f>IF('S2'!C22="","##BLANK",'S2'!C22)</f>
        <v>##BLANK</v>
      </c>
    </row>
    <row r="21" spans="1:7" s="153" customFormat="1" x14ac:dyDescent="0.35">
      <c r="A21" s="151" t="str">
        <f>INDEX(Lists!$B$4:$B$13,MATCH(Validation!$B$3,Lists!$A$4:$A$13,0))</f>
        <v>XXX</v>
      </c>
      <c r="B21" s="152" t="str">
        <f>$A$4&amp;"_NOCON018"</f>
        <v>XXX_NOCON018</v>
      </c>
      <c r="C21" s="153" t="s">
        <v>181</v>
      </c>
      <c r="D21" s="153" t="s">
        <v>173</v>
      </c>
      <c r="E21" s="153" t="s">
        <v>294</v>
      </c>
      <c r="F21" s="153" t="s">
        <v>230</v>
      </c>
      <c r="G21" s="153" t="str">
        <f>IF('S2'!C23="","##BLANK",'S2'!C23)</f>
        <v>##BLANK</v>
      </c>
    </row>
    <row r="22" spans="1:7" s="153" customFormat="1" x14ac:dyDescent="0.35">
      <c r="A22" s="151" t="str">
        <f>INDEX(Lists!$B$4:$B$13,MATCH(Validation!$B$3,Lists!$A$4:$A$13,0))</f>
        <v>XXX</v>
      </c>
      <c r="B22" s="152" t="str">
        <f>$A$4&amp;"_NOCON019"</f>
        <v>XXX_NOCON019</v>
      </c>
      <c r="C22" s="153" t="s">
        <v>181</v>
      </c>
      <c r="D22" s="153" t="s">
        <v>173</v>
      </c>
      <c r="E22" s="153" t="s">
        <v>294</v>
      </c>
      <c r="F22" s="153" t="s">
        <v>230</v>
      </c>
      <c r="G22" s="153" t="str">
        <f>IF('S2'!C24="","##BLANK",'S2'!C24)</f>
        <v>##BLANK</v>
      </c>
    </row>
    <row r="23" spans="1:7" s="153" customFormat="1" x14ac:dyDescent="0.35">
      <c r="A23" s="151" t="str">
        <f>INDEX(Lists!$B$4:$B$13,MATCH(Validation!$B$3,Lists!$A$4:$A$13,0))</f>
        <v>XXX</v>
      </c>
      <c r="B23" s="152" t="str">
        <f>$A$4&amp;"_NOCON020"</f>
        <v>XXX_NOCON020</v>
      </c>
      <c r="C23" s="153" t="s">
        <v>181</v>
      </c>
      <c r="D23" s="153" t="s">
        <v>173</v>
      </c>
      <c r="E23" s="153" t="s">
        <v>294</v>
      </c>
      <c r="F23" s="153" t="s">
        <v>230</v>
      </c>
      <c r="G23" s="153" t="str">
        <f>IF('S2'!C25="","##BLANK",'S2'!C25)</f>
        <v>##BLANK</v>
      </c>
    </row>
    <row r="24" spans="1:7" s="153" customFormat="1" x14ac:dyDescent="0.35">
      <c r="A24" s="151" t="str">
        <f>INDEX(Lists!$B$4:$B$13,MATCH(Validation!$B$3,Lists!$A$4:$A$13,0))</f>
        <v>XXX</v>
      </c>
      <c r="B24" s="152" t="str">
        <f>$A$4&amp;"_NOCON021"</f>
        <v>XXX_NOCON021</v>
      </c>
      <c r="C24" s="153" t="s">
        <v>181</v>
      </c>
      <c r="D24" s="153" t="s">
        <v>173</v>
      </c>
      <c r="E24" s="153" t="s">
        <v>294</v>
      </c>
      <c r="F24" s="153" t="s">
        <v>230</v>
      </c>
      <c r="G24" s="153" t="str">
        <f>IF('S2'!C26="","##BLANK",'S2'!C26)</f>
        <v>##BLANK</v>
      </c>
    </row>
    <row r="25" spans="1:7" s="153" customFormat="1" x14ac:dyDescent="0.35">
      <c r="A25" s="151" t="str">
        <f>INDEX(Lists!$B$4:$B$13,MATCH(Validation!$B$3,Lists!$A$4:$A$13,0))</f>
        <v>XXX</v>
      </c>
      <c r="B25" s="152" t="str">
        <f>$A$4&amp;"_NOCON022"</f>
        <v>XXX_NOCON022</v>
      </c>
      <c r="C25" s="153" t="s">
        <v>181</v>
      </c>
      <c r="D25" s="153" t="s">
        <v>173</v>
      </c>
      <c r="E25" s="153" t="s">
        <v>294</v>
      </c>
      <c r="F25" s="153" t="s">
        <v>230</v>
      </c>
      <c r="G25" s="153" t="str">
        <f>IF('S2'!C27="","##BLANK",'S2'!C27)</f>
        <v>##BLANK</v>
      </c>
    </row>
    <row r="26" spans="1:7" s="153" customFormat="1" x14ac:dyDescent="0.35">
      <c r="A26" s="151" t="str">
        <f>INDEX(Lists!$B$4:$B$13,MATCH(Validation!$B$3,Lists!$A$4:$A$13,0))</f>
        <v>XXX</v>
      </c>
      <c r="B26" s="152" t="str">
        <f>$A$4&amp;"_NOCON023"</f>
        <v>XXX_NOCON023</v>
      </c>
      <c r="C26" s="153" t="s">
        <v>181</v>
      </c>
      <c r="D26" s="153" t="s">
        <v>173</v>
      </c>
      <c r="E26" s="153" t="s">
        <v>294</v>
      </c>
      <c r="F26" s="153" t="s">
        <v>230</v>
      </c>
      <c r="G26" s="153" t="str">
        <f>IF('S2'!C28="","##BLANK",'S2'!C28)</f>
        <v>##BLANK</v>
      </c>
    </row>
    <row r="27" spans="1:7" s="153" customFormat="1" x14ac:dyDescent="0.35">
      <c r="A27" s="151" t="str">
        <f>INDEX(Lists!$B$4:$B$13,MATCH(Validation!$B$3,Lists!$A$4:$A$13,0))</f>
        <v>XXX</v>
      </c>
      <c r="B27" s="152" t="str">
        <f>$A$4&amp;"_NOCON024"</f>
        <v>XXX_NOCON024</v>
      </c>
      <c r="C27" s="153" t="s">
        <v>181</v>
      </c>
      <c r="D27" s="153" t="s">
        <v>173</v>
      </c>
      <c r="E27" s="153" t="s">
        <v>294</v>
      </c>
      <c r="F27" s="153" t="s">
        <v>230</v>
      </c>
      <c r="G27" s="153" t="str">
        <f>IF('S2'!C29="","##BLANK",'S2'!C29)</f>
        <v>##BLANK</v>
      </c>
    </row>
    <row r="28" spans="1:7" s="153" customFormat="1" x14ac:dyDescent="0.35">
      <c r="A28" s="151" t="str">
        <f>INDEX(Lists!$B$4:$B$13,MATCH(Validation!$B$3,Lists!$A$4:$A$13,0))</f>
        <v>XXX</v>
      </c>
      <c r="B28" s="152" t="str">
        <f>$A$4&amp;"_NOCON025"</f>
        <v>XXX_NOCON025</v>
      </c>
      <c r="C28" s="153" t="s">
        <v>181</v>
      </c>
      <c r="D28" s="153" t="s">
        <v>173</v>
      </c>
      <c r="E28" s="153" t="s">
        <v>294</v>
      </c>
      <c r="F28" s="153" t="s">
        <v>230</v>
      </c>
      <c r="G28" s="153" t="str">
        <f>IF('S2'!C30="","##BLANK",'S2'!C30)</f>
        <v>##BLANK</v>
      </c>
    </row>
    <row r="29" spans="1:7" s="153" customFormat="1" x14ac:dyDescent="0.35">
      <c r="A29" s="151" t="str">
        <f>INDEX(Lists!$B$4:$B$13,MATCH(Validation!$B$3,Lists!$A$4:$A$13,0))</f>
        <v>XXX</v>
      </c>
      <c r="B29" s="152" t="str">
        <f>$A$4&amp;"_NOCON026"</f>
        <v>XXX_NOCON026</v>
      </c>
      <c r="C29" s="153" t="s">
        <v>181</v>
      </c>
      <c r="D29" s="153" t="s">
        <v>173</v>
      </c>
      <c r="E29" s="153" t="s">
        <v>294</v>
      </c>
      <c r="F29" s="153" t="s">
        <v>230</v>
      </c>
      <c r="G29" s="153" t="str">
        <f>IF('S2'!C31="","##BLANK",'S2'!C31)</f>
        <v>##BLANK</v>
      </c>
    </row>
    <row r="30" spans="1:7" s="153" customFormat="1" x14ac:dyDescent="0.35">
      <c r="A30" s="151" t="str">
        <f>INDEX(Lists!$B$4:$B$13,MATCH(Validation!$B$3,Lists!$A$4:$A$13,0))</f>
        <v>XXX</v>
      </c>
      <c r="B30" s="152" t="str">
        <f>$A$4&amp;"_NOCON027"</f>
        <v>XXX_NOCON027</v>
      </c>
      <c r="C30" s="153" t="s">
        <v>181</v>
      </c>
      <c r="D30" s="153" t="s">
        <v>173</v>
      </c>
      <c r="E30" s="153" t="s">
        <v>294</v>
      </c>
      <c r="F30" s="153" t="s">
        <v>230</v>
      </c>
      <c r="G30" s="153" t="str">
        <f>IF('S2'!C32="","##BLANK",'S2'!C32)</f>
        <v>##BLANK</v>
      </c>
    </row>
    <row r="31" spans="1:7" s="153" customFormat="1" x14ac:dyDescent="0.35">
      <c r="A31" s="151" t="str">
        <f>INDEX(Lists!$B$4:$B$13,MATCH(Validation!$B$3,Lists!$A$4:$A$13,0))</f>
        <v>XXX</v>
      </c>
      <c r="B31" s="152" t="str">
        <f>$A$4&amp;"_NOCON028"</f>
        <v>XXX_NOCON028</v>
      </c>
      <c r="C31" s="153" t="s">
        <v>181</v>
      </c>
      <c r="D31" s="153" t="s">
        <v>173</v>
      </c>
      <c r="E31" s="153" t="s">
        <v>294</v>
      </c>
      <c r="F31" s="153" t="s">
        <v>230</v>
      </c>
      <c r="G31" s="153" t="str">
        <f>IF('S2'!C33="","##BLANK",'S2'!C33)</f>
        <v>##BLANK</v>
      </c>
    </row>
    <row r="32" spans="1:7" s="153" customFormat="1" x14ac:dyDescent="0.35">
      <c r="A32" s="151" t="str">
        <f>INDEX(Lists!$B$4:$B$13,MATCH(Validation!$B$3,Lists!$A$4:$A$13,0))</f>
        <v>XXX</v>
      </c>
      <c r="B32" s="152" t="str">
        <f>$A$4&amp;"_NOCON029"</f>
        <v>XXX_NOCON029</v>
      </c>
      <c r="C32" s="153" t="s">
        <v>181</v>
      </c>
      <c r="D32" s="153" t="s">
        <v>173</v>
      </c>
      <c r="E32" s="153" t="s">
        <v>294</v>
      </c>
      <c r="F32" s="153" t="s">
        <v>230</v>
      </c>
      <c r="G32" s="153" t="str">
        <f>IF('S2'!C34="","##BLANK",'S2'!C34)</f>
        <v>##BLANK</v>
      </c>
    </row>
    <row r="33" spans="1:7" s="153" customFormat="1" x14ac:dyDescent="0.35">
      <c r="A33" s="151" t="str">
        <f>INDEX(Lists!$B$4:$B$13,MATCH(Validation!$B$3,Lists!$A$4:$A$13,0))</f>
        <v>XXX</v>
      </c>
      <c r="B33" s="152" t="str">
        <f>$A$4&amp;"_NOCON030"</f>
        <v>XXX_NOCON030</v>
      </c>
      <c r="C33" s="153" t="s">
        <v>181</v>
      </c>
      <c r="D33" s="153" t="s">
        <v>173</v>
      </c>
      <c r="E33" s="153" t="s">
        <v>294</v>
      </c>
      <c r="F33" s="153" t="s">
        <v>230</v>
      </c>
      <c r="G33" s="153" t="str">
        <f>IF('S2'!C35="","##BLANK",'S2'!C35)</f>
        <v>##BLANK</v>
      </c>
    </row>
    <row r="34" spans="1:7" s="153" customFormat="1" x14ac:dyDescent="0.35">
      <c r="A34" s="151" t="str">
        <f>INDEX(Lists!$B$4:$B$13,MATCH(Validation!$B$3,Lists!$A$4:$A$13,0))</f>
        <v>XXX</v>
      </c>
      <c r="B34" s="152" t="str">
        <f>$A$4&amp;"_NOCON01"</f>
        <v>XXX_NOCON01</v>
      </c>
      <c r="C34" s="153" t="s">
        <v>182</v>
      </c>
      <c r="D34" s="153" t="s">
        <v>295</v>
      </c>
      <c r="E34" s="151" t="s">
        <v>179</v>
      </c>
      <c r="F34" s="153" t="s">
        <v>230</v>
      </c>
      <c r="G34" s="154" t="str">
        <f>IF('S2'!F6="","##BLANK",'S2'!F6)</f>
        <v>##BLANK</v>
      </c>
    </row>
    <row r="35" spans="1:7" s="153" customFormat="1" x14ac:dyDescent="0.35">
      <c r="A35" s="151" t="str">
        <f>INDEX(Lists!$B$4:$B$13,MATCH(Validation!$B$3,Lists!$A$4:$A$13,0))</f>
        <v>XXX</v>
      </c>
      <c r="B35" s="152" t="str">
        <f>$A$4&amp;"_NOCON02"</f>
        <v>XXX_NOCON02</v>
      </c>
      <c r="C35" s="153" t="s">
        <v>182</v>
      </c>
      <c r="D35" s="153" t="s">
        <v>295</v>
      </c>
      <c r="E35" s="151" t="s">
        <v>179</v>
      </c>
      <c r="F35" s="153" t="s">
        <v>230</v>
      </c>
      <c r="G35" s="154" t="str">
        <f>IF('S2'!F7="","##BLANK",'S2'!F7)</f>
        <v>##BLANK</v>
      </c>
    </row>
    <row r="36" spans="1:7" s="153" customFormat="1" x14ac:dyDescent="0.35">
      <c r="A36" s="151" t="str">
        <f>INDEX(Lists!$B$4:$B$13,MATCH(Validation!$B$3,Lists!$A$4:$A$13,0))</f>
        <v>XXX</v>
      </c>
      <c r="B36" s="152" t="str">
        <f>$A$4&amp;"_NOCON03"</f>
        <v>XXX_NOCON03</v>
      </c>
      <c r="C36" s="153" t="s">
        <v>182</v>
      </c>
      <c r="D36" s="153" t="s">
        <v>295</v>
      </c>
      <c r="E36" s="151" t="s">
        <v>179</v>
      </c>
      <c r="F36" s="153" t="s">
        <v>230</v>
      </c>
      <c r="G36" s="154" t="str">
        <f>IF('S2'!F8="","##BLANK",'S2'!F8)</f>
        <v>##BLANK</v>
      </c>
    </row>
    <row r="37" spans="1:7" s="153" customFormat="1" x14ac:dyDescent="0.35">
      <c r="A37" s="151" t="str">
        <f>INDEX(Lists!$B$4:$B$13,MATCH(Validation!$B$3,Lists!$A$4:$A$13,0))</f>
        <v>XXX</v>
      </c>
      <c r="B37" s="152" t="str">
        <f>$A$4&amp;"_NOCON04"</f>
        <v>XXX_NOCON04</v>
      </c>
      <c r="C37" s="153" t="s">
        <v>182</v>
      </c>
      <c r="D37" s="153" t="s">
        <v>295</v>
      </c>
      <c r="E37" s="151" t="s">
        <v>179</v>
      </c>
      <c r="F37" s="153" t="s">
        <v>230</v>
      </c>
      <c r="G37" s="154" t="str">
        <f>IF('S2'!F9="","##BLANK",'S2'!F9)</f>
        <v>##BLANK</v>
      </c>
    </row>
    <row r="38" spans="1:7" s="153" customFormat="1" x14ac:dyDescent="0.35">
      <c r="A38" s="151" t="str">
        <f>INDEX(Lists!$B$4:$B$13,MATCH(Validation!$B$3,Lists!$A$4:$A$13,0))</f>
        <v>XXX</v>
      </c>
      <c r="B38" s="152" t="str">
        <f>$A$4&amp;"_NOCON05"</f>
        <v>XXX_NOCON05</v>
      </c>
      <c r="C38" s="153" t="s">
        <v>182</v>
      </c>
      <c r="D38" s="153" t="s">
        <v>295</v>
      </c>
      <c r="E38" s="151" t="s">
        <v>179</v>
      </c>
      <c r="F38" s="153" t="s">
        <v>230</v>
      </c>
      <c r="G38" s="154" t="str">
        <f>IF('S2'!F10="","##BLANK",'S2'!F10)</f>
        <v>##BLANK</v>
      </c>
    </row>
    <row r="39" spans="1:7" s="153" customFormat="1" x14ac:dyDescent="0.35">
      <c r="A39" s="151" t="str">
        <f>INDEX(Lists!$B$4:$B$13,MATCH(Validation!$B$3,Lists!$A$4:$A$13,0))</f>
        <v>XXX</v>
      </c>
      <c r="B39" s="152" t="str">
        <f>$A$4&amp;"_NOCON06"</f>
        <v>XXX_NOCON06</v>
      </c>
      <c r="C39" s="153" t="s">
        <v>182</v>
      </c>
      <c r="D39" s="153" t="s">
        <v>295</v>
      </c>
      <c r="E39" s="151" t="s">
        <v>179</v>
      </c>
      <c r="F39" s="153" t="s">
        <v>230</v>
      </c>
      <c r="G39" s="154" t="str">
        <f>IF('S2'!F11="","##BLANK",'S2'!F11)</f>
        <v>##BLANK</v>
      </c>
    </row>
    <row r="40" spans="1:7" s="153" customFormat="1" x14ac:dyDescent="0.35">
      <c r="A40" s="151" t="str">
        <f>INDEX(Lists!$B$4:$B$13,MATCH(Validation!$B$3,Lists!$A$4:$A$13,0))</f>
        <v>XXX</v>
      </c>
      <c r="B40" s="152" t="str">
        <f>$A$4&amp;"_NOCON07"</f>
        <v>XXX_NOCON07</v>
      </c>
      <c r="C40" s="153" t="s">
        <v>182</v>
      </c>
      <c r="D40" s="153" t="s">
        <v>295</v>
      </c>
      <c r="E40" s="151" t="s">
        <v>179</v>
      </c>
      <c r="F40" s="153" t="s">
        <v>230</v>
      </c>
      <c r="G40" s="154" t="str">
        <f>IF('S2'!F12="","##BLANK",'S2'!F12)</f>
        <v>##BLANK</v>
      </c>
    </row>
    <row r="41" spans="1:7" s="153" customFormat="1" x14ac:dyDescent="0.35">
      <c r="A41" s="151" t="str">
        <f>INDEX(Lists!$B$4:$B$13,MATCH(Validation!$B$3,Lists!$A$4:$A$13,0))</f>
        <v>XXX</v>
      </c>
      <c r="B41" s="152" t="str">
        <f>$A$4&amp;"_NOCON08"</f>
        <v>XXX_NOCON08</v>
      </c>
      <c r="C41" s="153" t="s">
        <v>182</v>
      </c>
      <c r="D41" s="153" t="s">
        <v>295</v>
      </c>
      <c r="E41" s="151" t="s">
        <v>179</v>
      </c>
      <c r="F41" s="153" t="s">
        <v>230</v>
      </c>
      <c r="G41" s="154" t="str">
        <f>IF('S2'!F13="","##BLANK",'S2'!F13)</f>
        <v>##BLANK</v>
      </c>
    </row>
    <row r="42" spans="1:7" s="153" customFormat="1" x14ac:dyDescent="0.35">
      <c r="A42" s="151" t="str">
        <f>INDEX(Lists!$B$4:$B$13,MATCH(Validation!$B$3,Lists!$A$4:$A$13,0))</f>
        <v>XXX</v>
      </c>
      <c r="B42" s="152" t="str">
        <f>$A$4&amp;"_NOCON09"</f>
        <v>XXX_NOCON09</v>
      </c>
      <c r="C42" s="153" t="s">
        <v>182</v>
      </c>
      <c r="D42" s="153" t="s">
        <v>295</v>
      </c>
      <c r="E42" s="151" t="s">
        <v>179</v>
      </c>
      <c r="F42" s="153" t="s">
        <v>230</v>
      </c>
      <c r="G42" s="154" t="str">
        <f>IF('S2'!F14="","##BLANK",'S2'!F14)</f>
        <v>##BLANK</v>
      </c>
    </row>
    <row r="43" spans="1:7" s="153" customFormat="1" x14ac:dyDescent="0.35">
      <c r="A43" s="151" t="str">
        <f>INDEX(Lists!$B$4:$B$13,MATCH(Validation!$B$3,Lists!$A$4:$A$13,0))</f>
        <v>XXX</v>
      </c>
      <c r="B43" s="152" t="str">
        <f>$A$4&amp;"_NOCON010"</f>
        <v>XXX_NOCON010</v>
      </c>
      <c r="C43" s="153" t="s">
        <v>182</v>
      </c>
      <c r="D43" s="153" t="s">
        <v>295</v>
      </c>
      <c r="E43" s="151" t="s">
        <v>179</v>
      </c>
      <c r="F43" s="153" t="s">
        <v>230</v>
      </c>
      <c r="G43" s="154" t="str">
        <f>IF('S2'!F15="","##BLANK",'S2'!F15)</f>
        <v>##BLANK</v>
      </c>
    </row>
    <row r="44" spans="1:7" s="153" customFormat="1" x14ac:dyDescent="0.35">
      <c r="A44" s="151" t="str">
        <f>INDEX(Lists!$B$4:$B$13,MATCH(Validation!$B$3,Lists!$A$4:$A$13,0))</f>
        <v>XXX</v>
      </c>
      <c r="B44" s="152" t="str">
        <f>$A$4&amp;"_NOCON011"</f>
        <v>XXX_NOCON011</v>
      </c>
      <c r="C44" s="153" t="s">
        <v>182</v>
      </c>
      <c r="D44" s="153" t="s">
        <v>295</v>
      </c>
      <c r="E44" s="151" t="s">
        <v>179</v>
      </c>
      <c r="F44" s="153" t="s">
        <v>230</v>
      </c>
      <c r="G44" s="154" t="str">
        <f>IF('S2'!F16="","##BLANK",'S2'!F16)</f>
        <v>##BLANK</v>
      </c>
    </row>
    <row r="45" spans="1:7" s="153" customFormat="1" x14ac:dyDescent="0.35">
      <c r="A45" s="151" t="str">
        <f>INDEX(Lists!$B$4:$B$13,MATCH(Validation!$B$3,Lists!$A$4:$A$13,0))</f>
        <v>XXX</v>
      </c>
      <c r="B45" s="152" t="str">
        <f>$A$4&amp;"_NOCON012"</f>
        <v>XXX_NOCON012</v>
      </c>
      <c r="C45" s="153" t="s">
        <v>182</v>
      </c>
      <c r="D45" s="153" t="s">
        <v>295</v>
      </c>
      <c r="E45" s="151" t="s">
        <v>179</v>
      </c>
      <c r="F45" s="153" t="s">
        <v>230</v>
      </c>
      <c r="G45" s="154" t="str">
        <f>IF('S2'!F17="","##BLANK",'S2'!F17)</f>
        <v>##BLANK</v>
      </c>
    </row>
    <row r="46" spans="1:7" s="153" customFormat="1" x14ac:dyDescent="0.35">
      <c r="A46" s="151" t="str">
        <f>INDEX(Lists!$B$4:$B$13,MATCH(Validation!$B$3,Lists!$A$4:$A$13,0))</f>
        <v>XXX</v>
      </c>
      <c r="B46" s="152" t="str">
        <f>$A$4&amp;"_NOCON013"</f>
        <v>XXX_NOCON013</v>
      </c>
      <c r="C46" s="153" t="s">
        <v>182</v>
      </c>
      <c r="D46" s="153" t="s">
        <v>295</v>
      </c>
      <c r="E46" s="151" t="s">
        <v>179</v>
      </c>
      <c r="F46" s="153" t="s">
        <v>230</v>
      </c>
      <c r="G46" s="154" t="str">
        <f>IF('S2'!F18="","##BLANK",'S2'!F18)</f>
        <v>##BLANK</v>
      </c>
    </row>
    <row r="47" spans="1:7" s="153" customFormat="1" x14ac:dyDescent="0.35">
      <c r="A47" s="151" t="str">
        <f>INDEX(Lists!$B$4:$B$13,MATCH(Validation!$B$3,Lists!$A$4:$A$13,0))</f>
        <v>XXX</v>
      </c>
      <c r="B47" s="152" t="str">
        <f>$A$4&amp;"_NOCON014"</f>
        <v>XXX_NOCON014</v>
      </c>
      <c r="C47" s="153" t="s">
        <v>182</v>
      </c>
      <c r="D47" s="153" t="s">
        <v>295</v>
      </c>
      <c r="E47" s="151" t="s">
        <v>179</v>
      </c>
      <c r="F47" s="153" t="s">
        <v>230</v>
      </c>
      <c r="G47" s="154" t="str">
        <f>IF('S2'!F19="","##BLANK",'S2'!F19)</f>
        <v>##BLANK</v>
      </c>
    </row>
    <row r="48" spans="1:7" s="153" customFormat="1" x14ac:dyDescent="0.35">
      <c r="A48" s="151" t="str">
        <f>INDEX(Lists!$B$4:$B$13,MATCH(Validation!$B$3,Lists!$A$4:$A$13,0))</f>
        <v>XXX</v>
      </c>
      <c r="B48" s="152" t="str">
        <f>$A$4&amp;"_NOCON015"</f>
        <v>XXX_NOCON015</v>
      </c>
      <c r="C48" s="153" t="s">
        <v>182</v>
      </c>
      <c r="D48" s="153" t="s">
        <v>295</v>
      </c>
      <c r="E48" s="151" t="s">
        <v>179</v>
      </c>
      <c r="F48" s="153" t="s">
        <v>230</v>
      </c>
      <c r="G48" s="154" t="str">
        <f>IF('S2'!F20="","##BLANK",'S2'!F20)</f>
        <v>##BLANK</v>
      </c>
    </row>
    <row r="49" spans="1:7" s="153" customFormat="1" x14ac:dyDescent="0.35">
      <c r="A49" s="151" t="str">
        <f>INDEX(Lists!$B$4:$B$13,MATCH(Validation!$B$3,Lists!$A$4:$A$13,0))</f>
        <v>XXX</v>
      </c>
      <c r="B49" s="152" t="str">
        <f>$A$4&amp;"_NOCON016"</f>
        <v>XXX_NOCON016</v>
      </c>
      <c r="C49" s="153" t="s">
        <v>182</v>
      </c>
      <c r="D49" s="153" t="s">
        <v>295</v>
      </c>
      <c r="E49" s="151" t="s">
        <v>179</v>
      </c>
      <c r="F49" s="153" t="s">
        <v>230</v>
      </c>
      <c r="G49" s="154" t="str">
        <f>IF('S2'!F21="","##BLANK",'S2'!F21)</f>
        <v>##BLANK</v>
      </c>
    </row>
    <row r="50" spans="1:7" s="153" customFormat="1" x14ac:dyDescent="0.35">
      <c r="A50" s="151" t="str">
        <f>INDEX(Lists!$B$4:$B$13,MATCH(Validation!$B$3,Lists!$A$4:$A$13,0))</f>
        <v>XXX</v>
      </c>
      <c r="B50" s="152" t="str">
        <f>$A$4&amp;"_NOCON017"</f>
        <v>XXX_NOCON017</v>
      </c>
      <c r="C50" s="153" t="s">
        <v>182</v>
      </c>
      <c r="D50" s="153" t="s">
        <v>295</v>
      </c>
      <c r="E50" s="151" t="s">
        <v>179</v>
      </c>
      <c r="F50" s="153" t="s">
        <v>230</v>
      </c>
      <c r="G50" s="154" t="str">
        <f>IF('S2'!F22="","##BLANK",'S2'!F22)</f>
        <v>##BLANK</v>
      </c>
    </row>
    <row r="51" spans="1:7" s="153" customFormat="1" x14ac:dyDescent="0.35">
      <c r="A51" s="151" t="str">
        <f>INDEX(Lists!$B$4:$B$13,MATCH(Validation!$B$3,Lists!$A$4:$A$13,0))</f>
        <v>XXX</v>
      </c>
      <c r="B51" s="152" t="str">
        <f>$A$4&amp;"_NOCON018"</f>
        <v>XXX_NOCON018</v>
      </c>
      <c r="C51" s="153" t="s">
        <v>182</v>
      </c>
      <c r="D51" s="153" t="s">
        <v>295</v>
      </c>
      <c r="E51" s="151" t="s">
        <v>179</v>
      </c>
      <c r="F51" s="153" t="s">
        <v>230</v>
      </c>
      <c r="G51" s="154" t="str">
        <f>IF('S2'!F23="","##BLANK",'S2'!F23)</f>
        <v>##BLANK</v>
      </c>
    </row>
    <row r="52" spans="1:7" s="153" customFormat="1" x14ac:dyDescent="0.35">
      <c r="A52" s="151" t="str">
        <f>INDEX(Lists!$B$4:$B$13,MATCH(Validation!$B$3,Lists!$A$4:$A$13,0))</f>
        <v>XXX</v>
      </c>
      <c r="B52" s="152" t="str">
        <f>$A$4&amp;"_NOCON019"</f>
        <v>XXX_NOCON019</v>
      </c>
      <c r="C52" s="153" t="s">
        <v>182</v>
      </c>
      <c r="D52" s="153" t="s">
        <v>295</v>
      </c>
      <c r="E52" s="151" t="s">
        <v>179</v>
      </c>
      <c r="F52" s="153" t="s">
        <v>230</v>
      </c>
      <c r="G52" s="154" t="str">
        <f>IF('S2'!F24="","##BLANK",'S2'!F24)</f>
        <v>##BLANK</v>
      </c>
    </row>
    <row r="53" spans="1:7" s="153" customFormat="1" x14ac:dyDescent="0.35">
      <c r="A53" s="151" t="str">
        <f>INDEX(Lists!$B$4:$B$13,MATCH(Validation!$B$3,Lists!$A$4:$A$13,0))</f>
        <v>XXX</v>
      </c>
      <c r="B53" s="152" t="str">
        <f>$A$4&amp;"_NOCON020"</f>
        <v>XXX_NOCON020</v>
      </c>
      <c r="C53" s="153" t="s">
        <v>182</v>
      </c>
      <c r="D53" s="153" t="s">
        <v>295</v>
      </c>
      <c r="E53" s="151" t="s">
        <v>179</v>
      </c>
      <c r="F53" s="153" t="s">
        <v>230</v>
      </c>
      <c r="G53" s="154" t="str">
        <f>IF('S2'!F25="","##BLANK",'S2'!F25)</f>
        <v>##BLANK</v>
      </c>
    </row>
    <row r="54" spans="1:7" s="153" customFormat="1" x14ac:dyDescent="0.35">
      <c r="A54" s="151" t="str">
        <f>INDEX(Lists!$B$4:$B$13,MATCH(Validation!$B$3,Lists!$A$4:$A$13,0))</f>
        <v>XXX</v>
      </c>
      <c r="B54" s="152" t="str">
        <f>$A$4&amp;"_NOCON021"</f>
        <v>XXX_NOCON021</v>
      </c>
      <c r="C54" s="153" t="s">
        <v>182</v>
      </c>
      <c r="D54" s="153" t="s">
        <v>295</v>
      </c>
      <c r="E54" s="151" t="s">
        <v>179</v>
      </c>
      <c r="F54" s="153" t="s">
        <v>230</v>
      </c>
      <c r="G54" s="154" t="str">
        <f>IF('S2'!F26="","##BLANK",'S2'!F26)</f>
        <v>##BLANK</v>
      </c>
    </row>
    <row r="55" spans="1:7" s="153" customFormat="1" x14ac:dyDescent="0.35">
      <c r="A55" s="151" t="str">
        <f>INDEX(Lists!$B$4:$B$13,MATCH(Validation!$B$3,Lists!$A$4:$A$13,0))</f>
        <v>XXX</v>
      </c>
      <c r="B55" s="152" t="str">
        <f>$A$4&amp;"_NOCON022"</f>
        <v>XXX_NOCON022</v>
      </c>
      <c r="C55" s="153" t="s">
        <v>182</v>
      </c>
      <c r="D55" s="153" t="s">
        <v>295</v>
      </c>
      <c r="E55" s="151" t="s">
        <v>179</v>
      </c>
      <c r="F55" s="153" t="s">
        <v>230</v>
      </c>
      <c r="G55" s="154" t="str">
        <f>IF('S2'!F27="","##BLANK",'S2'!F27)</f>
        <v>##BLANK</v>
      </c>
    </row>
    <row r="56" spans="1:7" s="153" customFormat="1" x14ac:dyDescent="0.35">
      <c r="A56" s="151" t="str">
        <f>INDEX(Lists!$B$4:$B$13,MATCH(Validation!$B$3,Lists!$A$4:$A$13,0))</f>
        <v>XXX</v>
      </c>
      <c r="B56" s="152" t="str">
        <f>$A$4&amp;"_NOCON023"</f>
        <v>XXX_NOCON023</v>
      </c>
      <c r="C56" s="153" t="s">
        <v>182</v>
      </c>
      <c r="D56" s="153" t="s">
        <v>295</v>
      </c>
      <c r="E56" s="151" t="s">
        <v>179</v>
      </c>
      <c r="F56" s="153" t="s">
        <v>230</v>
      </c>
      <c r="G56" s="154" t="str">
        <f>IF('S2'!F28="","##BLANK",'S2'!F28)</f>
        <v>##BLANK</v>
      </c>
    </row>
    <row r="57" spans="1:7" s="153" customFormat="1" x14ac:dyDescent="0.35">
      <c r="A57" s="151" t="str">
        <f>INDEX(Lists!$B$4:$B$13,MATCH(Validation!$B$3,Lists!$A$4:$A$13,0))</f>
        <v>XXX</v>
      </c>
      <c r="B57" s="152" t="str">
        <f>$A$4&amp;"_NOCON024"</f>
        <v>XXX_NOCON024</v>
      </c>
      <c r="C57" s="153" t="s">
        <v>182</v>
      </c>
      <c r="D57" s="153" t="s">
        <v>295</v>
      </c>
      <c r="E57" s="151" t="s">
        <v>179</v>
      </c>
      <c r="F57" s="153" t="s">
        <v>230</v>
      </c>
      <c r="G57" s="154" t="str">
        <f>IF('S2'!F29="","##BLANK",'S2'!F29)</f>
        <v>##BLANK</v>
      </c>
    </row>
    <row r="58" spans="1:7" s="153" customFormat="1" x14ac:dyDescent="0.35">
      <c r="A58" s="151" t="str">
        <f>INDEX(Lists!$B$4:$B$13,MATCH(Validation!$B$3,Lists!$A$4:$A$13,0))</f>
        <v>XXX</v>
      </c>
      <c r="B58" s="152" t="str">
        <f>$A$4&amp;"_NOCON025"</f>
        <v>XXX_NOCON025</v>
      </c>
      <c r="C58" s="153" t="s">
        <v>182</v>
      </c>
      <c r="D58" s="153" t="s">
        <v>295</v>
      </c>
      <c r="E58" s="151" t="s">
        <v>179</v>
      </c>
      <c r="F58" s="153" t="s">
        <v>230</v>
      </c>
      <c r="G58" s="154" t="str">
        <f>IF('S2'!F30="","##BLANK",'S2'!F30)</f>
        <v>##BLANK</v>
      </c>
    </row>
    <row r="59" spans="1:7" s="153" customFormat="1" x14ac:dyDescent="0.35">
      <c r="A59" s="151" t="str">
        <f>INDEX(Lists!$B$4:$B$13,MATCH(Validation!$B$3,Lists!$A$4:$A$13,0))</f>
        <v>XXX</v>
      </c>
      <c r="B59" s="152" t="str">
        <f>$A$4&amp;"_NOCON026"</f>
        <v>XXX_NOCON026</v>
      </c>
      <c r="C59" s="153" t="s">
        <v>182</v>
      </c>
      <c r="D59" s="153" t="s">
        <v>295</v>
      </c>
      <c r="E59" s="151" t="s">
        <v>179</v>
      </c>
      <c r="F59" s="153" t="s">
        <v>230</v>
      </c>
      <c r="G59" s="154" t="str">
        <f>IF('S2'!F31="","##BLANK",'S2'!F31)</f>
        <v>##BLANK</v>
      </c>
    </row>
    <row r="60" spans="1:7" s="153" customFormat="1" x14ac:dyDescent="0.35">
      <c r="A60" s="151" t="str">
        <f>INDEX(Lists!$B$4:$B$13,MATCH(Validation!$B$3,Lists!$A$4:$A$13,0))</f>
        <v>XXX</v>
      </c>
      <c r="B60" s="152" t="str">
        <f>$A$4&amp;"_NOCON027"</f>
        <v>XXX_NOCON027</v>
      </c>
      <c r="C60" s="153" t="s">
        <v>182</v>
      </c>
      <c r="D60" s="153" t="s">
        <v>295</v>
      </c>
      <c r="E60" s="151" t="s">
        <v>179</v>
      </c>
      <c r="F60" s="153" t="s">
        <v>230</v>
      </c>
      <c r="G60" s="154" t="str">
        <f>IF('S2'!F32="","##BLANK",'S2'!F32)</f>
        <v>##BLANK</v>
      </c>
    </row>
    <row r="61" spans="1:7" s="153" customFormat="1" x14ac:dyDescent="0.35">
      <c r="A61" s="151" t="str">
        <f>INDEX(Lists!$B$4:$B$13,MATCH(Validation!$B$3,Lists!$A$4:$A$13,0))</f>
        <v>XXX</v>
      </c>
      <c r="B61" s="152" t="str">
        <f>$A$4&amp;"_NOCON028"</f>
        <v>XXX_NOCON028</v>
      </c>
      <c r="C61" s="153" t="s">
        <v>182</v>
      </c>
      <c r="D61" s="153" t="s">
        <v>295</v>
      </c>
      <c r="E61" s="151" t="s">
        <v>179</v>
      </c>
      <c r="F61" s="153" t="s">
        <v>230</v>
      </c>
      <c r="G61" s="154" t="str">
        <f>IF('S2'!F33="","##BLANK",'S2'!F33)</f>
        <v>##BLANK</v>
      </c>
    </row>
    <row r="62" spans="1:7" s="153" customFormat="1" x14ac:dyDescent="0.35">
      <c r="A62" s="151" t="str">
        <f>INDEX(Lists!$B$4:$B$13,MATCH(Validation!$B$3,Lists!$A$4:$A$13,0))</f>
        <v>XXX</v>
      </c>
      <c r="B62" s="152" t="str">
        <f>$A$4&amp;"_NOCON029"</f>
        <v>XXX_NOCON029</v>
      </c>
      <c r="C62" s="153" t="s">
        <v>182</v>
      </c>
      <c r="D62" s="153" t="s">
        <v>295</v>
      </c>
      <c r="E62" s="151" t="s">
        <v>179</v>
      </c>
      <c r="F62" s="153" t="s">
        <v>230</v>
      </c>
      <c r="G62" s="154" t="str">
        <f>IF('S2'!F34="","##BLANK",'S2'!F34)</f>
        <v>##BLANK</v>
      </c>
    </row>
    <row r="63" spans="1:7" s="153" customFormat="1" x14ac:dyDescent="0.35">
      <c r="A63" s="151" t="str">
        <f>INDEX(Lists!$B$4:$B$13,MATCH(Validation!$B$3,Lists!$A$4:$A$13,0))</f>
        <v>XXX</v>
      </c>
      <c r="B63" s="152" t="str">
        <f>$A$4&amp;"_NOCON030"</f>
        <v>XXX_NOCON030</v>
      </c>
      <c r="C63" s="153" t="s">
        <v>182</v>
      </c>
      <c r="D63" s="153" t="s">
        <v>295</v>
      </c>
      <c r="E63" s="151" t="s">
        <v>179</v>
      </c>
      <c r="F63" s="153" t="s">
        <v>230</v>
      </c>
      <c r="G63" s="154" t="str">
        <f>IF('S2'!F35="","##BLANK",'S2'!F35)</f>
        <v>##BLANK</v>
      </c>
    </row>
    <row r="64" spans="1:7" s="153" customFormat="1" x14ac:dyDescent="0.35">
      <c r="A64" s="151" t="str">
        <f>INDEX(Lists!$B$4:$B$13,MATCH(Validation!$B$3,Lists!$A$4:$A$13,0))</f>
        <v>XXX</v>
      </c>
      <c r="B64" s="152" t="str">
        <f>$A$4&amp;"_NOCON01"</f>
        <v>XXX_NOCON01</v>
      </c>
      <c r="C64" s="153" t="s">
        <v>183</v>
      </c>
      <c r="D64" s="153" t="s">
        <v>296</v>
      </c>
      <c r="E64" s="151" t="s">
        <v>179</v>
      </c>
      <c r="F64" s="153" t="s">
        <v>230</v>
      </c>
      <c r="G64" s="154" t="str">
        <f>IF('S2'!G6="","##BLANK",'S2'!G6)</f>
        <v>##BLANK</v>
      </c>
    </row>
    <row r="65" spans="1:7" s="153" customFormat="1" x14ac:dyDescent="0.35">
      <c r="A65" s="151" t="str">
        <f>INDEX(Lists!$B$4:$B$13,MATCH(Validation!$B$3,Lists!$A$4:$A$13,0))</f>
        <v>XXX</v>
      </c>
      <c r="B65" s="152" t="str">
        <f>$A$4&amp;"_NOCON02"</f>
        <v>XXX_NOCON02</v>
      </c>
      <c r="C65" s="153" t="s">
        <v>183</v>
      </c>
      <c r="D65" s="153" t="s">
        <v>296</v>
      </c>
      <c r="E65" s="151" t="s">
        <v>179</v>
      </c>
      <c r="F65" s="153" t="s">
        <v>230</v>
      </c>
      <c r="G65" s="154" t="str">
        <f>IF('S2'!G7="","##BLANK",'S2'!G7)</f>
        <v>##BLANK</v>
      </c>
    </row>
    <row r="66" spans="1:7" s="153" customFormat="1" x14ac:dyDescent="0.35">
      <c r="A66" s="151" t="str">
        <f>INDEX(Lists!$B$4:$B$13,MATCH(Validation!$B$3,Lists!$A$4:$A$13,0))</f>
        <v>XXX</v>
      </c>
      <c r="B66" s="152" t="str">
        <f>$A$4&amp;"_NOCON03"</f>
        <v>XXX_NOCON03</v>
      </c>
      <c r="C66" s="153" t="s">
        <v>183</v>
      </c>
      <c r="D66" s="153" t="s">
        <v>296</v>
      </c>
      <c r="E66" s="151" t="s">
        <v>179</v>
      </c>
      <c r="F66" s="153" t="s">
        <v>230</v>
      </c>
      <c r="G66" s="154" t="str">
        <f>IF('S2'!G8="","##BLANK",'S2'!G8)</f>
        <v>##BLANK</v>
      </c>
    </row>
    <row r="67" spans="1:7" s="153" customFormat="1" x14ac:dyDescent="0.35">
      <c r="A67" s="151" t="str">
        <f>INDEX(Lists!$B$4:$B$13,MATCH(Validation!$B$3,Lists!$A$4:$A$13,0))</f>
        <v>XXX</v>
      </c>
      <c r="B67" s="152" t="str">
        <f>$A$4&amp;"_NOCON04"</f>
        <v>XXX_NOCON04</v>
      </c>
      <c r="C67" s="153" t="s">
        <v>183</v>
      </c>
      <c r="D67" s="153" t="s">
        <v>296</v>
      </c>
      <c r="E67" s="151" t="s">
        <v>179</v>
      </c>
      <c r="F67" s="153" t="s">
        <v>230</v>
      </c>
      <c r="G67" s="154" t="str">
        <f>IF('S2'!G9="","##BLANK",'S2'!G9)</f>
        <v>##BLANK</v>
      </c>
    </row>
    <row r="68" spans="1:7" s="153" customFormat="1" x14ac:dyDescent="0.35">
      <c r="A68" s="151" t="str">
        <f>INDEX(Lists!$B$4:$B$13,MATCH(Validation!$B$3,Lists!$A$4:$A$13,0))</f>
        <v>XXX</v>
      </c>
      <c r="B68" s="152" t="str">
        <f>$A$4&amp;"_NOCON05"</f>
        <v>XXX_NOCON05</v>
      </c>
      <c r="C68" s="153" t="s">
        <v>183</v>
      </c>
      <c r="D68" s="153" t="s">
        <v>296</v>
      </c>
      <c r="E68" s="151" t="s">
        <v>179</v>
      </c>
      <c r="F68" s="153" t="s">
        <v>230</v>
      </c>
      <c r="G68" s="154" t="str">
        <f>IF('S2'!G10="","##BLANK",'S2'!G10)</f>
        <v>##BLANK</v>
      </c>
    </row>
    <row r="69" spans="1:7" s="153" customFormat="1" x14ac:dyDescent="0.35">
      <c r="A69" s="151" t="str">
        <f>INDEX(Lists!$B$4:$B$13,MATCH(Validation!$B$3,Lists!$A$4:$A$13,0))</f>
        <v>XXX</v>
      </c>
      <c r="B69" s="152" t="str">
        <f>$A$4&amp;"_NOCON06"</f>
        <v>XXX_NOCON06</v>
      </c>
      <c r="C69" s="153" t="s">
        <v>183</v>
      </c>
      <c r="D69" s="153" t="s">
        <v>296</v>
      </c>
      <c r="E69" s="151" t="s">
        <v>179</v>
      </c>
      <c r="F69" s="153" t="s">
        <v>230</v>
      </c>
      <c r="G69" s="154" t="str">
        <f>IF('S2'!G11="","##BLANK",'S2'!G11)</f>
        <v>##BLANK</v>
      </c>
    </row>
    <row r="70" spans="1:7" s="153" customFormat="1" x14ac:dyDescent="0.35">
      <c r="A70" s="151" t="str">
        <f>INDEX(Lists!$B$4:$B$13,MATCH(Validation!$B$3,Lists!$A$4:$A$13,0))</f>
        <v>XXX</v>
      </c>
      <c r="B70" s="152" t="str">
        <f>$A$4&amp;"_NOCON07"</f>
        <v>XXX_NOCON07</v>
      </c>
      <c r="C70" s="153" t="s">
        <v>183</v>
      </c>
      <c r="D70" s="153" t="s">
        <v>296</v>
      </c>
      <c r="E70" s="151" t="s">
        <v>179</v>
      </c>
      <c r="F70" s="153" t="s">
        <v>230</v>
      </c>
      <c r="G70" s="154" t="str">
        <f>IF('S2'!G12="","##BLANK",'S2'!G12)</f>
        <v>##BLANK</v>
      </c>
    </row>
    <row r="71" spans="1:7" s="153" customFormat="1" x14ac:dyDescent="0.35">
      <c r="A71" s="151" t="str">
        <f>INDEX(Lists!$B$4:$B$13,MATCH(Validation!$B$3,Lists!$A$4:$A$13,0))</f>
        <v>XXX</v>
      </c>
      <c r="B71" s="152" t="str">
        <f>$A$4&amp;"_NOCON08"</f>
        <v>XXX_NOCON08</v>
      </c>
      <c r="C71" s="153" t="s">
        <v>183</v>
      </c>
      <c r="D71" s="153" t="s">
        <v>296</v>
      </c>
      <c r="E71" s="151" t="s">
        <v>179</v>
      </c>
      <c r="F71" s="153" t="s">
        <v>230</v>
      </c>
      <c r="G71" s="154" t="str">
        <f>IF('S2'!G13="","##BLANK",'S2'!G13)</f>
        <v>##BLANK</v>
      </c>
    </row>
    <row r="72" spans="1:7" s="153" customFormat="1" x14ac:dyDescent="0.35">
      <c r="A72" s="151" t="str">
        <f>INDEX(Lists!$B$4:$B$13,MATCH(Validation!$B$3,Lists!$A$4:$A$13,0))</f>
        <v>XXX</v>
      </c>
      <c r="B72" s="152" t="str">
        <f>$A$4&amp;"_NOCON09"</f>
        <v>XXX_NOCON09</v>
      </c>
      <c r="C72" s="153" t="s">
        <v>183</v>
      </c>
      <c r="D72" s="153" t="s">
        <v>296</v>
      </c>
      <c r="E72" s="151" t="s">
        <v>179</v>
      </c>
      <c r="F72" s="153" t="s">
        <v>230</v>
      </c>
      <c r="G72" s="154" t="str">
        <f>IF('S2'!G14="","##BLANK",'S2'!G14)</f>
        <v>##BLANK</v>
      </c>
    </row>
    <row r="73" spans="1:7" s="153" customFormat="1" x14ac:dyDescent="0.35">
      <c r="A73" s="151" t="str">
        <f>INDEX(Lists!$B$4:$B$13,MATCH(Validation!$B$3,Lists!$A$4:$A$13,0))</f>
        <v>XXX</v>
      </c>
      <c r="B73" s="152" t="str">
        <f>$A$4&amp;"_NOCON010"</f>
        <v>XXX_NOCON010</v>
      </c>
      <c r="C73" s="153" t="s">
        <v>183</v>
      </c>
      <c r="D73" s="153" t="s">
        <v>296</v>
      </c>
      <c r="E73" s="151" t="s">
        <v>179</v>
      </c>
      <c r="F73" s="153" t="s">
        <v>230</v>
      </c>
      <c r="G73" s="154" t="str">
        <f>IF('S2'!G15="","##BLANK",'S2'!G15)</f>
        <v>##BLANK</v>
      </c>
    </row>
    <row r="74" spans="1:7" s="153" customFormat="1" x14ac:dyDescent="0.35">
      <c r="A74" s="151" t="str">
        <f>INDEX(Lists!$B$4:$B$13,MATCH(Validation!$B$3,Lists!$A$4:$A$13,0))</f>
        <v>XXX</v>
      </c>
      <c r="B74" s="152" t="str">
        <f>$A$4&amp;"_NOCON011"</f>
        <v>XXX_NOCON011</v>
      </c>
      <c r="C74" s="153" t="s">
        <v>183</v>
      </c>
      <c r="D74" s="153" t="s">
        <v>296</v>
      </c>
      <c r="E74" s="151" t="s">
        <v>179</v>
      </c>
      <c r="F74" s="153" t="s">
        <v>230</v>
      </c>
      <c r="G74" s="154" t="str">
        <f>IF('S2'!G16="","##BLANK",'S2'!G16)</f>
        <v>##BLANK</v>
      </c>
    </row>
    <row r="75" spans="1:7" s="153" customFormat="1" x14ac:dyDescent="0.35">
      <c r="A75" s="151" t="str">
        <f>INDEX(Lists!$B$4:$B$13,MATCH(Validation!$B$3,Lists!$A$4:$A$13,0))</f>
        <v>XXX</v>
      </c>
      <c r="B75" s="152" t="str">
        <f>$A$4&amp;"_NOCON012"</f>
        <v>XXX_NOCON012</v>
      </c>
      <c r="C75" s="153" t="s">
        <v>183</v>
      </c>
      <c r="D75" s="153" t="s">
        <v>296</v>
      </c>
      <c r="E75" s="151" t="s">
        <v>179</v>
      </c>
      <c r="F75" s="153" t="s">
        <v>230</v>
      </c>
      <c r="G75" s="154" t="str">
        <f>IF('S2'!G17="","##BLANK",'S2'!G17)</f>
        <v>##BLANK</v>
      </c>
    </row>
    <row r="76" spans="1:7" s="153" customFormat="1" x14ac:dyDescent="0.35">
      <c r="A76" s="151" t="str">
        <f>INDEX(Lists!$B$4:$B$13,MATCH(Validation!$B$3,Lists!$A$4:$A$13,0))</f>
        <v>XXX</v>
      </c>
      <c r="B76" s="152" t="str">
        <f>$A$4&amp;"_NOCON013"</f>
        <v>XXX_NOCON013</v>
      </c>
      <c r="C76" s="153" t="s">
        <v>183</v>
      </c>
      <c r="D76" s="153" t="s">
        <v>296</v>
      </c>
      <c r="E76" s="151" t="s">
        <v>179</v>
      </c>
      <c r="F76" s="153" t="s">
        <v>230</v>
      </c>
      <c r="G76" s="154" t="str">
        <f>IF('S2'!G18="","##BLANK",'S2'!G18)</f>
        <v>##BLANK</v>
      </c>
    </row>
    <row r="77" spans="1:7" s="153" customFormat="1" x14ac:dyDescent="0.35">
      <c r="A77" s="151" t="str">
        <f>INDEX(Lists!$B$4:$B$13,MATCH(Validation!$B$3,Lists!$A$4:$A$13,0))</f>
        <v>XXX</v>
      </c>
      <c r="B77" s="152" t="str">
        <f>$A$4&amp;"_NOCON014"</f>
        <v>XXX_NOCON014</v>
      </c>
      <c r="C77" s="153" t="s">
        <v>183</v>
      </c>
      <c r="D77" s="153" t="s">
        <v>296</v>
      </c>
      <c r="E77" s="151" t="s">
        <v>179</v>
      </c>
      <c r="F77" s="153" t="s">
        <v>230</v>
      </c>
      <c r="G77" s="154" t="str">
        <f>IF('S2'!G19="","##BLANK",'S2'!G19)</f>
        <v>##BLANK</v>
      </c>
    </row>
    <row r="78" spans="1:7" s="153" customFormat="1" x14ac:dyDescent="0.35">
      <c r="A78" s="151" t="str">
        <f>INDEX(Lists!$B$4:$B$13,MATCH(Validation!$B$3,Lists!$A$4:$A$13,0))</f>
        <v>XXX</v>
      </c>
      <c r="B78" s="152" t="str">
        <f>$A$4&amp;"_NOCON015"</f>
        <v>XXX_NOCON015</v>
      </c>
      <c r="C78" s="153" t="s">
        <v>183</v>
      </c>
      <c r="D78" s="153" t="s">
        <v>296</v>
      </c>
      <c r="E78" s="151" t="s">
        <v>179</v>
      </c>
      <c r="F78" s="153" t="s">
        <v>230</v>
      </c>
      <c r="G78" s="154" t="str">
        <f>IF('S2'!G20="","##BLANK",'S2'!G20)</f>
        <v>##BLANK</v>
      </c>
    </row>
    <row r="79" spans="1:7" s="153" customFormat="1" x14ac:dyDescent="0.35">
      <c r="A79" s="151" t="str">
        <f>INDEX(Lists!$B$4:$B$13,MATCH(Validation!$B$3,Lists!$A$4:$A$13,0))</f>
        <v>XXX</v>
      </c>
      <c r="B79" s="152" t="str">
        <f>$A$4&amp;"_NOCON016"</f>
        <v>XXX_NOCON016</v>
      </c>
      <c r="C79" s="153" t="s">
        <v>183</v>
      </c>
      <c r="D79" s="153" t="s">
        <v>296</v>
      </c>
      <c r="E79" s="151" t="s">
        <v>179</v>
      </c>
      <c r="F79" s="153" t="s">
        <v>230</v>
      </c>
      <c r="G79" s="154" t="str">
        <f>IF('S2'!G21="","##BLANK",'S2'!G21)</f>
        <v>##BLANK</v>
      </c>
    </row>
    <row r="80" spans="1:7" s="153" customFormat="1" x14ac:dyDescent="0.35">
      <c r="A80" s="151" t="str">
        <f>INDEX(Lists!$B$4:$B$13,MATCH(Validation!$B$3,Lists!$A$4:$A$13,0))</f>
        <v>XXX</v>
      </c>
      <c r="B80" s="152" t="str">
        <f>$A$4&amp;"_NOCON017"</f>
        <v>XXX_NOCON017</v>
      </c>
      <c r="C80" s="153" t="s">
        <v>183</v>
      </c>
      <c r="D80" s="153" t="s">
        <v>296</v>
      </c>
      <c r="E80" s="151" t="s">
        <v>179</v>
      </c>
      <c r="F80" s="153" t="s">
        <v>230</v>
      </c>
      <c r="G80" s="154" t="str">
        <f>IF('S2'!G22="","##BLANK",'S2'!G22)</f>
        <v>##BLANK</v>
      </c>
    </row>
    <row r="81" spans="1:7" s="153" customFormat="1" x14ac:dyDescent="0.35">
      <c r="A81" s="151" t="str">
        <f>INDEX(Lists!$B$4:$B$13,MATCH(Validation!$B$3,Lists!$A$4:$A$13,0))</f>
        <v>XXX</v>
      </c>
      <c r="B81" s="152" t="str">
        <f>$A$4&amp;"_NOCON018"</f>
        <v>XXX_NOCON018</v>
      </c>
      <c r="C81" s="153" t="s">
        <v>183</v>
      </c>
      <c r="D81" s="153" t="s">
        <v>296</v>
      </c>
      <c r="E81" s="151" t="s">
        <v>179</v>
      </c>
      <c r="F81" s="153" t="s">
        <v>230</v>
      </c>
      <c r="G81" s="154" t="str">
        <f>IF('S2'!G23="","##BLANK",'S2'!G23)</f>
        <v>##BLANK</v>
      </c>
    </row>
    <row r="82" spans="1:7" s="153" customFormat="1" x14ac:dyDescent="0.35">
      <c r="A82" s="151" t="str">
        <f>INDEX(Lists!$B$4:$B$13,MATCH(Validation!$B$3,Lists!$A$4:$A$13,0))</f>
        <v>XXX</v>
      </c>
      <c r="B82" s="152" t="str">
        <f>$A$4&amp;"_NOCON019"</f>
        <v>XXX_NOCON019</v>
      </c>
      <c r="C82" s="153" t="s">
        <v>183</v>
      </c>
      <c r="D82" s="153" t="s">
        <v>296</v>
      </c>
      <c r="E82" s="151" t="s">
        <v>179</v>
      </c>
      <c r="F82" s="153" t="s">
        <v>230</v>
      </c>
      <c r="G82" s="154" t="str">
        <f>IF('S2'!G24="","##BLANK",'S2'!G24)</f>
        <v>##BLANK</v>
      </c>
    </row>
    <row r="83" spans="1:7" s="153" customFormat="1" x14ac:dyDescent="0.35">
      <c r="A83" s="151" t="str">
        <f>INDEX(Lists!$B$4:$B$13,MATCH(Validation!$B$3,Lists!$A$4:$A$13,0))</f>
        <v>XXX</v>
      </c>
      <c r="B83" s="152" t="str">
        <f>$A$4&amp;"_NOCON020"</f>
        <v>XXX_NOCON020</v>
      </c>
      <c r="C83" s="153" t="s">
        <v>183</v>
      </c>
      <c r="D83" s="153" t="s">
        <v>296</v>
      </c>
      <c r="E83" s="151" t="s">
        <v>179</v>
      </c>
      <c r="F83" s="153" t="s">
        <v>230</v>
      </c>
      <c r="G83" s="154" t="str">
        <f>IF('S2'!G25="","##BLANK",'S2'!G25)</f>
        <v>##BLANK</v>
      </c>
    </row>
    <row r="84" spans="1:7" s="153" customFormat="1" x14ac:dyDescent="0.35">
      <c r="A84" s="151" t="str">
        <f>INDEX(Lists!$B$4:$B$13,MATCH(Validation!$B$3,Lists!$A$4:$A$13,0))</f>
        <v>XXX</v>
      </c>
      <c r="B84" s="152" t="str">
        <f>$A$4&amp;"_NOCON021"</f>
        <v>XXX_NOCON021</v>
      </c>
      <c r="C84" s="153" t="s">
        <v>183</v>
      </c>
      <c r="D84" s="153" t="s">
        <v>296</v>
      </c>
      <c r="E84" s="151" t="s">
        <v>179</v>
      </c>
      <c r="F84" s="153" t="s">
        <v>230</v>
      </c>
      <c r="G84" s="154" t="str">
        <f>IF('S2'!G26="","##BLANK",'S2'!G26)</f>
        <v>##BLANK</v>
      </c>
    </row>
    <row r="85" spans="1:7" s="153" customFormat="1" x14ac:dyDescent="0.35">
      <c r="A85" s="151" t="str">
        <f>INDEX(Lists!$B$4:$B$13,MATCH(Validation!$B$3,Lists!$A$4:$A$13,0))</f>
        <v>XXX</v>
      </c>
      <c r="B85" s="152" t="str">
        <f>$A$4&amp;"_NOCON022"</f>
        <v>XXX_NOCON022</v>
      </c>
      <c r="C85" s="153" t="s">
        <v>183</v>
      </c>
      <c r="D85" s="153" t="s">
        <v>296</v>
      </c>
      <c r="E85" s="151" t="s">
        <v>179</v>
      </c>
      <c r="F85" s="153" t="s">
        <v>230</v>
      </c>
      <c r="G85" s="154" t="str">
        <f>IF('S2'!G27="","##BLANK",'S2'!G27)</f>
        <v>##BLANK</v>
      </c>
    </row>
    <row r="86" spans="1:7" s="153" customFormat="1" x14ac:dyDescent="0.35">
      <c r="A86" s="151" t="str">
        <f>INDEX(Lists!$B$4:$B$13,MATCH(Validation!$B$3,Lists!$A$4:$A$13,0))</f>
        <v>XXX</v>
      </c>
      <c r="B86" s="152" t="str">
        <f>$A$4&amp;"_NOCON023"</f>
        <v>XXX_NOCON023</v>
      </c>
      <c r="C86" s="153" t="s">
        <v>183</v>
      </c>
      <c r="D86" s="153" t="s">
        <v>296</v>
      </c>
      <c r="E86" s="151" t="s">
        <v>179</v>
      </c>
      <c r="F86" s="153" t="s">
        <v>230</v>
      </c>
      <c r="G86" s="154" t="str">
        <f>IF('S2'!G28="","##BLANK",'S2'!G28)</f>
        <v>##BLANK</v>
      </c>
    </row>
    <row r="87" spans="1:7" s="153" customFormat="1" x14ac:dyDescent="0.35">
      <c r="A87" s="151" t="str">
        <f>INDEX(Lists!$B$4:$B$13,MATCH(Validation!$B$3,Lists!$A$4:$A$13,0))</f>
        <v>XXX</v>
      </c>
      <c r="B87" s="152" t="str">
        <f>$A$4&amp;"_NOCON024"</f>
        <v>XXX_NOCON024</v>
      </c>
      <c r="C87" s="153" t="s">
        <v>183</v>
      </c>
      <c r="D87" s="153" t="s">
        <v>296</v>
      </c>
      <c r="E87" s="151" t="s">
        <v>179</v>
      </c>
      <c r="F87" s="153" t="s">
        <v>230</v>
      </c>
      <c r="G87" s="154" t="str">
        <f>IF('S2'!G29="","##BLANK",'S2'!G29)</f>
        <v>##BLANK</v>
      </c>
    </row>
    <row r="88" spans="1:7" s="153" customFormat="1" x14ac:dyDescent="0.35">
      <c r="A88" s="151" t="str">
        <f>INDEX(Lists!$B$4:$B$13,MATCH(Validation!$B$3,Lists!$A$4:$A$13,0))</f>
        <v>XXX</v>
      </c>
      <c r="B88" s="152" t="str">
        <f>$A$4&amp;"_NOCON025"</f>
        <v>XXX_NOCON025</v>
      </c>
      <c r="C88" s="153" t="s">
        <v>183</v>
      </c>
      <c r="D88" s="153" t="s">
        <v>296</v>
      </c>
      <c r="E88" s="151" t="s">
        <v>179</v>
      </c>
      <c r="F88" s="153" t="s">
        <v>230</v>
      </c>
      <c r="G88" s="154" t="str">
        <f>IF('S2'!G30="","##BLANK",'S2'!G30)</f>
        <v>##BLANK</v>
      </c>
    </row>
    <row r="89" spans="1:7" s="153" customFormat="1" x14ac:dyDescent="0.35">
      <c r="A89" s="151" t="str">
        <f>INDEX(Lists!$B$4:$B$13,MATCH(Validation!$B$3,Lists!$A$4:$A$13,0))</f>
        <v>XXX</v>
      </c>
      <c r="B89" s="152" t="str">
        <f>$A$4&amp;"_NOCON026"</f>
        <v>XXX_NOCON026</v>
      </c>
      <c r="C89" s="153" t="s">
        <v>183</v>
      </c>
      <c r="D89" s="153" t="s">
        <v>296</v>
      </c>
      <c r="E89" s="151" t="s">
        <v>179</v>
      </c>
      <c r="F89" s="153" t="s">
        <v>230</v>
      </c>
      <c r="G89" s="154" t="str">
        <f>IF('S2'!G31="","##BLANK",'S2'!G31)</f>
        <v>##BLANK</v>
      </c>
    </row>
    <row r="90" spans="1:7" s="153" customFormat="1" x14ac:dyDescent="0.35">
      <c r="A90" s="151" t="str">
        <f>INDEX(Lists!$B$4:$B$13,MATCH(Validation!$B$3,Lists!$A$4:$A$13,0))</f>
        <v>XXX</v>
      </c>
      <c r="B90" s="152" t="str">
        <f>$A$4&amp;"_NOCON027"</f>
        <v>XXX_NOCON027</v>
      </c>
      <c r="C90" s="153" t="s">
        <v>183</v>
      </c>
      <c r="D90" s="153" t="s">
        <v>296</v>
      </c>
      <c r="E90" s="151" t="s">
        <v>179</v>
      </c>
      <c r="F90" s="153" t="s">
        <v>230</v>
      </c>
      <c r="G90" s="154" t="str">
        <f>IF('S2'!G32="","##BLANK",'S2'!G32)</f>
        <v>##BLANK</v>
      </c>
    </row>
    <row r="91" spans="1:7" s="153" customFormat="1" x14ac:dyDescent="0.35">
      <c r="A91" s="151" t="str">
        <f>INDEX(Lists!$B$4:$B$13,MATCH(Validation!$B$3,Lists!$A$4:$A$13,0))</f>
        <v>XXX</v>
      </c>
      <c r="B91" s="152" t="str">
        <f>$A$4&amp;"_NOCON028"</f>
        <v>XXX_NOCON028</v>
      </c>
      <c r="C91" s="153" t="s">
        <v>183</v>
      </c>
      <c r="D91" s="153" t="s">
        <v>296</v>
      </c>
      <c r="E91" s="151" t="s">
        <v>179</v>
      </c>
      <c r="F91" s="153" t="s">
        <v>230</v>
      </c>
      <c r="G91" s="154" t="str">
        <f>IF('S2'!G33="","##BLANK",'S2'!G33)</f>
        <v>##BLANK</v>
      </c>
    </row>
    <row r="92" spans="1:7" s="153" customFormat="1" x14ac:dyDescent="0.35">
      <c r="A92" s="151" t="str">
        <f>INDEX(Lists!$B$4:$B$13,MATCH(Validation!$B$3,Lists!$A$4:$A$13,0))</f>
        <v>XXX</v>
      </c>
      <c r="B92" s="152" t="str">
        <f>$A$4&amp;"_NOCON029"</f>
        <v>XXX_NOCON029</v>
      </c>
      <c r="C92" s="153" t="s">
        <v>183</v>
      </c>
      <c r="D92" s="153" t="s">
        <v>296</v>
      </c>
      <c r="E92" s="151" t="s">
        <v>179</v>
      </c>
      <c r="F92" s="153" t="s">
        <v>230</v>
      </c>
      <c r="G92" s="154" t="str">
        <f>IF('S2'!G34="","##BLANK",'S2'!G34)</f>
        <v>##BLANK</v>
      </c>
    </row>
    <row r="93" spans="1:7" s="153" customFormat="1" x14ac:dyDescent="0.35">
      <c r="A93" s="151" t="str">
        <f>INDEX(Lists!$B$4:$B$13,MATCH(Validation!$B$3,Lists!$A$4:$A$13,0))</f>
        <v>XXX</v>
      </c>
      <c r="B93" s="152" t="str">
        <f>$A$4&amp;"_NOCON030"</f>
        <v>XXX_NOCON030</v>
      </c>
      <c r="C93" s="153" t="s">
        <v>183</v>
      </c>
      <c r="D93" s="153" t="s">
        <v>296</v>
      </c>
      <c r="E93" s="151" t="s">
        <v>179</v>
      </c>
      <c r="F93" s="153" t="s">
        <v>230</v>
      </c>
      <c r="G93" s="154" t="str">
        <f>IF('S2'!G35="","##BLANK",'S2'!G35)</f>
        <v>##BLANK</v>
      </c>
    </row>
    <row r="94" spans="1:7" s="153" customFormat="1" x14ac:dyDescent="0.35">
      <c r="A94" s="151" t="str">
        <f>INDEX(Lists!$B$4:$B$13,MATCH(Validation!$B$3,Lists!$A$4:$A$13,0))</f>
        <v>XXX</v>
      </c>
      <c r="B94" s="152" t="str">
        <f>$A$4&amp;"_NOCON01"</f>
        <v>XXX_NOCON01</v>
      </c>
      <c r="C94" s="153" t="s">
        <v>184</v>
      </c>
      <c r="D94" s="155" t="s">
        <v>297</v>
      </c>
      <c r="E94" s="153" t="s">
        <v>298</v>
      </c>
      <c r="F94" s="153" t="s">
        <v>230</v>
      </c>
      <c r="G94" s="154" t="str">
        <f>IF('S2'!J6="","##BLANK",'S2'!J6)</f>
        <v>##BLANK</v>
      </c>
    </row>
    <row r="95" spans="1:7" s="153" customFormat="1" x14ac:dyDescent="0.35">
      <c r="A95" s="151" t="str">
        <f>INDEX(Lists!$B$4:$B$13,MATCH(Validation!$B$3,Lists!$A$4:$A$13,0))</f>
        <v>XXX</v>
      </c>
      <c r="B95" s="152" t="str">
        <f>$A$4&amp;"_NOCON02"</f>
        <v>XXX_NOCON02</v>
      </c>
      <c r="C95" s="153" t="s">
        <v>184</v>
      </c>
      <c r="D95" s="155" t="s">
        <v>297</v>
      </c>
      <c r="E95" s="153" t="s">
        <v>298</v>
      </c>
      <c r="F95" s="153" t="s">
        <v>230</v>
      </c>
      <c r="G95" s="154" t="str">
        <f>IF('S2'!J7="","##BLANK",'S2'!J7)</f>
        <v>##BLANK</v>
      </c>
    </row>
    <row r="96" spans="1:7" s="153" customFormat="1" x14ac:dyDescent="0.35">
      <c r="A96" s="151" t="str">
        <f>INDEX(Lists!$B$4:$B$13,MATCH(Validation!$B$3,Lists!$A$4:$A$13,0))</f>
        <v>XXX</v>
      </c>
      <c r="B96" s="152" t="str">
        <f>$A$4&amp;"_NOCON03"</f>
        <v>XXX_NOCON03</v>
      </c>
      <c r="C96" s="153" t="s">
        <v>184</v>
      </c>
      <c r="D96" s="155" t="s">
        <v>297</v>
      </c>
      <c r="E96" s="153" t="s">
        <v>298</v>
      </c>
      <c r="F96" s="153" t="s">
        <v>230</v>
      </c>
      <c r="G96" s="154" t="str">
        <f>IF('S2'!J8="","##BLANK",'S2'!J8)</f>
        <v>##BLANK</v>
      </c>
    </row>
    <row r="97" spans="1:7" s="153" customFormat="1" x14ac:dyDescent="0.35">
      <c r="A97" s="151" t="str">
        <f>INDEX(Lists!$B$4:$B$13,MATCH(Validation!$B$3,Lists!$A$4:$A$13,0))</f>
        <v>XXX</v>
      </c>
      <c r="B97" s="152" t="str">
        <f>$A$4&amp;"_NOCON04"</f>
        <v>XXX_NOCON04</v>
      </c>
      <c r="C97" s="153" t="s">
        <v>184</v>
      </c>
      <c r="D97" s="155" t="s">
        <v>297</v>
      </c>
      <c r="E97" s="153" t="s">
        <v>298</v>
      </c>
      <c r="F97" s="153" t="s">
        <v>230</v>
      </c>
      <c r="G97" s="154" t="str">
        <f>IF('S2'!J9="","##BLANK",'S2'!J9)</f>
        <v>##BLANK</v>
      </c>
    </row>
    <row r="98" spans="1:7" s="153" customFormat="1" x14ac:dyDescent="0.35">
      <c r="A98" s="151" t="str">
        <f>INDEX(Lists!$B$4:$B$13,MATCH(Validation!$B$3,Lists!$A$4:$A$13,0))</f>
        <v>XXX</v>
      </c>
      <c r="B98" s="152" t="str">
        <f>$A$4&amp;"_NOCON05"</f>
        <v>XXX_NOCON05</v>
      </c>
      <c r="C98" s="153" t="s">
        <v>184</v>
      </c>
      <c r="D98" s="155" t="s">
        <v>297</v>
      </c>
      <c r="E98" s="153" t="s">
        <v>298</v>
      </c>
      <c r="F98" s="153" t="s">
        <v>230</v>
      </c>
      <c r="G98" s="154" t="str">
        <f>IF('S2'!J10="","##BLANK",'S2'!J10)</f>
        <v>##BLANK</v>
      </c>
    </row>
    <row r="99" spans="1:7" s="153" customFormat="1" x14ac:dyDescent="0.35">
      <c r="A99" s="151" t="str">
        <f>INDEX(Lists!$B$4:$B$13,MATCH(Validation!$B$3,Lists!$A$4:$A$13,0))</f>
        <v>XXX</v>
      </c>
      <c r="B99" s="152" t="str">
        <f>$A$4&amp;"_NOCON06"</f>
        <v>XXX_NOCON06</v>
      </c>
      <c r="C99" s="153" t="s">
        <v>184</v>
      </c>
      <c r="D99" s="155" t="s">
        <v>297</v>
      </c>
      <c r="E99" s="153" t="s">
        <v>298</v>
      </c>
      <c r="F99" s="153" t="s">
        <v>230</v>
      </c>
      <c r="G99" s="154" t="str">
        <f>IF('S2'!J11="","##BLANK",'S2'!J11)</f>
        <v>##BLANK</v>
      </c>
    </row>
    <row r="100" spans="1:7" s="153" customFormat="1" x14ac:dyDescent="0.35">
      <c r="A100" s="151" t="str">
        <f>INDEX(Lists!$B$4:$B$13,MATCH(Validation!$B$3,Lists!$A$4:$A$13,0))</f>
        <v>XXX</v>
      </c>
      <c r="B100" s="152" t="str">
        <f>$A$4&amp;"_NOCON07"</f>
        <v>XXX_NOCON07</v>
      </c>
      <c r="C100" s="153" t="s">
        <v>184</v>
      </c>
      <c r="D100" s="155" t="s">
        <v>297</v>
      </c>
      <c r="E100" s="153" t="s">
        <v>298</v>
      </c>
      <c r="F100" s="153" t="s">
        <v>230</v>
      </c>
      <c r="G100" s="154" t="str">
        <f>IF('S2'!J12="","##BLANK",'S2'!J12)</f>
        <v>##BLANK</v>
      </c>
    </row>
    <row r="101" spans="1:7" s="153" customFormat="1" x14ac:dyDescent="0.35">
      <c r="A101" s="151" t="str">
        <f>INDEX(Lists!$B$4:$B$13,MATCH(Validation!$B$3,Lists!$A$4:$A$13,0))</f>
        <v>XXX</v>
      </c>
      <c r="B101" s="152" t="str">
        <f>$A$4&amp;"_NOCON08"</f>
        <v>XXX_NOCON08</v>
      </c>
      <c r="C101" s="153" t="s">
        <v>184</v>
      </c>
      <c r="D101" s="155" t="s">
        <v>297</v>
      </c>
      <c r="E101" s="153" t="s">
        <v>298</v>
      </c>
      <c r="F101" s="153" t="s">
        <v>230</v>
      </c>
      <c r="G101" s="154" t="str">
        <f>IF('S2'!J13="","##BLANK",'S2'!J13)</f>
        <v>##BLANK</v>
      </c>
    </row>
    <row r="102" spans="1:7" s="153" customFormat="1" x14ac:dyDescent="0.35">
      <c r="A102" s="151" t="str">
        <f>INDEX(Lists!$B$4:$B$13,MATCH(Validation!$B$3,Lists!$A$4:$A$13,0))</f>
        <v>XXX</v>
      </c>
      <c r="B102" s="152" t="str">
        <f>$A$4&amp;"_NOCON09"</f>
        <v>XXX_NOCON09</v>
      </c>
      <c r="C102" s="153" t="s">
        <v>184</v>
      </c>
      <c r="D102" s="155" t="s">
        <v>297</v>
      </c>
      <c r="E102" s="153" t="s">
        <v>298</v>
      </c>
      <c r="F102" s="153" t="s">
        <v>230</v>
      </c>
      <c r="G102" s="154" t="str">
        <f>IF('S2'!J14="","##BLANK",'S2'!J14)</f>
        <v>##BLANK</v>
      </c>
    </row>
    <row r="103" spans="1:7" s="153" customFormat="1" x14ac:dyDescent="0.35">
      <c r="A103" s="151" t="str">
        <f>INDEX(Lists!$B$4:$B$13,MATCH(Validation!$B$3,Lists!$A$4:$A$13,0))</f>
        <v>XXX</v>
      </c>
      <c r="B103" s="152" t="str">
        <f>$A$4&amp;"_NOCON010"</f>
        <v>XXX_NOCON010</v>
      </c>
      <c r="C103" s="153" t="s">
        <v>184</v>
      </c>
      <c r="D103" s="155" t="s">
        <v>297</v>
      </c>
      <c r="E103" s="153" t="s">
        <v>298</v>
      </c>
      <c r="F103" s="153" t="s">
        <v>230</v>
      </c>
      <c r="G103" s="154" t="str">
        <f>IF('S2'!J15="","##BLANK",'S2'!J15)</f>
        <v>##BLANK</v>
      </c>
    </row>
    <row r="104" spans="1:7" s="153" customFormat="1" x14ac:dyDescent="0.35">
      <c r="A104" s="151" t="str">
        <f>INDEX(Lists!$B$4:$B$13,MATCH(Validation!$B$3,Lists!$A$4:$A$13,0))</f>
        <v>XXX</v>
      </c>
      <c r="B104" s="152" t="str">
        <f>$A$4&amp;"_NOCON011"</f>
        <v>XXX_NOCON011</v>
      </c>
      <c r="C104" s="153" t="s">
        <v>184</v>
      </c>
      <c r="D104" s="155" t="s">
        <v>297</v>
      </c>
      <c r="E104" s="153" t="s">
        <v>298</v>
      </c>
      <c r="F104" s="153" t="s">
        <v>230</v>
      </c>
      <c r="G104" s="154" t="str">
        <f>IF('S2'!J16="","##BLANK",'S2'!J16)</f>
        <v>##BLANK</v>
      </c>
    </row>
    <row r="105" spans="1:7" s="153" customFormat="1" x14ac:dyDescent="0.35">
      <c r="A105" s="151" t="str">
        <f>INDEX(Lists!$B$4:$B$13,MATCH(Validation!$B$3,Lists!$A$4:$A$13,0))</f>
        <v>XXX</v>
      </c>
      <c r="B105" s="152" t="str">
        <f>$A$4&amp;"_NOCON012"</f>
        <v>XXX_NOCON012</v>
      </c>
      <c r="C105" s="153" t="s">
        <v>184</v>
      </c>
      <c r="D105" s="155" t="s">
        <v>297</v>
      </c>
      <c r="E105" s="153" t="s">
        <v>298</v>
      </c>
      <c r="F105" s="153" t="s">
        <v>230</v>
      </c>
      <c r="G105" s="154" t="str">
        <f>IF('S2'!J17="","##BLANK",'S2'!J17)</f>
        <v>##BLANK</v>
      </c>
    </row>
    <row r="106" spans="1:7" s="153" customFormat="1" x14ac:dyDescent="0.35">
      <c r="A106" s="151" t="str">
        <f>INDEX(Lists!$B$4:$B$13,MATCH(Validation!$B$3,Lists!$A$4:$A$13,0))</f>
        <v>XXX</v>
      </c>
      <c r="B106" s="152" t="str">
        <f>$A$4&amp;"_NOCON013"</f>
        <v>XXX_NOCON013</v>
      </c>
      <c r="C106" s="153" t="s">
        <v>184</v>
      </c>
      <c r="D106" s="155" t="s">
        <v>297</v>
      </c>
      <c r="E106" s="153" t="s">
        <v>298</v>
      </c>
      <c r="F106" s="153" t="s">
        <v>230</v>
      </c>
      <c r="G106" s="154" t="str">
        <f>IF('S2'!J18="","##BLANK",'S2'!J18)</f>
        <v>##BLANK</v>
      </c>
    </row>
    <row r="107" spans="1:7" s="153" customFormat="1" x14ac:dyDescent="0.35">
      <c r="A107" s="151" t="str">
        <f>INDEX(Lists!$B$4:$B$13,MATCH(Validation!$B$3,Lists!$A$4:$A$13,0))</f>
        <v>XXX</v>
      </c>
      <c r="B107" s="152" t="str">
        <f>$A$4&amp;"_NOCON014"</f>
        <v>XXX_NOCON014</v>
      </c>
      <c r="C107" s="153" t="s">
        <v>184</v>
      </c>
      <c r="D107" s="155" t="s">
        <v>297</v>
      </c>
      <c r="E107" s="153" t="s">
        <v>298</v>
      </c>
      <c r="F107" s="153" t="s">
        <v>230</v>
      </c>
      <c r="G107" s="154" t="str">
        <f>IF('S2'!J19="","##BLANK",'S2'!J19)</f>
        <v>##BLANK</v>
      </c>
    </row>
    <row r="108" spans="1:7" s="153" customFormat="1" x14ac:dyDescent="0.35">
      <c r="A108" s="151" t="str">
        <f>INDEX(Lists!$B$4:$B$13,MATCH(Validation!$B$3,Lists!$A$4:$A$13,0))</f>
        <v>XXX</v>
      </c>
      <c r="B108" s="152" t="str">
        <f>$A$4&amp;"_NOCON015"</f>
        <v>XXX_NOCON015</v>
      </c>
      <c r="C108" s="153" t="s">
        <v>184</v>
      </c>
      <c r="D108" s="155" t="s">
        <v>297</v>
      </c>
      <c r="E108" s="153" t="s">
        <v>298</v>
      </c>
      <c r="F108" s="153" t="s">
        <v>230</v>
      </c>
      <c r="G108" s="154" t="str">
        <f>IF('S2'!J20="","##BLANK",'S2'!J20)</f>
        <v>##BLANK</v>
      </c>
    </row>
    <row r="109" spans="1:7" s="153" customFormat="1" x14ac:dyDescent="0.35">
      <c r="A109" s="151" t="str">
        <f>INDEX(Lists!$B$4:$B$13,MATCH(Validation!$B$3,Lists!$A$4:$A$13,0))</f>
        <v>XXX</v>
      </c>
      <c r="B109" s="152" t="str">
        <f>$A$4&amp;"_NOCON016"</f>
        <v>XXX_NOCON016</v>
      </c>
      <c r="C109" s="153" t="s">
        <v>184</v>
      </c>
      <c r="D109" s="155" t="s">
        <v>297</v>
      </c>
      <c r="E109" s="153" t="s">
        <v>298</v>
      </c>
      <c r="F109" s="153" t="s">
        <v>230</v>
      </c>
      <c r="G109" s="154" t="str">
        <f>IF('S2'!J21="","##BLANK",'S2'!J21)</f>
        <v>##BLANK</v>
      </c>
    </row>
    <row r="110" spans="1:7" s="153" customFormat="1" x14ac:dyDescent="0.35">
      <c r="A110" s="151" t="str">
        <f>INDEX(Lists!$B$4:$B$13,MATCH(Validation!$B$3,Lists!$A$4:$A$13,0))</f>
        <v>XXX</v>
      </c>
      <c r="B110" s="152" t="str">
        <f>$A$4&amp;"_NOCON017"</f>
        <v>XXX_NOCON017</v>
      </c>
      <c r="C110" s="153" t="s">
        <v>184</v>
      </c>
      <c r="D110" s="155" t="s">
        <v>297</v>
      </c>
      <c r="E110" s="153" t="s">
        <v>298</v>
      </c>
      <c r="F110" s="153" t="s">
        <v>230</v>
      </c>
      <c r="G110" s="154" t="str">
        <f>IF('S2'!J22="","##BLANK",'S2'!J22)</f>
        <v>##BLANK</v>
      </c>
    </row>
    <row r="111" spans="1:7" s="153" customFormat="1" x14ac:dyDescent="0.35">
      <c r="A111" s="151" t="str">
        <f>INDEX(Lists!$B$4:$B$13,MATCH(Validation!$B$3,Lists!$A$4:$A$13,0))</f>
        <v>XXX</v>
      </c>
      <c r="B111" s="152" t="str">
        <f>$A$4&amp;"_NOCON018"</f>
        <v>XXX_NOCON018</v>
      </c>
      <c r="C111" s="153" t="s">
        <v>184</v>
      </c>
      <c r="D111" s="155" t="s">
        <v>297</v>
      </c>
      <c r="E111" s="153" t="s">
        <v>298</v>
      </c>
      <c r="F111" s="153" t="s">
        <v>230</v>
      </c>
      <c r="G111" s="154" t="str">
        <f>IF('S2'!J23="","##BLANK",'S2'!J23)</f>
        <v>##BLANK</v>
      </c>
    </row>
    <row r="112" spans="1:7" s="153" customFormat="1" x14ac:dyDescent="0.35">
      <c r="A112" s="151" t="str">
        <f>INDEX(Lists!$B$4:$B$13,MATCH(Validation!$B$3,Lists!$A$4:$A$13,0))</f>
        <v>XXX</v>
      </c>
      <c r="B112" s="152" t="str">
        <f>$A$4&amp;"_NOCON019"</f>
        <v>XXX_NOCON019</v>
      </c>
      <c r="C112" s="153" t="s">
        <v>184</v>
      </c>
      <c r="D112" s="155" t="s">
        <v>297</v>
      </c>
      <c r="E112" s="153" t="s">
        <v>298</v>
      </c>
      <c r="F112" s="153" t="s">
        <v>230</v>
      </c>
      <c r="G112" s="154" t="str">
        <f>IF('S2'!J24="","##BLANK",'S2'!J24)</f>
        <v>##BLANK</v>
      </c>
    </row>
    <row r="113" spans="1:7" s="153" customFormat="1" x14ac:dyDescent="0.35">
      <c r="A113" s="151" t="str">
        <f>INDEX(Lists!$B$4:$B$13,MATCH(Validation!$B$3,Lists!$A$4:$A$13,0))</f>
        <v>XXX</v>
      </c>
      <c r="B113" s="152" t="str">
        <f>$A$4&amp;"_NOCON020"</f>
        <v>XXX_NOCON020</v>
      </c>
      <c r="C113" s="153" t="s">
        <v>184</v>
      </c>
      <c r="D113" s="155" t="s">
        <v>297</v>
      </c>
      <c r="E113" s="153" t="s">
        <v>298</v>
      </c>
      <c r="F113" s="153" t="s">
        <v>230</v>
      </c>
      <c r="G113" s="154" t="str">
        <f>IF('S2'!J25="","##BLANK",'S2'!J25)</f>
        <v>##BLANK</v>
      </c>
    </row>
    <row r="114" spans="1:7" s="153" customFormat="1" x14ac:dyDescent="0.35">
      <c r="A114" s="151" t="str">
        <f>INDEX(Lists!$B$4:$B$13,MATCH(Validation!$B$3,Lists!$A$4:$A$13,0))</f>
        <v>XXX</v>
      </c>
      <c r="B114" s="152" t="str">
        <f>$A$4&amp;"_NOCON021"</f>
        <v>XXX_NOCON021</v>
      </c>
      <c r="C114" s="153" t="s">
        <v>184</v>
      </c>
      <c r="D114" s="155" t="s">
        <v>297</v>
      </c>
      <c r="E114" s="153" t="s">
        <v>298</v>
      </c>
      <c r="F114" s="153" t="s">
        <v>230</v>
      </c>
      <c r="G114" s="154" t="str">
        <f>IF('S2'!J26="","##BLANK",'S2'!J26)</f>
        <v>##BLANK</v>
      </c>
    </row>
    <row r="115" spans="1:7" s="153" customFormat="1" x14ac:dyDescent="0.35">
      <c r="A115" s="151" t="str">
        <f>INDEX(Lists!$B$4:$B$13,MATCH(Validation!$B$3,Lists!$A$4:$A$13,0))</f>
        <v>XXX</v>
      </c>
      <c r="B115" s="152" t="str">
        <f>$A$4&amp;"_NOCON022"</f>
        <v>XXX_NOCON022</v>
      </c>
      <c r="C115" s="153" t="s">
        <v>184</v>
      </c>
      <c r="D115" s="155" t="s">
        <v>297</v>
      </c>
      <c r="E115" s="153" t="s">
        <v>298</v>
      </c>
      <c r="F115" s="153" t="s">
        <v>230</v>
      </c>
      <c r="G115" s="154" t="str">
        <f>IF('S2'!J27="","##BLANK",'S2'!J27)</f>
        <v>##BLANK</v>
      </c>
    </row>
    <row r="116" spans="1:7" s="153" customFormat="1" x14ac:dyDescent="0.35">
      <c r="A116" s="151" t="str">
        <f>INDEX(Lists!$B$4:$B$13,MATCH(Validation!$B$3,Lists!$A$4:$A$13,0))</f>
        <v>XXX</v>
      </c>
      <c r="B116" s="152" t="str">
        <f>$A$4&amp;"_NOCON023"</f>
        <v>XXX_NOCON023</v>
      </c>
      <c r="C116" s="153" t="s">
        <v>184</v>
      </c>
      <c r="D116" s="155" t="s">
        <v>297</v>
      </c>
      <c r="E116" s="153" t="s">
        <v>298</v>
      </c>
      <c r="F116" s="153" t="s">
        <v>230</v>
      </c>
      <c r="G116" s="154" t="str">
        <f>IF('S2'!J28="","##BLANK",'S2'!J28)</f>
        <v>##BLANK</v>
      </c>
    </row>
    <row r="117" spans="1:7" s="153" customFormat="1" x14ac:dyDescent="0.35">
      <c r="A117" s="151" t="str">
        <f>INDEX(Lists!$B$4:$B$13,MATCH(Validation!$B$3,Lists!$A$4:$A$13,0))</f>
        <v>XXX</v>
      </c>
      <c r="B117" s="152" t="str">
        <f>$A$4&amp;"_NOCON024"</f>
        <v>XXX_NOCON024</v>
      </c>
      <c r="C117" s="153" t="s">
        <v>184</v>
      </c>
      <c r="D117" s="155" t="s">
        <v>297</v>
      </c>
      <c r="E117" s="153" t="s">
        <v>298</v>
      </c>
      <c r="F117" s="153" t="s">
        <v>230</v>
      </c>
      <c r="G117" s="154" t="str">
        <f>IF('S2'!J29="","##BLANK",'S2'!J29)</f>
        <v>##BLANK</v>
      </c>
    </row>
    <row r="118" spans="1:7" s="153" customFormat="1" x14ac:dyDescent="0.35">
      <c r="A118" s="151" t="str">
        <f>INDEX(Lists!$B$4:$B$13,MATCH(Validation!$B$3,Lists!$A$4:$A$13,0))</f>
        <v>XXX</v>
      </c>
      <c r="B118" s="152" t="str">
        <f>$A$4&amp;"_NOCON025"</f>
        <v>XXX_NOCON025</v>
      </c>
      <c r="C118" s="153" t="s">
        <v>184</v>
      </c>
      <c r="D118" s="155" t="s">
        <v>297</v>
      </c>
      <c r="E118" s="153" t="s">
        <v>298</v>
      </c>
      <c r="F118" s="153" t="s">
        <v>230</v>
      </c>
      <c r="G118" s="154" t="str">
        <f>IF('S2'!J30="","##BLANK",'S2'!J30)</f>
        <v>##BLANK</v>
      </c>
    </row>
    <row r="119" spans="1:7" s="153" customFormat="1" x14ac:dyDescent="0.35">
      <c r="A119" s="151" t="str">
        <f>INDEX(Lists!$B$4:$B$13,MATCH(Validation!$B$3,Lists!$A$4:$A$13,0))</f>
        <v>XXX</v>
      </c>
      <c r="B119" s="152" t="str">
        <f>$A$4&amp;"_NOCON026"</f>
        <v>XXX_NOCON026</v>
      </c>
      <c r="C119" s="153" t="s">
        <v>184</v>
      </c>
      <c r="D119" s="155" t="s">
        <v>297</v>
      </c>
      <c r="E119" s="153" t="s">
        <v>298</v>
      </c>
      <c r="F119" s="153" t="s">
        <v>230</v>
      </c>
      <c r="G119" s="154" t="str">
        <f>IF('S2'!J31="","##BLANK",'S2'!J31)</f>
        <v>##BLANK</v>
      </c>
    </row>
    <row r="120" spans="1:7" s="153" customFormat="1" x14ac:dyDescent="0.35">
      <c r="A120" s="151" t="str">
        <f>INDEX(Lists!$B$4:$B$13,MATCH(Validation!$B$3,Lists!$A$4:$A$13,0))</f>
        <v>XXX</v>
      </c>
      <c r="B120" s="152" t="str">
        <f>$A$4&amp;"_NOCON027"</f>
        <v>XXX_NOCON027</v>
      </c>
      <c r="C120" s="153" t="s">
        <v>184</v>
      </c>
      <c r="D120" s="155" t="s">
        <v>297</v>
      </c>
      <c r="E120" s="153" t="s">
        <v>298</v>
      </c>
      <c r="F120" s="153" t="s">
        <v>230</v>
      </c>
      <c r="G120" s="154" t="str">
        <f>IF('S2'!J32="","##BLANK",'S2'!J32)</f>
        <v>##BLANK</v>
      </c>
    </row>
    <row r="121" spans="1:7" s="153" customFormat="1" x14ac:dyDescent="0.35">
      <c r="A121" s="151" t="str">
        <f>INDEX(Lists!$B$4:$B$13,MATCH(Validation!$B$3,Lists!$A$4:$A$13,0))</f>
        <v>XXX</v>
      </c>
      <c r="B121" s="152" t="str">
        <f>$A$4&amp;"_NOCON028"</f>
        <v>XXX_NOCON028</v>
      </c>
      <c r="C121" s="153" t="s">
        <v>184</v>
      </c>
      <c r="D121" s="155" t="s">
        <v>297</v>
      </c>
      <c r="E121" s="153" t="s">
        <v>298</v>
      </c>
      <c r="F121" s="153" t="s">
        <v>230</v>
      </c>
      <c r="G121" s="154" t="str">
        <f>IF('S2'!J33="","##BLANK",'S2'!J33)</f>
        <v>##BLANK</v>
      </c>
    </row>
    <row r="122" spans="1:7" s="153" customFormat="1" x14ac:dyDescent="0.35">
      <c r="A122" s="151" t="str">
        <f>INDEX(Lists!$B$4:$B$13,MATCH(Validation!$B$3,Lists!$A$4:$A$13,0))</f>
        <v>XXX</v>
      </c>
      <c r="B122" s="152" t="str">
        <f>$A$4&amp;"_NOCON029"</f>
        <v>XXX_NOCON029</v>
      </c>
      <c r="C122" s="153" t="s">
        <v>184</v>
      </c>
      <c r="D122" s="155" t="s">
        <v>297</v>
      </c>
      <c r="E122" s="153" t="s">
        <v>298</v>
      </c>
      <c r="F122" s="153" t="s">
        <v>230</v>
      </c>
      <c r="G122" s="154" t="str">
        <f>IF('S2'!J34="","##BLANK",'S2'!J34)</f>
        <v>##BLANK</v>
      </c>
    </row>
    <row r="123" spans="1:7" s="153" customFormat="1" x14ac:dyDescent="0.35">
      <c r="A123" s="151" t="str">
        <f>INDEX(Lists!$B$4:$B$13,MATCH(Validation!$B$3,Lists!$A$4:$A$13,0))</f>
        <v>XXX</v>
      </c>
      <c r="B123" s="152" t="str">
        <f>$A$4&amp;"_NOCON030"</f>
        <v>XXX_NOCON030</v>
      </c>
      <c r="C123" s="153" t="s">
        <v>184</v>
      </c>
      <c r="D123" s="155" t="s">
        <v>297</v>
      </c>
      <c r="E123" s="153" t="s">
        <v>298</v>
      </c>
      <c r="F123" s="153" t="s">
        <v>230</v>
      </c>
      <c r="G123" s="154" t="str">
        <f>IF('S2'!J35="","##BLANK",'S2'!J35)</f>
        <v>##BLANK</v>
      </c>
    </row>
    <row r="124" spans="1:7" s="153" customFormat="1" x14ac:dyDescent="0.35">
      <c r="A124" s="151" t="str">
        <f>INDEX(Lists!$B$4:$B$13,MATCH(Validation!$B$3,Lists!$A$4:$A$13,0))</f>
        <v>XXX</v>
      </c>
      <c r="B124" s="152" t="str">
        <f>$A$4&amp;"_NOCON01"</f>
        <v>XXX_NOCON01</v>
      </c>
      <c r="C124" s="153" t="s">
        <v>185</v>
      </c>
      <c r="D124" s="155" t="s">
        <v>299</v>
      </c>
      <c r="E124" s="153" t="s">
        <v>298</v>
      </c>
      <c r="F124" s="153" t="s">
        <v>230</v>
      </c>
      <c r="G124" s="154" t="str">
        <f>IF('S2'!K6="","##BLANK",'S2'!K6)</f>
        <v>##BLANK</v>
      </c>
    </row>
    <row r="125" spans="1:7" s="153" customFormat="1" x14ac:dyDescent="0.35">
      <c r="A125" s="151" t="str">
        <f>INDEX(Lists!$B$4:$B$13,MATCH(Validation!$B$3,Lists!$A$4:$A$13,0))</f>
        <v>XXX</v>
      </c>
      <c r="B125" s="152" t="str">
        <f>$A$4&amp;"_NOCON02"</f>
        <v>XXX_NOCON02</v>
      </c>
      <c r="C125" s="153" t="s">
        <v>185</v>
      </c>
      <c r="D125" s="155" t="s">
        <v>299</v>
      </c>
      <c r="E125" s="153" t="s">
        <v>298</v>
      </c>
      <c r="F125" s="153" t="s">
        <v>230</v>
      </c>
      <c r="G125" s="154" t="str">
        <f>IF('S2'!K7="","##BLANK",'S2'!K7)</f>
        <v>##BLANK</v>
      </c>
    </row>
    <row r="126" spans="1:7" s="153" customFormat="1" x14ac:dyDescent="0.35">
      <c r="A126" s="151" t="str">
        <f>INDEX(Lists!$B$4:$B$13,MATCH(Validation!$B$3,Lists!$A$4:$A$13,0))</f>
        <v>XXX</v>
      </c>
      <c r="B126" s="152" t="str">
        <f>$A$4&amp;"_NOCON03"</f>
        <v>XXX_NOCON03</v>
      </c>
      <c r="C126" s="153" t="s">
        <v>185</v>
      </c>
      <c r="D126" s="155" t="s">
        <v>299</v>
      </c>
      <c r="E126" s="153" t="s">
        <v>298</v>
      </c>
      <c r="F126" s="153" t="s">
        <v>230</v>
      </c>
      <c r="G126" s="154" t="str">
        <f>IF('S2'!K8="","##BLANK",'S2'!K8)</f>
        <v>##BLANK</v>
      </c>
    </row>
    <row r="127" spans="1:7" s="153" customFormat="1" x14ac:dyDescent="0.35">
      <c r="A127" s="151" t="str">
        <f>INDEX(Lists!$B$4:$B$13,MATCH(Validation!$B$3,Lists!$A$4:$A$13,0))</f>
        <v>XXX</v>
      </c>
      <c r="B127" s="152" t="str">
        <f>$A$4&amp;"_NOCON04"</f>
        <v>XXX_NOCON04</v>
      </c>
      <c r="C127" s="153" t="s">
        <v>185</v>
      </c>
      <c r="D127" s="155" t="s">
        <v>299</v>
      </c>
      <c r="E127" s="153" t="s">
        <v>298</v>
      </c>
      <c r="F127" s="153" t="s">
        <v>230</v>
      </c>
      <c r="G127" s="154" t="str">
        <f>IF('S2'!K9="","##BLANK",'S2'!K9)</f>
        <v>##BLANK</v>
      </c>
    </row>
    <row r="128" spans="1:7" s="153" customFormat="1" x14ac:dyDescent="0.35">
      <c r="A128" s="151" t="str">
        <f>INDEX(Lists!$B$4:$B$13,MATCH(Validation!$B$3,Lists!$A$4:$A$13,0))</f>
        <v>XXX</v>
      </c>
      <c r="B128" s="152" t="str">
        <f>$A$4&amp;"_NOCON05"</f>
        <v>XXX_NOCON05</v>
      </c>
      <c r="C128" s="153" t="s">
        <v>185</v>
      </c>
      <c r="D128" s="155" t="s">
        <v>299</v>
      </c>
      <c r="E128" s="153" t="s">
        <v>298</v>
      </c>
      <c r="F128" s="153" t="s">
        <v>230</v>
      </c>
      <c r="G128" s="154" t="str">
        <f>IF('S2'!K10="","##BLANK",'S2'!K10)</f>
        <v>##BLANK</v>
      </c>
    </row>
    <row r="129" spans="1:7" s="153" customFormat="1" x14ac:dyDescent="0.35">
      <c r="A129" s="151" t="str">
        <f>INDEX(Lists!$B$4:$B$13,MATCH(Validation!$B$3,Lists!$A$4:$A$13,0))</f>
        <v>XXX</v>
      </c>
      <c r="B129" s="152" t="str">
        <f>$A$4&amp;"_NOCON06"</f>
        <v>XXX_NOCON06</v>
      </c>
      <c r="C129" s="153" t="s">
        <v>185</v>
      </c>
      <c r="D129" s="155" t="s">
        <v>299</v>
      </c>
      <c r="E129" s="153" t="s">
        <v>298</v>
      </c>
      <c r="F129" s="153" t="s">
        <v>230</v>
      </c>
      <c r="G129" s="154" t="str">
        <f>IF('S2'!K11="","##BLANK",'S2'!K11)</f>
        <v>##BLANK</v>
      </c>
    </row>
    <row r="130" spans="1:7" s="153" customFormat="1" x14ac:dyDescent="0.35">
      <c r="A130" s="151" t="str">
        <f>INDEX(Lists!$B$4:$B$13,MATCH(Validation!$B$3,Lists!$A$4:$A$13,0))</f>
        <v>XXX</v>
      </c>
      <c r="B130" s="152" t="str">
        <f>$A$4&amp;"_NOCON07"</f>
        <v>XXX_NOCON07</v>
      </c>
      <c r="C130" s="153" t="s">
        <v>185</v>
      </c>
      <c r="D130" s="155" t="s">
        <v>299</v>
      </c>
      <c r="E130" s="153" t="s">
        <v>298</v>
      </c>
      <c r="F130" s="153" t="s">
        <v>230</v>
      </c>
      <c r="G130" s="154" t="str">
        <f>IF('S2'!K12="","##BLANK",'S2'!K12)</f>
        <v>##BLANK</v>
      </c>
    </row>
    <row r="131" spans="1:7" s="153" customFormat="1" x14ac:dyDescent="0.35">
      <c r="A131" s="151" t="str">
        <f>INDEX(Lists!$B$4:$B$13,MATCH(Validation!$B$3,Lists!$A$4:$A$13,0))</f>
        <v>XXX</v>
      </c>
      <c r="B131" s="152" t="str">
        <f>$A$4&amp;"_NOCON08"</f>
        <v>XXX_NOCON08</v>
      </c>
      <c r="C131" s="153" t="s">
        <v>185</v>
      </c>
      <c r="D131" s="155" t="s">
        <v>299</v>
      </c>
      <c r="E131" s="153" t="s">
        <v>298</v>
      </c>
      <c r="F131" s="153" t="s">
        <v>230</v>
      </c>
      <c r="G131" s="154" t="str">
        <f>IF('S2'!K13="","##BLANK",'S2'!K13)</f>
        <v>##BLANK</v>
      </c>
    </row>
    <row r="132" spans="1:7" s="153" customFormat="1" x14ac:dyDescent="0.35">
      <c r="A132" s="151" t="str">
        <f>INDEX(Lists!$B$4:$B$13,MATCH(Validation!$B$3,Lists!$A$4:$A$13,0))</f>
        <v>XXX</v>
      </c>
      <c r="B132" s="152" t="str">
        <f>$A$4&amp;"_NOCON09"</f>
        <v>XXX_NOCON09</v>
      </c>
      <c r="C132" s="153" t="s">
        <v>185</v>
      </c>
      <c r="D132" s="155" t="s">
        <v>299</v>
      </c>
      <c r="E132" s="153" t="s">
        <v>298</v>
      </c>
      <c r="F132" s="153" t="s">
        <v>230</v>
      </c>
      <c r="G132" s="154" t="str">
        <f>IF('S2'!K14="","##BLANK",'S2'!K14)</f>
        <v>##BLANK</v>
      </c>
    </row>
    <row r="133" spans="1:7" s="153" customFormat="1" x14ac:dyDescent="0.35">
      <c r="A133" s="151" t="str">
        <f>INDEX(Lists!$B$4:$B$13,MATCH(Validation!$B$3,Lists!$A$4:$A$13,0))</f>
        <v>XXX</v>
      </c>
      <c r="B133" s="152" t="str">
        <f>$A$4&amp;"_NOCON010"</f>
        <v>XXX_NOCON010</v>
      </c>
      <c r="C133" s="153" t="s">
        <v>185</v>
      </c>
      <c r="D133" s="155" t="s">
        <v>299</v>
      </c>
      <c r="E133" s="153" t="s">
        <v>298</v>
      </c>
      <c r="F133" s="153" t="s">
        <v>230</v>
      </c>
      <c r="G133" s="154" t="str">
        <f>IF('S2'!K15="","##BLANK",'S2'!K15)</f>
        <v>##BLANK</v>
      </c>
    </row>
    <row r="134" spans="1:7" s="153" customFormat="1" x14ac:dyDescent="0.35">
      <c r="A134" s="151" t="str">
        <f>INDEX(Lists!$B$4:$B$13,MATCH(Validation!$B$3,Lists!$A$4:$A$13,0))</f>
        <v>XXX</v>
      </c>
      <c r="B134" s="152" t="str">
        <f>$A$4&amp;"_NOCON011"</f>
        <v>XXX_NOCON011</v>
      </c>
      <c r="C134" s="153" t="s">
        <v>185</v>
      </c>
      <c r="D134" s="155" t="s">
        <v>299</v>
      </c>
      <c r="E134" s="153" t="s">
        <v>298</v>
      </c>
      <c r="F134" s="153" t="s">
        <v>230</v>
      </c>
      <c r="G134" s="154" t="str">
        <f>IF('S2'!K16="","##BLANK",'S2'!K16)</f>
        <v>##BLANK</v>
      </c>
    </row>
    <row r="135" spans="1:7" s="153" customFormat="1" x14ac:dyDescent="0.35">
      <c r="A135" s="151" t="str">
        <f>INDEX(Lists!$B$4:$B$13,MATCH(Validation!$B$3,Lists!$A$4:$A$13,0))</f>
        <v>XXX</v>
      </c>
      <c r="B135" s="152" t="str">
        <f>$A$4&amp;"_NOCON012"</f>
        <v>XXX_NOCON012</v>
      </c>
      <c r="C135" s="153" t="s">
        <v>185</v>
      </c>
      <c r="D135" s="155" t="s">
        <v>299</v>
      </c>
      <c r="E135" s="153" t="s">
        <v>298</v>
      </c>
      <c r="F135" s="153" t="s">
        <v>230</v>
      </c>
      <c r="G135" s="154" t="str">
        <f>IF('S2'!K17="","##BLANK",'S2'!K17)</f>
        <v>##BLANK</v>
      </c>
    </row>
    <row r="136" spans="1:7" s="153" customFormat="1" x14ac:dyDescent="0.35">
      <c r="A136" s="151" t="str">
        <f>INDEX(Lists!$B$4:$B$13,MATCH(Validation!$B$3,Lists!$A$4:$A$13,0))</f>
        <v>XXX</v>
      </c>
      <c r="B136" s="152" t="str">
        <f>$A$4&amp;"_NOCON013"</f>
        <v>XXX_NOCON013</v>
      </c>
      <c r="C136" s="153" t="s">
        <v>185</v>
      </c>
      <c r="D136" s="155" t="s">
        <v>299</v>
      </c>
      <c r="E136" s="153" t="s">
        <v>298</v>
      </c>
      <c r="F136" s="153" t="s">
        <v>230</v>
      </c>
      <c r="G136" s="154" t="str">
        <f>IF('S2'!K18="","##BLANK",'S2'!K18)</f>
        <v>##BLANK</v>
      </c>
    </row>
    <row r="137" spans="1:7" s="153" customFormat="1" x14ac:dyDescent="0.35">
      <c r="A137" s="151" t="str">
        <f>INDEX(Lists!$B$4:$B$13,MATCH(Validation!$B$3,Lists!$A$4:$A$13,0))</f>
        <v>XXX</v>
      </c>
      <c r="B137" s="152" t="str">
        <f>$A$4&amp;"_NOCON014"</f>
        <v>XXX_NOCON014</v>
      </c>
      <c r="C137" s="153" t="s">
        <v>185</v>
      </c>
      <c r="D137" s="155" t="s">
        <v>299</v>
      </c>
      <c r="E137" s="153" t="s">
        <v>298</v>
      </c>
      <c r="F137" s="153" t="s">
        <v>230</v>
      </c>
      <c r="G137" s="154" t="str">
        <f>IF('S2'!K19="","##BLANK",'S2'!K19)</f>
        <v>##BLANK</v>
      </c>
    </row>
    <row r="138" spans="1:7" s="153" customFormat="1" x14ac:dyDescent="0.35">
      <c r="A138" s="151" t="str">
        <f>INDEX(Lists!$B$4:$B$13,MATCH(Validation!$B$3,Lists!$A$4:$A$13,0))</f>
        <v>XXX</v>
      </c>
      <c r="B138" s="152" t="str">
        <f>$A$4&amp;"_NOCON015"</f>
        <v>XXX_NOCON015</v>
      </c>
      <c r="C138" s="153" t="s">
        <v>185</v>
      </c>
      <c r="D138" s="155" t="s">
        <v>299</v>
      </c>
      <c r="E138" s="153" t="s">
        <v>298</v>
      </c>
      <c r="F138" s="153" t="s">
        <v>230</v>
      </c>
      <c r="G138" s="154" t="str">
        <f>IF('S2'!K20="","##BLANK",'S2'!K20)</f>
        <v>##BLANK</v>
      </c>
    </row>
    <row r="139" spans="1:7" s="153" customFormat="1" x14ac:dyDescent="0.35">
      <c r="A139" s="151" t="str">
        <f>INDEX(Lists!$B$4:$B$13,MATCH(Validation!$B$3,Lists!$A$4:$A$13,0))</f>
        <v>XXX</v>
      </c>
      <c r="B139" s="152" t="str">
        <f>$A$4&amp;"_NOCON016"</f>
        <v>XXX_NOCON016</v>
      </c>
      <c r="C139" s="153" t="s">
        <v>185</v>
      </c>
      <c r="D139" s="155" t="s">
        <v>299</v>
      </c>
      <c r="E139" s="153" t="s">
        <v>298</v>
      </c>
      <c r="F139" s="153" t="s">
        <v>230</v>
      </c>
      <c r="G139" s="154" t="str">
        <f>IF('S2'!K21="","##BLANK",'S2'!K21)</f>
        <v>##BLANK</v>
      </c>
    </row>
    <row r="140" spans="1:7" s="153" customFormat="1" x14ac:dyDescent="0.35">
      <c r="A140" s="151" t="str">
        <f>INDEX(Lists!$B$4:$B$13,MATCH(Validation!$B$3,Lists!$A$4:$A$13,0))</f>
        <v>XXX</v>
      </c>
      <c r="B140" s="152" t="str">
        <f>$A$4&amp;"_NOCON017"</f>
        <v>XXX_NOCON017</v>
      </c>
      <c r="C140" s="153" t="s">
        <v>185</v>
      </c>
      <c r="D140" s="155" t="s">
        <v>299</v>
      </c>
      <c r="E140" s="153" t="s">
        <v>298</v>
      </c>
      <c r="F140" s="153" t="s">
        <v>230</v>
      </c>
      <c r="G140" s="154" t="str">
        <f>IF('S2'!K22="","##BLANK",'S2'!K22)</f>
        <v>##BLANK</v>
      </c>
    </row>
    <row r="141" spans="1:7" s="153" customFormat="1" x14ac:dyDescent="0.35">
      <c r="A141" s="151" t="str">
        <f>INDEX(Lists!$B$4:$B$13,MATCH(Validation!$B$3,Lists!$A$4:$A$13,0))</f>
        <v>XXX</v>
      </c>
      <c r="B141" s="152" t="str">
        <f>$A$4&amp;"_NOCON018"</f>
        <v>XXX_NOCON018</v>
      </c>
      <c r="C141" s="153" t="s">
        <v>185</v>
      </c>
      <c r="D141" s="155" t="s">
        <v>299</v>
      </c>
      <c r="E141" s="153" t="s">
        <v>298</v>
      </c>
      <c r="F141" s="153" t="s">
        <v>230</v>
      </c>
      <c r="G141" s="154" t="str">
        <f>IF('S2'!K23="","##BLANK",'S2'!K23)</f>
        <v>##BLANK</v>
      </c>
    </row>
    <row r="142" spans="1:7" s="153" customFormat="1" x14ac:dyDescent="0.35">
      <c r="A142" s="151" t="str">
        <f>INDEX(Lists!$B$4:$B$13,MATCH(Validation!$B$3,Lists!$A$4:$A$13,0))</f>
        <v>XXX</v>
      </c>
      <c r="B142" s="152" t="str">
        <f>$A$4&amp;"_NOCON019"</f>
        <v>XXX_NOCON019</v>
      </c>
      <c r="C142" s="153" t="s">
        <v>185</v>
      </c>
      <c r="D142" s="155" t="s">
        <v>299</v>
      </c>
      <c r="E142" s="153" t="s">
        <v>298</v>
      </c>
      <c r="F142" s="153" t="s">
        <v>230</v>
      </c>
      <c r="G142" s="154" t="str">
        <f>IF('S2'!K24="","##BLANK",'S2'!K24)</f>
        <v>##BLANK</v>
      </c>
    </row>
    <row r="143" spans="1:7" s="153" customFormat="1" x14ac:dyDescent="0.35">
      <c r="A143" s="151" t="str">
        <f>INDEX(Lists!$B$4:$B$13,MATCH(Validation!$B$3,Lists!$A$4:$A$13,0))</f>
        <v>XXX</v>
      </c>
      <c r="B143" s="152" t="str">
        <f>$A$4&amp;"_NOCON020"</f>
        <v>XXX_NOCON020</v>
      </c>
      <c r="C143" s="153" t="s">
        <v>185</v>
      </c>
      <c r="D143" s="155" t="s">
        <v>299</v>
      </c>
      <c r="E143" s="153" t="s">
        <v>298</v>
      </c>
      <c r="F143" s="153" t="s">
        <v>230</v>
      </c>
      <c r="G143" s="154" t="str">
        <f>IF('S2'!K25="","##BLANK",'S2'!K25)</f>
        <v>##BLANK</v>
      </c>
    </row>
    <row r="144" spans="1:7" s="153" customFormat="1" x14ac:dyDescent="0.35">
      <c r="A144" s="151" t="str">
        <f>INDEX(Lists!$B$4:$B$13,MATCH(Validation!$B$3,Lists!$A$4:$A$13,0))</f>
        <v>XXX</v>
      </c>
      <c r="B144" s="152" t="str">
        <f>$A$4&amp;"_NOCON021"</f>
        <v>XXX_NOCON021</v>
      </c>
      <c r="C144" s="153" t="s">
        <v>185</v>
      </c>
      <c r="D144" s="155" t="s">
        <v>299</v>
      </c>
      <c r="E144" s="153" t="s">
        <v>298</v>
      </c>
      <c r="F144" s="153" t="s">
        <v>230</v>
      </c>
      <c r="G144" s="154" t="str">
        <f>IF('S2'!K26="","##BLANK",'S2'!K26)</f>
        <v>##BLANK</v>
      </c>
    </row>
    <row r="145" spans="1:7" s="153" customFormat="1" x14ac:dyDescent="0.35">
      <c r="A145" s="151" t="str">
        <f>INDEX(Lists!$B$4:$B$13,MATCH(Validation!$B$3,Lists!$A$4:$A$13,0))</f>
        <v>XXX</v>
      </c>
      <c r="B145" s="152" t="str">
        <f>$A$4&amp;"_NOCON022"</f>
        <v>XXX_NOCON022</v>
      </c>
      <c r="C145" s="153" t="s">
        <v>185</v>
      </c>
      <c r="D145" s="155" t="s">
        <v>299</v>
      </c>
      <c r="E145" s="153" t="s">
        <v>298</v>
      </c>
      <c r="F145" s="153" t="s">
        <v>230</v>
      </c>
      <c r="G145" s="154" t="str">
        <f>IF('S2'!K27="","##BLANK",'S2'!K27)</f>
        <v>##BLANK</v>
      </c>
    </row>
    <row r="146" spans="1:7" s="153" customFormat="1" x14ac:dyDescent="0.35">
      <c r="A146" s="151" t="str">
        <f>INDEX(Lists!$B$4:$B$13,MATCH(Validation!$B$3,Lists!$A$4:$A$13,0))</f>
        <v>XXX</v>
      </c>
      <c r="B146" s="152" t="str">
        <f>$A$4&amp;"_NOCON023"</f>
        <v>XXX_NOCON023</v>
      </c>
      <c r="C146" s="153" t="s">
        <v>185</v>
      </c>
      <c r="D146" s="155" t="s">
        <v>299</v>
      </c>
      <c r="E146" s="153" t="s">
        <v>298</v>
      </c>
      <c r="F146" s="153" t="s">
        <v>230</v>
      </c>
      <c r="G146" s="154" t="str">
        <f>IF('S2'!K28="","##BLANK",'S2'!K28)</f>
        <v>##BLANK</v>
      </c>
    </row>
    <row r="147" spans="1:7" s="153" customFormat="1" x14ac:dyDescent="0.35">
      <c r="A147" s="151" t="str">
        <f>INDEX(Lists!$B$4:$B$13,MATCH(Validation!$B$3,Lists!$A$4:$A$13,0))</f>
        <v>XXX</v>
      </c>
      <c r="B147" s="152" t="str">
        <f>$A$4&amp;"_NOCON024"</f>
        <v>XXX_NOCON024</v>
      </c>
      <c r="C147" s="153" t="s">
        <v>185</v>
      </c>
      <c r="D147" s="155" t="s">
        <v>299</v>
      </c>
      <c r="E147" s="153" t="s">
        <v>298</v>
      </c>
      <c r="F147" s="153" t="s">
        <v>230</v>
      </c>
      <c r="G147" s="154" t="str">
        <f>IF('S2'!K29="","##BLANK",'S2'!K29)</f>
        <v>##BLANK</v>
      </c>
    </row>
    <row r="148" spans="1:7" s="153" customFormat="1" x14ac:dyDescent="0.35">
      <c r="A148" s="151" t="str">
        <f>INDEX(Lists!$B$4:$B$13,MATCH(Validation!$B$3,Lists!$A$4:$A$13,0))</f>
        <v>XXX</v>
      </c>
      <c r="B148" s="152" t="str">
        <f>$A$4&amp;"_NOCON025"</f>
        <v>XXX_NOCON025</v>
      </c>
      <c r="C148" s="153" t="s">
        <v>185</v>
      </c>
      <c r="D148" s="155" t="s">
        <v>299</v>
      </c>
      <c r="E148" s="153" t="s">
        <v>298</v>
      </c>
      <c r="F148" s="153" t="s">
        <v>230</v>
      </c>
      <c r="G148" s="154" t="str">
        <f>IF('S2'!K30="","##BLANK",'S2'!K30)</f>
        <v>##BLANK</v>
      </c>
    </row>
    <row r="149" spans="1:7" s="153" customFormat="1" x14ac:dyDescent="0.35">
      <c r="A149" s="151" t="str">
        <f>INDEX(Lists!$B$4:$B$13,MATCH(Validation!$B$3,Lists!$A$4:$A$13,0))</f>
        <v>XXX</v>
      </c>
      <c r="B149" s="152" t="str">
        <f>$A$4&amp;"_NOCON026"</f>
        <v>XXX_NOCON026</v>
      </c>
      <c r="C149" s="153" t="s">
        <v>185</v>
      </c>
      <c r="D149" s="155" t="s">
        <v>299</v>
      </c>
      <c r="E149" s="153" t="s">
        <v>298</v>
      </c>
      <c r="F149" s="153" t="s">
        <v>230</v>
      </c>
      <c r="G149" s="154" t="str">
        <f>IF('S2'!K31="","##BLANK",'S2'!K31)</f>
        <v>##BLANK</v>
      </c>
    </row>
    <row r="150" spans="1:7" s="153" customFormat="1" x14ac:dyDescent="0.35">
      <c r="A150" s="151" t="str">
        <f>INDEX(Lists!$B$4:$B$13,MATCH(Validation!$B$3,Lists!$A$4:$A$13,0))</f>
        <v>XXX</v>
      </c>
      <c r="B150" s="152" t="str">
        <f>$A$4&amp;"_NOCON027"</f>
        <v>XXX_NOCON027</v>
      </c>
      <c r="C150" s="153" t="s">
        <v>185</v>
      </c>
      <c r="D150" s="155" t="s">
        <v>299</v>
      </c>
      <c r="E150" s="153" t="s">
        <v>298</v>
      </c>
      <c r="F150" s="153" t="s">
        <v>230</v>
      </c>
      <c r="G150" s="154" t="str">
        <f>IF('S2'!K32="","##BLANK",'S2'!K32)</f>
        <v>##BLANK</v>
      </c>
    </row>
    <row r="151" spans="1:7" s="153" customFormat="1" x14ac:dyDescent="0.35">
      <c r="A151" s="151" t="str">
        <f>INDEX(Lists!$B$4:$B$13,MATCH(Validation!$B$3,Lists!$A$4:$A$13,0))</f>
        <v>XXX</v>
      </c>
      <c r="B151" s="152" t="str">
        <f>$A$4&amp;"_NOCON028"</f>
        <v>XXX_NOCON028</v>
      </c>
      <c r="C151" s="153" t="s">
        <v>185</v>
      </c>
      <c r="D151" s="155" t="s">
        <v>299</v>
      </c>
      <c r="E151" s="153" t="s">
        <v>298</v>
      </c>
      <c r="F151" s="153" t="s">
        <v>230</v>
      </c>
      <c r="G151" s="154" t="str">
        <f>IF('S2'!K33="","##BLANK",'S2'!K33)</f>
        <v>##BLANK</v>
      </c>
    </row>
    <row r="152" spans="1:7" s="153" customFormat="1" x14ac:dyDescent="0.35">
      <c r="A152" s="151" t="str">
        <f>INDEX(Lists!$B$4:$B$13,MATCH(Validation!$B$3,Lists!$A$4:$A$13,0))</f>
        <v>XXX</v>
      </c>
      <c r="B152" s="152" t="str">
        <f>$A$4&amp;"_NOCON029"</f>
        <v>XXX_NOCON029</v>
      </c>
      <c r="C152" s="153" t="s">
        <v>185</v>
      </c>
      <c r="D152" s="155" t="s">
        <v>299</v>
      </c>
      <c r="E152" s="153" t="s">
        <v>298</v>
      </c>
      <c r="F152" s="153" t="s">
        <v>230</v>
      </c>
      <c r="G152" s="154" t="str">
        <f>IF('S2'!K34="","##BLANK",'S2'!K34)</f>
        <v>##BLANK</v>
      </c>
    </row>
    <row r="153" spans="1:7" s="153" customFormat="1" x14ac:dyDescent="0.35">
      <c r="A153" s="151" t="str">
        <f>INDEX(Lists!$B$4:$B$13,MATCH(Validation!$B$3,Lists!$A$4:$A$13,0))</f>
        <v>XXX</v>
      </c>
      <c r="B153" s="152" t="str">
        <f>$A$4&amp;"_NOCON030"</f>
        <v>XXX_NOCON030</v>
      </c>
      <c r="C153" s="153" t="s">
        <v>185</v>
      </c>
      <c r="D153" s="155" t="s">
        <v>299</v>
      </c>
      <c r="E153" s="153" t="s">
        <v>298</v>
      </c>
      <c r="F153" s="153" t="s">
        <v>230</v>
      </c>
      <c r="G153" s="154" t="str">
        <f>IF('S2'!K35="","##BLANK",'S2'!K35)</f>
        <v>##BLANK</v>
      </c>
    </row>
    <row r="154" spans="1:7" s="153" customFormat="1" x14ac:dyDescent="0.35">
      <c r="A154" s="151" t="str">
        <f>INDEX(Lists!$B$4:$B$13,MATCH(Validation!$B$3,Lists!$A$4:$A$13,0))</f>
        <v>XXX</v>
      </c>
      <c r="B154" s="152" t="str">
        <f>$A$4&amp;"_NOCON01"</f>
        <v>XXX_NOCON01</v>
      </c>
      <c r="C154" s="153" t="s">
        <v>186</v>
      </c>
      <c r="D154" s="153" t="s">
        <v>300</v>
      </c>
      <c r="E154" s="153" t="s">
        <v>298</v>
      </c>
      <c r="F154" s="153" t="s">
        <v>230</v>
      </c>
      <c r="G154" s="154" t="str">
        <f>IF('S2'!L6="","##BLANK",'S2'!L6)</f>
        <v>##BLANK</v>
      </c>
    </row>
    <row r="155" spans="1:7" s="153" customFormat="1" x14ac:dyDescent="0.35">
      <c r="A155" s="151" t="str">
        <f>INDEX(Lists!$B$4:$B$13,MATCH(Validation!$B$3,Lists!$A$4:$A$13,0))</f>
        <v>XXX</v>
      </c>
      <c r="B155" s="152" t="str">
        <f>$A$4&amp;"_NOCON02"</f>
        <v>XXX_NOCON02</v>
      </c>
      <c r="C155" s="153" t="s">
        <v>186</v>
      </c>
      <c r="D155" s="153" t="s">
        <v>300</v>
      </c>
      <c r="E155" s="153" t="s">
        <v>298</v>
      </c>
      <c r="F155" s="153" t="s">
        <v>230</v>
      </c>
      <c r="G155" s="154" t="str">
        <f>IF('S2'!L7="","##BLANK",'S2'!L7)</f>
        <v>##BLANK</v>
      </c>
    </row>
    <row r="156" spans="1:7" s="153" customFormat="1" x14ac:dyDescent="0.35">
      <c r="A156" s="151" t="str">
        <f>INDEX(Lists!$B$4:$B$13,MATCH(Validation!$B$3,Lists!$A$4:$A$13,0))</f>
        <v>XXX</v>
      </c>
      <c r="B156" s="152" t="str">
        <f>$A$4&amp;"_NOCON03"</f>
        <v>XXX_NOCON03</v>
      </c>
      <c r="C156" s="153" t="s">
        <v>186</v>
      </c>
      <c r="D156" s="153" t="s">
        <v>300</v>
      </c>
      <c r="E156" s="153" t="s">
        <v>298</v>
      </c>
      <c r="F156" s="153" t="s">
        <v>230</v>
      </c>
      <c r="G156" s="154" t="str">
        <f>IF('S2'!L8="","##BLANK",'S2'!L8)</f>
        <v>##BLANK</v>
      </c>
    </row>
    <row r="157" spans="1:7" s="153" customFormat="1" x14ac:dyDescent="0.35">
      <c r="A157" s="151" t="str">
        <f>INDEX(Lists!$B$4:$B$13,MATCH(Validation!$B$3,Lists!$A$4:$A$13,0))</f>
        <v>XXX</v>
      </c>
      <c r="B157" s="152" t="str">
        <f>$A$4&amp;"_NOCON04"</f>
        <v>XXX_NOCON04</v>
      </c>
      <c r="C157" s="153" t="s">
        <v>186</v>
      </c>
      <c r="D157" s="153" t="s">
        <v>300</v>
      </c>
      <c r="E157" s="153" t="s">
        <v>298</v>
      </c>
      <c r="F157" s="153" t="s">
        <v>230</v>
      </c>
      <c r="G157" s="154" t="str">
        <f>IF('S2'!L9="","##BLANK",'S2'!L9)</f>
        <v>##BLANK</v>
      </c>
    </row>
    <row r="158" spans="1:7" s="153" customFormat="1" x14ac:dyDescent="0.35">
      <c r="A158" s="151" t="str">
        <f>INDEX(Lists!$B$4:$B$13,MATCH(Validation!$B$3,Lists!$A$4:$A$13,0))</f>
        <v>XXX</v>
      </c>
      <c r="B158" s="152" t="str">
        <f>$A$4&amp;"_NOCON05"</f>
        <v>XXX_NOCON05</v>
      </c>
      <c r="C158" s="153" t="s">
        <v>186</v>
      </c>
      <c r="D158" s="153" t="s">
        <v>300</v>
      </c>
      <c r="E158" s="153" t="s">
        <v>298</v>
      </c>
      <c r="F158" s="153" t="s">
        <v>230</v>
      </c>
      <c r="G158" s="154" t="str">
        <f>IF('S2'!L10="","##BLANK",'S2'!L10)</f>
        <v>##BLANK</v>
      </c>
    </row>
    <row r="159" spans="1:7" s="153" customFormat="1" x14ac:dyDescent="0.35">
      <c r="A159" s="151" t="str">
        <f>INDEX(Lists!$B$4:$B$13,MATCH(Validation!$B$3,Lists!$A$4:$A$13,0))</f>
        <v>XXX</v>
      </c>
      <c r="B159" s="152" t="str">
        <f>$A$4&amp;"_NOCON06"</f>
        <v>XXX_NOCON06</v>
      </c>
      <c r="C159" s="153" t="s">
        <v>186</v>
      </c>
      <c r="D159" s="153" t="s">
        <v>300</v>
      </c>
      <c r="E159" s="153" t="s">
        <v>298</v>
      </c>
      <c r="F159" s="153" t="s">
        <v>230</v>
      </c>
      <c r="G159" s="154" t="str">
        <f>IF('S2'!L11="","##BLANK",'S2'!L11)</f>
        <v>##BLANK</v>
      </c>
    </row>
    <row r="160" spans="1:7" s="153" customFormat="1" x14ac:dyDescent="0.35">
      <c r="A160" s="151" t="str">
        <f>INDEX(Lists!$B$4:$B$13,MATCH(Validation!$B$3,Lists!$A$4:$A$13,0))</f>
        <v>XXX</v>
      </c>
      <c r="B160" s="152" t="str">
        <f>$A$4&amp;"_NOCON07"</f>
        <v>XXX_NOCON07</v>
      </c>
      <c r="C160" s="153" t="s">
        <v>186</v>
      </c>
      <c r="D160" s="153" t="s">
        <v>300</v>
      </c>
      <c r="E160" s="153" t="s">
        <v>298</v>
      </c>
      <c r="F160" s="153" t="s">
        <v>230</v>
      </c>
      <c r="G160" s="154" t="str">
        <f>IF('S2'!L12="","##BLANK",'S2'!L12)</f>
        <v>##BLANK</v>
      </c>
    </row>
    <row r="161" spans="1:7" s="153" customFormat="1" x14ac:dyDescent="0.35">
      <c r="A161" s="151" t="str">
        <f>INDEX(Lists!$B$4:$B$13,MATCH(Validation!$B$3,Lists!$A$4:$A$13,0))</f>
        <v>XXX</v>
      </c>
      <c r="B161" s="152" t="str">
        <f>$A$4&amp;"_NOCON08"</f>
        <v>XXX_NOCON08</v>
      </c>
      <c r="C161" s="153" t="s">
        <v>186</v>
      </c>
      <c r="D161" s="153" t="s">
        <v>300</v>
      </c>
      <c r="E161" s="153" t="s">
        <v>298</v>
      </c>
      <c r="F161" s="153" t="s">
        <v>230</v>
      </c>
      <c r="G161" s="154" t="str">
        <f>IF('S2'!L13="","##BLANK",'S2'!L13)</f>
        <v>##BLANK</v>
      </c>
    </row>
    <row r="162" spans="1:7" s="153" customFormat="1" x14ac:dyDescent="0.35">
      <c r="A162" s="151" t="str">
        <f>INDEX(Lists!$B$4:$B$13,MATCH(Validation!$B$3,Lists!$A$4:$A$13,0))</f>
        <v>XXX</v>
      </c>
      <c r="B162" s="152" t="str">
        <f>$A$4&amp;"_NOCON09"</f>
        <v>XXX_NOCON09</v>
      </c>
      <c r="C162" s="153" t="s">
        <v>186</v>
      </c>
      <c r="D162" s="153" t="s">
        <v>300</v>
      </c>
      <c r="E162" s="153" t="s">
        <v>298</v>
      </c>
      <c r="F162" s="153" t="s">
        <v>230</v>
      </c>
      <c r="G162" s="154" t="str">
        <f>IF('S2'!L14="","##BLANK",'S2'!L14)</f>
        <v>##BLANK</v>
      </c>
    </row>
    <row r="163" spans="1:7" s="153" customFormat="1" x14ac:dyDescent="0.35">
      <c r="A163" s="151" t="str">
        <f>INDEX(Lists!$B$4:$B$13,MATCH(Validation!$B$3,Lists!$A$4:$A$13,0))</f>
        <v>XXX</v>
      </c>
      <c r="B163" s="152" t="str">
        <f>$A$4&amp;"_NOCON010"</f>
        <v>XXX_NOCON010</v>
      </c>
      <c r="C163" s="153" t="s">
        <v>186</v>
      </c>
      <c r="D163" s="153" t="s">
        <v>300</v>
      </c>
      <c r="E163" s="153" t="s">
        <v>298</v>
      </c>
      <c r="F163" s="153" t="s">
        <v>230</v>
      </c>
      <c r="G163" s="154" t="str">
        <f>IF('S2'!L15="","##BLANK",'S2'!L15)</f>
        <v>##BLANK</v>
      </c>
    </row>
    <row r="164" spans="1:7" s="153" customFormat="1" x14ac:dyDescent="0.35">
      <c r="A164" s="151" t="str">
        <f>INDEX(Lists!$B$4:$B$13,MATCH(Validation!$B$3,Lists!$A$4:$A$13,0))</f>
        <v>XXX</v>
      </c>
      <c r="B164" s="152" t="str">
        <f>$A$4&amp;"_NOCON011"</f>
        <v>XXX_NOCON011</v>
      </c>
      <c r="C164" s="153" t="s">
        <v>186</v>
      </c>
      <c r="D164" s="153" t="s">
        <v>300</v>
      </c>
      <c r="E164" s="153" t="s">
        <v>298</v>
      </c>
      <c r="F164" s="153" t="s">
        <v>230</v>
      </c>
      <c r="G164" s="154" t="str">
        <f>IF('S2'!L16="","##BLANK",'S2'!L16)</f>
        <v>##BLANK</v>
      </c>
    </row>
    <row r="165" spans="1:7" s="153" customFormat="1" x14ac:dyDescent="0.35">
      <c r="A165" s="151" t="str">
        <f>INDEX(Lists!$B$4:$B$13,MATCH(Validation!$B$3,Lists!$A$4:$A$13,0))</f>
        <v>XXX</v>
      </c>
      <c r="B165" s="152" t="str">
        <f>$A$4&amp;"_NOCON012"</f>
        <v>XXX_NOCON012</v>
      </c>
      <c r="C165" s="153" t="s">
        <v>186</v>
      </c>
      <c r="D165" s="153" t="s">
        <v>300</v>
      </c>
      <c r="E165" s="153" t="s">
        <v>298</v>
      </c>
      <c r="F165" s="153" t="s">
        <v>230</v>
      </c>
      <c r="G165" s="154" t="str">
        <f>IF('S2'!L17="","##BLANK",'S2'!L17)</f>
        <v>##BLANK</v>
      </c>
    </row>
    <row r="166" spans="1:7" s="153" customFormat="1" x14ac:dyDescent="0.35">
      <c r="A166" s="151" t="str">
        <f>INDEX(Lists!$B$4:$B$13,MATCH(Validation!$B$3,Lists!$A$4:$A$13,0))</f>
        <v>XXX</v>
      </c>
      <c r="B166" s="152" t="str">
        <f>$A$4&amp;"_NOCON013"</f>
        <v>XXX_NOCON013</v>
      </c>
      <c r="C166" s="153" t="s">
        <v>186</v>
      </c>
      <c r="D166" s="153" t="s">
        <v>300</v>
      </c>
      <c r="E166" s="153" t="s">
        <v>298</v>
      </c>
      <c r="F166" s="153" t="s">
        <v>230</v>
      </c>
      <c r="G166" s="154" t="str">
        <f>IF('S2'!L18="","##BLANK",'S2'!L18)</f>
        <v>##BLANK</v>
      </c>
    </row>
    <row r="167" spans="1:7" s="153" customFormat="1" x14ac:dyDescent="0.35">
      <c r="A167" s="151" t="str">
        <f>INDEX(Lists!$B$4:$B$13,MATCH(Validation!$B$3,Lists!$A$4:$A$13,0))</f>
        <v>XXX</v>
      </c>
      <c r="B167" s="152" t="str">
        <f>$A$4&amp;"_NOCON014"</f>
        <v>XXX_NOCON014</v>
      </c>
      <c r="C167" s="153" t="s">
        <v>186</v>
      </c>
      <c r="D167" s="153" t="s">
        <v>300</v>
      </c>
      <c r="E167" s="153" t="s">
        <v>298</v>
      </c>
      <c r="F167" s="153" t="s">
        <v>230</v>
      </c>
      <c r="G167" s="154" t="str">
        <f>IF('S2'!L19="","##BLANK",'S2'!L19)</f>
        <v>##BLANK</v>
      </c>
    </row>
    <row r="168" spans="1:7" s="153" customFormat="1" x14ac:dyDescent="0.35">
      <c r="A168" s="151" t="str">
        <f>INDEX(Lists!$B$4:$B$13,MATCH(Validation!$B$3,Lists!$A$4:$A$13,0))</f>
        <v>XXX</v>
      </c>
      <c r="B168" s="152" t="str">
        <f>$A$4&amp;"_NOCON015"</f>
        <v>XXX_NOCON015</v>
      </c>
      <c r="C168" s="153" t="s">
        <v>186</v>
      </c>
      <c r="D168" s="153" t="s">
        <v>300</v>
      </c>
      <c r="E168" s="153" t="s">
        <v>298</v>
      </c>
      <c r="F168" s="153" t="s">
        <v>230</v>
      </c>
      <c r="G168" s="154" t="str">
        <f>IF('S2'!L20="","##BLANK",'S2'!L20)</f>
        <v>##BLANK</v>
      </c>
    </row>
    <row r="169" spans="1:7" s="153" customFormat="1" x14ac:dyDescent="0.35">
      <c r="A169" s="151" t="str">
        <f>INDEX(Lists!$B$4:$B$13,MATCH(Validation!$B$3,Lists!$A$4:$A$13,0))</f>
        <v>XXX</v>
      </c>
      <c r="B169" s="152" t="str">
        <f>$A$4&amp;"_NOCON016"</f>
        <v>XXX_NOCON016</v>
      </c>
      <c r="C169" s="153" t="s">
        <v>186</v>
      </c>
      <c r="D169" s="153" t="s">
        <v>300</v>
      </c>
      <c r="E169" s="153" t="s">
        <v>298</v>
      </c>
      <c r="F169" s="153" t="s">
        <v>230</v>
      </c>
      <c r="G169" s="154" t="str">
        <f>IF('S2'!L21="","##BLANK",'S2'!L21)</f>
        <v>##BLANK</v>
      </c>
    </row>
    <row r="170" spans="1:7" s="153" customFormat="1" x14ac:dyDescent="0.35">
      <c r="A170" s="151" t="str">
        <f>INDEX(Lists!$B$4:$B$13,MATCH(Validation!$B$3,Lists!$A$4:$A$13,0))</f>
        <v>XXX</v>
      </c>
      <c r="B170" s="152" t="str">
        <f>$A$4&amp;"_NOCON017"</f>
        <v>XXX_NOCON017</v>
      </c>
      <c r="C170" s="153" t="s">
        <v>186</v>
      </c>
      <c r="D170" s="153" t="s">
        <v>300</v>
      </c>
      <c r="E170" s="153" t="s">
        <v>298</v>
      </c>
      <c r="F170" s="153" t="s">
        <v>230</v>
      </c>
      <c r="G170" s="154" t="str">
        <f>IF('S2'!L22="","##BLANK",'S2'!L22)</f>
        <v>##BLANK</v>
      </c>
    </row>
    <row r="171" spans="1:7" s="153" customFormat="1" x14ac:dyDescent="0.35">
      <c r="A171" s="151" t="str">
        <f>INDEX(Lists!$B$4:$B$13,MATCH(Validation!$B$3,Lists!$A$4:$A$13,0))</f>
        <v>XXX</v>
      </c>
      <c r="B171" s="152" t="str">
        <f>$A$4&amp;"_NOCON018"</f>
        <v>XXX_NOCON018</v>
      </c>
      <c r="C171" s="153" t="s">
        <v>186</v>
      </c>
      <c r="D171" s="153" t="s">
        <v>300</v>
      </c>
      <c r="E171" s="153" t="s">
        <v>298</v>
      </c>
      <c r="F171" s="153" t="s">
        <v>230</v>
      </c>
      <c r="G171" s="154" t="str">
        <f>IF('S2'!L23="","##BLANK",'S2'!L23)</f>
        <v>##BLANK</v>
      </c>
    </row>
    <row r="172" spans="1:7" s="153" customFormat="1" x14ac:dyDescent="0.35">
      <c r="A172" s="151" t="str">
        <f>INDEX(Lists!$B$4:$B$13,MATCH(Validation!$B$3,Lists!$A$4:$A$13,0))</f>
        <v>XXX</v>
      </c>
      <c r="B172" s="152" t="str">
        <f>$A$4&amp;"_NOCON019"</f>
        <v>XXX_NOCON019</v>
      </c>
      <c r="C172" s="153" t="s">
        <v>186</v>
      </c>
      <c r="D172" s="153" t="s">
        <v>300</v>
      </c>
      <c r="E172" s="153" t="s">
        <v>298</v>
      </c>
      <c r="F172" s="153" t="s">
        <v>230</v>
      </c>
      <c r="G172" s="154" t="str">
        <f>IF('S2'!L24="","##BLANK",'S2'!L24)</f>
        <v>##BLANK</v>
      </c>
    </row>
    <row r="173" spans="1:7" s="153" customFormat="1" x14ac:dyDescent="0.35">
      <c r="A173" s="151" t="str">
        <f>INDEX(Lists!$B$4:$B$13,MATCH(Validation!$B$3,Lists!$A$4:$A$13,0))</f>
        <v>XXX</v>
      </c>
      <c r="B173" s="152" t="str">
        <f>$A$4&amp;"_NOCON020"</f>
        <v>XXX_NOCON020</v>
      </c>
      <c r="C173" s="153" t="s">
        <v>186</v>
      </c>
      <c r="D173" s="153" t="s">
        <v>300</v>
      </c>
      <c r="E173" s="153" t="s">
        <v>298</v>
      </c>
      <c r="F173" s="153" t="s">
        <v>230</v>
      </c>
      <c r="G173" s="154" t="str">
        <f>IF('S2'!L25="","##BLANK",'S2'!L25)</f>
        <v>##BLANK</v>
      </c>
    </row>
    <row r="174" spans="1:7" s="153" customFormat="1" x14ac:dyDescent="0.35">
      <c r="A174" s="151" t="str">
        <f>INDEX(Lists!$B$4:$B$13,MATCH(Validation!$B$3,Lists!$A$4:$A$13,0))</f>
        <v>XXX</v>
      </c>
      <c r="B174" s="152" t="str">
        <f>$A$4&amp;"_NOCON021"</f>
        <v>XXX_NOCON021</v>
      </c>
      <c r="C174" s="153" t="s">
        <v>186</v>
      </c>
      <c r="D174" s="153" t="s">
        <v>300</v>
      </c>
      <c r="E174" s="153" t="s">
        <v>298</v>
      </c>
      <c r="F174" s="153" t="s">
        <v>230</v>
      </c>
      <c r="G174" s="154" t="str">
        <f>IF('S2'!L26="","##BLANK",'S2'!L26)</f>
        <v>##BLANK</v>
      </c>
    </row>
    <row r="175" spans="1:7" s="153" customFormat="1" x14ac:dyDescent="0.35">
      <c r="A175" s="151" t="str">
        <f>INDEX(Lists!$B$4:$B$13,MATCH(Validation!$B$3,Lists!$A$4:$A$13,0))</f>
        <v>XXX</v>
      </c>
      <c r="B175" s="152" t="str">
        <f>$A$4&amp;"_NOCON022"</f>
        <v>XXX_NOCON022</v>
      </c>
      <c r="C175" s="153" t="s">
        <v>186</v>
      </c>
      <c r="D175" s="153" t="s">
        <v>300</v>
      </c>
      <c r="E175" s="153" t="s">
        <v>298</v>
      </c>
      <c r="F175" s="153" t="s">
        <v>230</v>
      </c>
      <c r="G175" s="154" t="str">
        <f>IF('S2'!L27="","##BLANK",'S2'!L27)</f>
        <v>##BLANK</v>
      </c>
    </row>
    <row r="176" spans="1:7" s="153" customFormat="1" x14ac:dyDescent="0.35">
      <c r="A176" s="151" t="str">
        <f>INDEX(Lists!$B$4:$B$13,MATCH(Validation!$B$3,Lists!$A$4:$A$13,0))</f>
        <v>XXX</v>
      </c>
      <c r="B176" s="152" t="str">
        <f>$A$4&amp;"_NOCON023"</f>
        <v>XXX_NOCON023</v>
      </c>
      <c r="C176" s="153" t="s">
        <v>186</v>
      </c>
      <c r="D176" s="153" t="s">
        <v>300</v>
      </c>
      <c r="E176" s="153" t="s">
        <v>298</v>
      </c>
      <c r="F176" s="153" t="s">
        <v>230</v>
      </c>
      <c r="G176" s="154" t="str">
        <f>IF('S2'!L28="","##BLANK",'S2'!L28)</f>
        <v>##BLANK</v>
      </c>
    </row>
    <row r="177" spans="1:7" s="153" customFormat="1" x14ac:dyDescent="0.35">
      <c r="A177" s="151" t="str">
        <f>INDEX(Lists!$B$4:$B$13,MATCH(Validation!$B$3,Lists!$A$4:$A$13,0))</f>
        <v>XXX</v>
      </c>
      <c r="B177" s="152" t="str">
        <f>$A$4&amp;"_NOCON024"</f>
        <v>XXX_NOCON024</v>
      </c>
      <c r="C177" s="153" t="s">
        <v>186</v>
      </c>
      <c r="D177" s="153" t="s">
        <v>300</v>
      </c>
      <c r="E177" s="153" t="s">
        <v>298</v>
      </c>
      <c r="F177" s="153" t="s">
        <v>230</v>
      </c>
      <c r="G177" s="154" t="str">
        <f>IF('S2'!L29="","##BLANK",'S2'!L29)</f>
        <v>##BLANK</v>
      </c>
    </row>
    <row r="178" spans="1:7" s="153" customFormat="1" x14ac:dyDescent="0.35">
      <c r="A178" s="151" t="str">
        <f>INDEX(Lists!$B$4:$B$13,MATCH(Validation!$B$3,Lists!$A$4:$A$13,0))</f>
        <v>XXX</v>
      </c>
      <c r="B178" s="152" t="str">
        <f>$A$4&amp;"_NOCON025"</f>
        <v>XXX_NOCON025</v>
      </c>
      <c r="C178" s="153" t="s">
        <v>186</v>
      </c>
      <c r="D178" s="153" t="s">
        <v>300</v>
      </c>
      <c r="E178" s="153" t="s">
        <v>298</v>
      </c>
      <c r="F178" s="153" t="s">
        <v>230</v>
      </c>
      <c r="G178" s="154" t="str">
        <f>IF('S2'!L30="","##BLANK",'S2'!L30)</f>
        <v>##BLANK</v>
      </c>
    </row>
    <row r="179" spans="1:7" s="153" customFormat="1" x14ac:dyDescent="0.35">
      <c r="A179" s="151" t="str">
        <f>INDEX(Lists!$B$4:$B$13,MATCH(Validation!$B$3,Lists!$A$4:$A$13,0))</f>
        <v>XXX</v>
      </c>
      <c r="B179" s="152" t="str">
        <f>$A$4&amp;"_NOCON026"</f>
        <v>XXX_NOCON026</v>
      </c>
      <c r="C179" s="153" t="s">
        <v>186</v>
      </c>
      <c r="D179" s="153" t="s">
        <v>300</v>
      </c>
      <c r="E179" s="153" t="s">
        <v>298</v>
      </c>
      <c r="F179" s="153" t="s">
        <v>230</v>
      </c>
      <c r="G179" s="154" t="str">
        <f>IF('S2'!L31="","##BLANK",'S2'!L31)</f>
        <v>##BLANK</v>
      </c>
    </row>
    <row r="180" spans="1:7" s="153" customFormat="1" x14ac:dyDescent="0.35">
      <c r="A180" s="151" t="str">
        <f>INDEX(Lists!$B$4:$B$13,MATCH(Validation!$B$3,Lists!$A$4:$A$13,0))</f>
        <v>XXX</v>
      </c>
      <c r="B180" s="152" t="str">
        <f>$A$4&amp;"_NOCON027"</f>
        <v>XXX_NOCON027</v>
      </c>
      <c r="C180" s="153" t="s">
        <v>186</v>
      </c>
      <c r="D180" s="153" t="s">
        <v>300</v>
      </c>
      <c r="E180" s="153" t="s">
        <v>298</v>
      </c>
      <c r="F180" s="153" t="s">
        <v>230</v>
      </c>
      <c r="G180" s="154" t="str">
        <f>IF('S2'!L32="","##BLANK",'S2'!L32)</f>
        <v>##BLANK</v>
      </c>
    </row>
    <row r="181" spans="1:7" s="153" customFormat="1" x14ac:dyDescent="0.35">
      <c r="A181" s="151" t="str">
        <f>INDEX(Lists!$B$4:$B$13,MATCH(Validation!$B$3,Lists!$A$4:$A$13,0))</f>
        <v>XXX</v>
      </c>
      <c r="B181" s="152" t="str">
        <f>$A$4&amp;"_NOCON028"</f>
        <v>XXX_NOCON028</v>
      </c>
      <c r="C181" s="153" t="s">
        <v>186</v>
      </c>
      <c r="D181" s="153" t="s">
        <v>300</v>
      </c>
      <c r="E181" s="153" t="s">
        <v>298</v>
      </c>
      <c r="F181" s="153" t="s">
        <v>230</v>
      </c>
      <c r="G181" s="154" t="str">
        <f>IF('S2'!L33="","##BLANK",'S2'!L33)</f>
        <v>##BLANK</v>
      </c>
    </row>
    <row r="182" spans="1:7" s="153" customFormat="1" x14ac:dyDescent="0.35">
      <c r="A182" s="151" t="str">
        <f>INDEX(Lists!$B$4:$B$13,MATCH(Validation!$B$3,Lists!$A$4:$A$13,0))</f>
        <v>XXX</v>
      </c>
      <c r="B182" s="152" t="str">
        <f>$A$4&amp;"_NOCON029"</f>
        <v>XXX_NOCON029</v>
      </c>
      <c r="C182" s="153" t="s">
        <v>186</v>
      </c>
      <c r="D182" s="153" t="s">
        <v>300</v>
      </c>
      <c r="E182" s="153" t="s">
        <v>298</v>
      </c>
      <c r="F182" s="153" t="s">
        <v>230</v>
      </c>
      <c r="G182" s="154" t="str">
        <f>IF('S2'!L34="","##BLANK",'S2'!L34)</f>
        <v>##BLANK</v>
      </c>
    </row>
    <row r="183" spans="1:7" s="153" customFormat="1" x14ac:dyDescent="0.35">
      <c r="A183" s="151" t="str">
        <f>INDEX(Lists!$B$4:$B$13,MATCH(Validation!$B$3,Lists!$A$4:$A$13,0))</f>
        <v>XXX</v>
      </c>
      <c r="B183" s="152" t="str">
        <f>$A$4&amp;"_NOCON030"</f>
        <v>XXX_NOCON030</v>
      </c>
      <c r="C183" s="153" t="s">
        <v>186</v>
      </c>
      <c r="D183" s="153" t="s">
        <v>300</v>
      </c>
      <c r="E183" s="153" t="s">
        <v>298</v>
      </c>
      <c r="F183" s="153" t="s">
        <v>230</v>
      </c>
      <c r="G183" s="154" t="str">
        <f>IF('S2'!L35="","##BLANK",'S2'!L35)</f>
        <v>##BLANK</v>
      </c>
    </row>
    <row r="184" spans="1:7" s="153" customFormat="1" x14ac:dyDescent="0.35">
      <c r="A184" s="151" t="str">
        <f>INDEX(Lists!$B$4:$B$13,MATCH(Validation!$B$3,Lists!$A$4:$A$13,0))</f>
        <v>XXX</v>
      </c>
      <c r="B184" s="152" t="str">
        <f>$A$4&amp;"_NOCON01"</f>
        <v>XXX_NOCON01</v>
      </c>
      <c r="C184" s="153" t="s">
        <v>187</v>
      </c>
      <c r="D184" s="155" t="s">
        <v>301</v>
      </c>
      <c r="E184" s="153" t="s">
        <v>298</v>
      </c>
      <c r="F184" s="153" t="s">
        <v>230</v>
      </c>
      <c r="G184" s="154" t="str">
        <f>IF('S2'!M6="","##BLANK",'S2'!M6)</f>
        <v>##BLANK</v>
      </c>
    </row>
    <row r="185" spans="1:7" s="153" customFormat="1" x14ac:dyDescent="0.35">
      <c r="A185" s="151" t="str">
        <f>INDEX(Lists!$B$4:$B$13,MATCH(Validation!$B$3,Lists!$A$4:$A$13,0))</f>
        <v>XXX</v>
      </c>
      <c r="B185" s="152" t="str">
        <f>$A$4&amp;"_NOCON02"</f>
        <v>XXX_NOCON02</v>
      </c>
      <c r="C185" s="153" t="s">
        <v>187</v>
      </c>
      <c r="D185" s="155" t="s">
        <v>301</v>
      </c>
      <c r="E185" s="153" t="s">
        <v>298</v>
      </c>
      <c r="F185" s="153" t="s">
        <v>230</v>
      </c>
      <c r="G185" s="154" t="str">
        <f>IF('S2'!M7="","##BLANK",'S2'!M7)</f>
        <v>##BLANK</v>
      </c>
    </row>
    <row r="186" spans="1:7" s="153" customFormat="1" x14ac:dyDescent="0.35">
      <c r="A186" s="151" t="str">
        <f>INDEX(Lists!$B$4:$B$13,MATCH(Validation!$B$3,Lists!$A$4:$A$13,0))</f>
        <v>XXX</v>
      </c>
      <c r="B186" s="152" t="str">
        <f>$A$4&amp;"_NOCON03"</f>
        <v>XXX_NOCON03</v>
      </c>
      <c r="C186" s="153" t="s">
        <v>187</v>
      </c>
      <c r="D186" s="155" t="s">
        <v>301</v>
      </c>
      <c r="E186" s="153" t="s">
        <v>298</v>
      </c>
      <c r="F186" s="153" t="s">
        <v>230</v>
      </c>
      <c r="G186" s="154" t="str">
        <f>IF('S2'!M8="","##BLANK",'S2'!M8)</f>
        <v>##BLANK</v>
      </c>
    </row>
    <row r="187" spans="1:7" s="153" customFormat="1" x14ac:dyDescent="0.35">
      <c r="A187" s="151" t="str">
        <f>INDEX(Lists!$B$4:$B$13,MATCH(Validation!$B$3,Lists!$A$4:$A$13,0))</f>
        <v>XXX</v>
      </c>
      <c r="B187" s="152" t="str">
        <f>$A$4&amp;"_NOCON04"</f>
        <v>XXX_NOCON04</v>
      </c>
      <c r="C187" s="153" t="s">
        <v>187</v>
      </c>
      <c r="D187" s="155" t="s">
        <v>301</v>
      </c>
      <c r="E187" s="153" t="s">
        <v>298</v>
      </c>
      <c r="F187" s="153" t="s">
        <v>230</v>
      </c>
      <c r="G187" s="154" t="str">
        <f>IF('S2'!M9="","##BLANK",'S2'!M9)</f>
        <v>##BLANK</v>
      </c>
    </row>
    <row r="188" spans="1:7" s="153" customFormat="1" x14ac:dyDescent="0.35">
      <c r="A188" s="151" t="str">
        <f>INDEX(Lists!$B$4:$B$13,MATCH(Validation!$B$3,Lists!$A$4:$A$13,0))</f>
        <v>XXX</v>
      </c>
      <c r="B188" s="152" t="str">
        <f>$A$4&amp;"_NOCON05"</f>
        <v>XXX_NOCON05</v>
      </c>
      <c r="C188" s="153" t="s">
        <v>187</v>
      </c>
      <c r="D188" s="155" t="s">
        <v>301</v>
      </c>
      <c r="E188" s="153" t="s">
        <v>298</v>
      </c>
      <c r="F188" s="153" t="s">
        <v>230</v>
      </c>
      <c r="G188" s="154" t="str">
        <f>IF('S2'!M10="","##BLANK",'S2'!M10)</f>
        <v>##BLANK</v>
      </c>
    </row>
    <row r="189" spans="1:7" s="153" customFormat="1" x14ac:dyDescent="0.35">
      <c r="A189" s="151" t="str">
        <f>INDEX(Lists!$B$4:$B$13,MATCH(Validation!$B$3,Lists!$A$4:$A$13,0))</f>
        <v>XXX</v>
      </c>
      <c r="B189" s="152" t="str">
        <f>$A$4&amp;"_NOCON06"</f>
        <v>XXX_NOCON06</v>
      </c>
      <c r="C189" s="153" t="s">
        <v>187</v>
      </c>
      <c r="D189" s="155" t="s">
        <v>301</v>
      </c>
      <c r="E189" s="153" t="s">
        <v>298</v>
      </c>
      <c r="F189" s="153" t="s">
        <v>230</v>
      </c>
      <c r="G189" s="154" t="str">
        <f>IF('S2'!M11="","##BLANK",'S2'!M11)</f>
        <v>##BLANK</v>
      </c>
    </row>
    <row r="190" spans="1:7" s="153" customFormat="1" x14ac:dyDescent="0.35">
      <c r="A190" s="151" t="str">
        <f>INDEX(Lists!$B$4:$B$13,MATCH(Validation!$B$3,Lists!$A$4:$A$13,0))</f>
        <v>XXX</v>
      </c>
      <c r="B190" s="152" t="str">
        <f>$A$4&amp;"_NOCON07"</f>
        <v>XXX_NOCON07</v>
      </c>
      <c r="C190" s="153" t="s">
        <v>187</v>
      </c>
      <c r="D190" s="155" t="s">
        <v>301</v>
      </c>
      <c r="E190" s="153" t="s">
        <v>298</v>
      </c>
      <c r="F190" s="153" t="s">
        <v>230</v>
      </c>
      <c r="G190" s="154" t="str">
        <f>IF('S2'!M12="","##BLANK",'S2'!M12)</f>
        <v>##BLANK</v>
      </c>
    </row>
    <row r="191" spans="1:7" s="153" customFormat="1" x14ac:dyDescent="0.35">
      <c r="A191" s="151" t="str">
        <f>INDEX(Lists!$B$4:$B$13,MATCH(Validation!$B$3,Lists!$A$4:$A$13,0))</f>
        <v>XXX</v>
      </c>
      <c r="B191" s="152" t="str">
        <f>$A$4&amp;"_NOCON08"</f>
        <v>XXX_NOCON08</v>
      </c>
      <c r="C191" s="153" t="s">
        <v>187</v>
      </c>
      <c r="D191" s="155" t="s">
        <v>301</v>
      </c>
      <c r="E191" s="153" t="s">
        <v>298</v>
      </c>
      <c r="F191" s="153" t="s">
        <v>230</v>
      </c>
      <c r="G191" s="154" t="str">
        <f>IF('S2'!M13="","##BLANK",'S2'!M13)</f>
        <v>##BLANK</v>
      </c>
    </row>
    <row r="192" spans="1:7" s="153" customFormat="1" x14ac:dyDescent="0.35">
      <c r="A192" s="151" t="str">
        <f>INDEX(Lists!$B$4:$B$13,MATCH(Validation!$B$3,Lists!$A$4:$A$13,0))</f>
        <v>XXX</v>
      </c>
      <c r="B192" s="152" t="str">
        <f>$A$4&amp;"_NOCON09"</f>
        <v>XXX_NOCON09</v>
      </c>
      <c r="C192" s="153" t="s">
        <v>187</v>
      </c>
      <c r="D192" s="155" t="s">
        <v>301</v>
      </c>
      <c r="E192" s="153" t="s">
        <v>298</v>
      </c>
      <c r="F192" s="153" t="s">
        <v>230</v>
      </c>
      <c r="G192" s="154" t="str">
        <f>IF('S2'!M14="","##BLANK",'S2'!M14)</f>
        <v>##BLANK</v>
      </c>
    </row>
    <row r="193" spans="1:7" s="153" customFormat="1" x14ac:dyDescent="0.35">
      <c r="A193" s="151" t="str">
        <f>INDEX(Lists!$B$4:$B$13,MATCH(Validation!$B$3,Lists!$A$4:$A$13,0))</f>
        <v>XXX</v>
      </c>
      <c r="B193" s="152" t="str">
        <f>$A$4&amp;"_NOCON010"</f>
        <v>XXX_NOCON010</v>
      </c>
      <c r="C193" s="153" t="s">
        <v>187</v>
      </c>
      <c r="D193" s="155" t="s">
        <v>301</v>
      </c>
      <c r="E193" s="153" t="s">
        <v>298</v>
      </c>
      <c r="F193" s="153" t="s">
        <v>230</v>
      </c>
      <c r="G193" s="154" t="str">
        <f>IF('S2'!M15="","##BLANK",'S2'!M15)</f>
        <v>##BLANK</v>
      </c>
    </row>
    <row r="194" spans="1:7" s="153" customFormat="1" x14ac:dyDescent="0.35">
      <c r="A194" s="151" t="str">
        <f>INDEX(Lists!$B$4:$B$13,MATCH(Validation!$B$3,Lists!$A$4:$A$13,0))</f>
        <v>XXX</v>
      </c>
      <c r="B194" s="152" t="str">
        <f>$A$4&amp;"_NOCON011"</f>
        <v>XXX_NOCON011</v>
      </c>
      <c r="C194" s="153" t="s">
        <v>187</v>
      </c>
      <c r="D194" s="155" t="s">
        <v>301</v>
      </c>
      <c r="E194" s="153" t="s">
        <v>298</v>
      </c>
      <c r="F194" s="153" t="s">
        <v>230</v>
      </c>
      <c r="G194" s="154" t="str">
        <f>IF('S2'!M16="","##BLANK",'S2'!M16)</f>
        <v>##BLANK</v>
      </c>
    </row>
    <row r="195" spans="1:7" s="153" customFormat="1" x14ac:dyDescent="0.35">
      <c r="A195" s="151" t="str">
        <f>INDEX(Lists!$B$4:$B$13,MATCH(Validation!$B$3,Lists!$A$4:$A$13,0))</f>
        <v>XXX</v>
      </c>
      <c r="B195" s="152" t="str">
        <f>$A$4&amp;"_NOCON012"</f>
        <v>XXX_NOCON012</v>
      </c>
      <c r="C195" s="153" t="s">
        <v>187</v>
      </c>
      <c r="D195" s="155" t="s">
        <v>301</v>
      </c>
      <c r="E195" s="153" t="s">
        <v>298</v>
      </c>
      <c r="F195" s="153" t="s">
        <v>230</v>
      </c>
      <c r="G195" s="154" t="str">
        <f>IF('S2'!M17="","##BLANK",'S2'!M17)</f>
        <v>##BLANK</v>
      </c>
    </row>
    <row r="196" spans="1:7" s="153" customFormat="1" x14ac:dyDescent="0.35">
      <c r="A196" s="151" t="str">
        <f>INDEX(Lists!$B$4:$B$13,MATCH(Validation!$B$3,Lists!$A$4:$A$13,0))</f>
        <v>XXX</v>
      </c>
      <c r="B196" s="152" t="str">
        <f>$A$4&amp;"_NOCON013"</f>
        <v>XXX_NOCON013</v>
      </c>
      <c r="C196" s="153" t="s">
        <v>187</v>
      </c>
      <c r="D196" s="155" t="s">
        <v>301</v>
      </c>
      <c r="E196" s="153" t="s">
        <v>298</v>
      </c>
      <c r="F196" s="153" t="s">
        <v>230</v>
      </c>
      <c r="G196" s="154" t="str">
        <f>IF('S2'!M18="","##BLANK",'S2'!M18)</f>
        <v>##BLANK</v>
      </c>
    </row>
    <row r="197" spans="1:7" s="153" customFormat="1" x14ac:dyDescent="0.35">
      <c r="A197" s="151" t="str">
        <f>INDEX(Lists!$B$4:$B$13,MATCH(Validation!$B$3,Lists!$A$4:$A$13,0))</f>
        <v>XXX</v>
      </c>
      <c r="B197" s="152" t="str">
        <f>$A$4&amp;"_NOCON014"</f>
        <v>XXX_NOCON014</v>
      </c>
      <c r="C197" s="153" t="s">
        <v>187</v>
      </c>
      <c r="D197" s="155" t="s">
        <v>301</v>
      </c>
      <c r="E197" s="153" t="s">
        <v>298</v>
      </c>
      <c r="F197" s="153" t="s">
        <v>230</v>
      </c>
      <c r="G197" s="154" t="str">
        <f>IF('S2'!M19="","##BLANK",'S2'!M19)</f>
        <v>##BLANK</v>
      </c>
    </row>
    <row r="198" spans="1:7" s="153" customFormat="1" x14ac:dyDescent="0.35">
      <c r="A198" s="151" t="str">
        <f>INDEX(Lists!$B$4:$B$13,MATCH(Validation!$B$3,Lists!$A$4:$A$13,0))</f>
        <v>XXX</v>
      </c>
      <c r="B198" s="152" t="str">
        <f>$A$4&amp;"_NOCON015"</f>
        <v>XXX_NOCON015</v>
      </c>
      <c r="C198" s="153" t="s">
        <v>187</v>
      </c>
      <c r="D198" s="155" t="s">
        <v>301</v>
      </c>
      <c r="E198" s="153" t="s">
        <v>298</v>
      </c>
      <c r="F198" s="153" t="s">
        <v>230</v>
      </c>
      <c r="G198" s="154" t="str">
        <f>IF('S2'!M20="","##BLANK",'S2'!M20)</f>
        <v>##BLANK</v>
      </c>
    </row>
    <row r="199" spans="1:7" s="153" customFormat="1" x14ac:dyDescent="0.35">
      <c r="A199" s="151" t="str">
        <f>INDEX(Lists!$B$4:$B$13,MATCH(Validation!$B$3,Lists!$A$4:$A$13,0))</f>
        <v>XXX</v>
      </c>
      <c r="B199" s="152" t="str">
        <f>$A$4&amp;"_NOCON016"</f>
        <v>XXX_NOCON016</v>
      </c>
      <c r="C199" s="153" t="s">
        <v>187</v>
      </c>
      <c r="D199" s="155" t="s">
        <v>301</v>
      </c>
      <c r="E199" s="153" t="s">
        <v>298</v>
      </c>
      <c r="F199" s="153" t="s">
        <v>230</v>
      </c>
      <c r="G199" s="154" t="str">
        <f>IF('S2'!M21="","##BLANK",'S2'!M21)</f>
        <v>##BLANK</v>
      </c>
    </row>
    <row r="200" spans="1:7" s="153" customFormat="1" x14ac:dyDescent="0.35">
      <c r="A200" s="151" t="str">
        <f>INDEX(Lists!$B$4:$B$13,MATCH(Validation!$B$3,Lists!$A$4:$A$13,0))</f>
        <v>XXX</v>
      </c>
      <c r="B200" s="152" t="str">
        <f>$A$4&amp;"_NOCON017"</f>
        <v>XXX_NOCON017</v>
      </c>
      <c r="C200" s="153" t="s">
        <v>187</v>
      </c>
      <c r="D200" s="155" t="s">
        <v>301</v>
      </c>
      <c r="E200" s="153" t="s">
        <v>298</v>
      </c>
      <c r="F200" s="153" t="s">
        <v>230</v>
      </c>
      <c r="G200" s="154" t="str">
        <f>IF('S2'!M22="","##BLANK",'S2'!M22)</f>
        <v>##BLANK</v>
      </c>
    </row>
    <row r="201" spans="1:7" s="153" customFormat="1" x14ac:dyDescent="0.35">
      <c r="A201" s="151" t="str">
        <f>INDEX(Lists!$B$4:$B$13,MATCH(Validation!$B$3,Lists!$A$4:$A$13,0))</f>
        <v>XXX</v>
      </c>
      <c r="B201" s="152" t="str">
        <f>$A$4&amp;"_NOCON018"</f>
        <v>XXX_NOCON018</v>
      </c>
      <c r="C201" s="153" t="s">
        <v>187</v>
      </c>
      <c r="D201" s="155" t="s">
        <v>301</v>
      </c>
      <c r="E201" s="153" t="s">
        <v>298</v>
      </c>
      <c r="F201" s="153" t="s">
        <v>230</v>
      </c>
      <c r="G201" s="154" t="str">
        <f>IF('S2'!M23="","##BLANK",'S2'!M23)</f>
        <v>##BLANK</v>
      </c>
    </row>
    <row r="202" spans="1:7" s="153" customFormat="1" x14ac:dyDescent="0.35">
      <c r="A202" s="151" t="str">
        <f>INDEX(Lists!$B$4:$B$13,MATCH(Validation!$B$3,Lists!$A$4:$A$13,0))</f>
        <v>XXX</v>
      </c>
      <c r="B202" s="152" t="str">
        <f>$A$4&amp;"_NOCON019"</f>
        <v>XXX_NOCON019</v>
      </c>
      <c r="C202" s="153" t="s">
        <v>187</v>
      </c>
      <c r="D202" s="155" t="s">
        <v>301</v>
      </c>
      <c r="E202" s="153" t="s">
        <v>298</v>
      </c>
      <c r="F202" s="153" t="s">
        <v>230</v>
      </c>
      <c r="G202" s="154" t="str">
        <f>IF('S2'!M24="","##BLANK",'S2'!M24)</f>
        <v>##BLANK</v>
      </c>
    </row>
    <row r="203" spans="1:7" s="153" customFormat="1" x14ac:dyDescent="0.35">
      <c r="A203" s="151" t="str">
        <f>INDEX(Lists!$B$4:$B$13,MATCH(Validation!$B$3,Lists!$A$4:$A$13,0))</f>
        <v>XXX</v>
      </c>
      <c r="B203" s="152" t="str">
        <f>$A$4&amp;"_NOCON020"</f>
        <v>XXX_NOCON020</v>
      </c>
      <c r="C203" s="153" t="s">
        <v>187</v>
      </c>
      <c r="D203" s="155" t="s">
        <v>301</v>
      </c>
      <c r="E203" s="153" t="s">
        <v>298</v>
      </c>
      <c r="F203" s="153" t="s">
        <v>230</v>
      </c>
      <c r="G203" s="154" t="str">
        <f>IF('S2'!M25="","##BLANK",'S2'!M25)</f>
        <v>##BLANK</v>
      </c>
    </row>
    <row r="204" spans="1:7" s="153" customFormat="1" x14ac:dyDescent="0.35">
      <c r="A204" s="151" t="str">
        <f>INDEX(Lists!$B$4:$B$13,MATCH(Validation!$B$3,Lists!$A$4:$A$13,0))</f>
        <v>XXX</v>
      </c>
      <c r="B204" s="152" t="str">
        <f>$A$4&amp;"_NOCON021"</f>
        <v>XXX_NOCON021</v>
      </c>
      <c r="C204" s="153" t="s">
        <v>187</v>
      </c>
      <c r="D204" s="155" t="s">
        <v>301</v>
      </c>
      <c r="E204" s="153" t="s">
        <v>298</v>
      </c>
      <c r="F204" s="153" t="s">
        <v>230</v>
      </c>
      <c r="G204" s="154" t="str">
        <f>IF('S2'!M26="","##BLANK",'S2'!M26)</f>
        <v>##BLANK</v>
      </c>
    </row>
    <row r="205" spans="1:7" s="153" customFormat="1" x14ac:dyDescent="0.35">
      <c r="A205" s="151" t="str">
        <f>INDEX(Lists!$B$4:$B$13,MATCH(Validation!$B$3,Lists!$A$4:$A$13,0))</f>
        <v>XXX</v>
      </c>
      <c r="B205" s="152" t="str">
        <f>$A$4&amp;"_NOCON022"</f>
        <v>XXX_NOCON022</v>
      </c>
      <c r="C205" s="153" t="s">
        <v>187</v>
      </c>
      <c r="D205" s="155" t="s">
        <v>301</v>
      </c>
      <c r="E205" s="153" t="s">
        <v>298</v>
      </c>
      <c r="F205" s="153" t="s">
        <v>230</v>
      </c>
      <c r="G205" s="154" t="str">
        <f>IF('S2'!M27="","##BLANK",'S2'!M27)</f>
        <v>##BLANK</v>
      </c>
    </row>
    <row r="206" spans="1:7" s="153" customFormat="1" x14ac:dyDescent="0.35">
      <c r="A206" s="151" t="str">
        <f>INDEX(Lists!$B$4:$B$13,MATCH(Validation!$B$3,Lists!$A$4:$A$13,0))</f>
        <v>XXX</v>
      </c>
      <c r="B206" s="152" t="str">
        <f>$A$4&amp;"_NOCON023"</f>
        <v>XXX_NOCON023</v>
      </c>
      <c r="C206" s="153" t="s">
        <v>187</v>
      </c>
      <c r="D206" s="155" t="s">
        <v>301</v>
      </c>
      <c r="E206" s="153" t="s">
        <v>298</v>
      </c>
      <c r="F206" s="153" t="s">
        <v>230</v>
      </c>
      <c r="G206" s="154" t="str">
        <f>IF('S2'!M28="","##BLANK",'S2'!M28)</f>
        <v>##BLANK</v>
      </c>
    </row>
    <row r="207" spans="1:7" s="153" customFormat="1" x14ac:dyDescent="0.35">
      <c r="A207" s="151" t="str">
        <f>INDEX(Lists!$B$4:$B$13,MATCH(Validation!$B$3,Lists!$A$4:$A$13,0))</f>
        <v>XXX</v>
      </c>
      <c r="B207" s="152" t="str">
        <f>$A$4&amp;"_NOCON024"</f>
        <v>XXX_NOCON024</v>
      </c>
      <c r="C207" s="153" t="s">
        <v>187</v>
      </c>
      <c r="D207" s="155" t="s">
        <v>301</v>
      </c>
      <c r="E207" s="153" t="s">
        <v>298</v>
      </c>
      <c r="F207" s="153" t="s">
        <v>230</v>
      </c>
      <c r="G207" s="154" t="str">
        <f>IF('S2'!M29="","##BLANK",'S2'!M29)</f>
        <v>##BLANK</v>
      </c>
    </row>
    <row r="208" spans="1:7" s="153" customFormat="1" x14ac:dyDescent="0.35">
      <c r="A208" s="151" t="str">
        <f>INDEX(Lists!$B$4:$B$13,MATCH(Validation!$B$3,Lists!$A$4:$A$13,0))</f>
        <v>XXX</v>
      </c>
      <c r="B208" s="152" t="str">
        <f>$A$4&amp;"_NOCON025"</f>
        <v>XXX_NOCON025</v>
      </c>
      <c r="C208" s="153" t="s">
        <v>187</v>
      </c>
      <c r="D208" s="155" t="s">
        <v>301</v>
      </c>
      <c r="E208" s="153" t="s">
        <v>298</v>
      </c>
      <c r="F208" s="153" t="s">
        <v>230</v>
      </c>
      <c r="G208" s="154" t="str">
        <f>IF('S2'!M30="","##BLANK",'S2'!M30)</f>
        <v>##BLANK</v>
      </c>
    </row>
    <row r="209" spans="1:7" s="153" customFormat="1" x14ac:dyDescent="0.35">
      <c r="A209" s="151" t="str">
        <f>INDEX(Lists!$B$4:$B$13,MATCH(Validation!$B$3,Lists!$A$4:$A$13,0))</f>
        <v>XXX</v>
      </c>
      <c r="B209" s="152" t="str">
        <f>$A$4&amp;"_NOCON026"</f>
        <v>XXX_NOCON026</v>
      </c>
      <c r="C209" s="153" t="s">
        <v>187</v>
      </c>
      <c r="D209" s="155" t="s">
        <v>301</v>
      </c>
      <c r="E209" s="153" t="s">
        <v>298</v>
      </c>
      <c r="F209" s="153" t="s">
        <v>230</v>
      </c>
      <c r="G209" s="154" t="str">
        <f>IF('S2'!M31="","##BLANK",'S2'!M31)</f>
        <v>##BLANK</v>
      </c>
    </row>
    <row r="210" spans="1:7" s="153" customFormat="1" x14ac:dyDescent="0.35">
      <c r="A210" s="151" t="str">
        <f>INDEX(Lists!$B$4:$B$13,MATCH(Validation!$B$3,Lists!$A$4:$A$13,0))</f>
        <v>XXX</v>
      </c>
      <c r="B210" s="152" t="str">
        <f>$A$4&amp;"_NOCON027"</f>
        <v>XXX_NOCON027</v>
      </c>
      <c r="C210" s="153" t="s">
        <v>187</v>
      </c>
      <c r="D210" s="155" t="s">
        <v>301</v>
      </c>
      <c r="E210" s="153" t="s">
        <v>298</v>
      </c>
      <c r="F210" s="153" t="s">
        <v>230</v>
      </c>
      <c r="G210" s="154" t="str">
        <f>IF('S2'!M32="","##BLANK",'S2'!M32)</f>
        <v>##BLANK</v>
      </c>
    </row>
    <row r="211" spans="1:7" s="153" customFormat="1" x14ac:dyDescent="0.35">
      <c r="A211" s="151" t="str">
        <f>INDEX(Lists!$B$4:$B$13,MATCH(Validation!$B$3,Lists!$A$4:$A$13,0))</f>
        <v>XXX</v>
      </c>
      <c r="B211" s="152" t="str">
        <f>$A$4&amp;"_NOCON028"</f>
        <v>XXX_NOCON028</v>
      </c>
      <c r="C211" s="153" t="s">
        <v>187</v>
      </c>
      <c r="D211" s="155" t="s">
        <v>301</v>
      </c>
      <c r="E211" s="153" t="s">
        <v>298</v>
      </c>
      <c r="F211" s="153" t="s">
        <v>230</v>
      </c>
      <c r="G211" s="154" t="str">
        <f>IF('S2'!M33="","##BLANK",'S2'!M33)</f>
        <v>##BLANK</v>
      </c>
    </row>
    <row r="212" spans="1:7" s="153" customFormat="1" x14ac:dyDescent="0.35">
      <c r="A212" s="151" t="str">
        <f>INDEX(Lists!$B$4:$B$13,MATCH(Validation!$B$3,Lists!$A$4:$A$13,0))</f>
        <v>XXX</v>
      </c>
      <c r="B212" s="152" t="str">
        <f>$A$4&amp;"_NOCON029"</f>
        <v>XXX_NOCON029</v>
      </c>
      <c r="C212" s="153" t="s">
        <v>187</v>
      </c>
      <c r="D212" s="155" t="s">
        <v>301</v>
      </c>
      <c r="E212" s="153" t="s">
        <v>298</v>
      </c>
      <c r="F212" s="153" t="s">
        <v>230</v>
      </c>
      <c r="G212" s="154" t="str">
        <f>IF('S2'!M34="","##BLANK",'S2'!M34)</f>
        <v>##BLANK</v>
      </c>
    </row>
    <row r="213" spans="1:7" s="153" customFormat="1" x14ac:dyDescent="0.35">
      <c r="A213" s="151" t="str">
        <f>INDEX(Lists!$B$4:$B$13,MATCH(Validation!$B$3,Lists!$A$4:$A$13,0))</f>
        <v>XXX</v>
      </c>
      <c r="B213" s="152" t="str">
        <f>$A$4&amp;"_NOCON030"</f>
        <v>XXX_NOCON030</v>
      </c>
      <c r="C213" s="153" t="s">
        <v>187</v>
      </c>
      <c r="D213" s="155" t="s">
        <v>301</v>
      </c>
      <c r="E213" s="153" t="s">
        <v>298</v>
      </c>
      <c r="F213" s="153" t="s">
        <v>230</v>
      </c>
      <c r="G213" s="154" t="str">
        <f>IF('S2'!M35="","##BLANK",'S2'!M35)</f>
        <v>##BLANK</v>
      </c>
    </row>
  </sheetData>
  <sheetProtection algorithmName="SHA-512" hashValue="p88JgEtxko/kwlziV+e34v696MFRMO6X7BmqHRYXtbdR0xuDnpA5Fvlbh5EYO25nxNTxNEjJJ+wP3Ww/SWhy8g==" saltValue="4ydXv6IfuAZuv08sawCaEw==" spinCount="100000" sheet="1" objects="1" scenarios="1"/>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TaxCatchAll xmlns="7041854e-4853-44f9-9e63-23b7acad5461">
      <Value>5</Value>
      <Value>21</Value>
    </TaxCatchAll>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b20f10deb29d4945907115b7b62c5b70 xmlns="7041854e-4853-44f9-9e63-23b7acad5461">
      <Terms xmlns="http://schemas.microsoft.com/office/infopath/2007/PartnerControls"/>
    </b20f10deb29d4945907115b7b62c5b70>
    <j7c77f2a1a924badb0d621542422dc19 xmlns="7041854e-4853-44f9-9e63-23b7acad5461">
      <Terms xmlns="http://schemas.microsoft.com/office/infopath/2007/PartnerControls"/>
    </j7c77f2a1a924badb0d621542422dc19>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Information and modelling</TermName>
          <TermId xmlns="http://schemas.microsoft.com/office/infopath/2007/PartnerControls">1370ae46-907c-4042-a177-a0ab02e852c2</TermId>
        </TermInfo>
      </Terms>
    </oe9d4f963f4c420b8d2b35d038476850>
    <Follow-up xmlns="7041854e-4853-44f9-9e63-23b7acad5461">false</Follow-up>
    <b128efbe498d4e38a73555a2e7be12ea xmlns="7041854e-4853-44f9-9e63-23b7acad5461">
      <Terms xmlns="http://schemas.microsoft.com/office/infopath/2007/PartnerControls"/>
    </b128efbe498d4e38a73555a2e7be12ea>
    <RelatedItem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96AE98691704D84A9F91C212A72E2771" ma:contentTypeVersion="86" ma:contentTypeDescription="Create a new document" ma:contentTypeScope="" ma:versionID="7a650d57f405b142c3df9436df933bc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884b6ff4706ad1f5c5d5cc3b3e3e57b"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default="5;#Information and modelling|1370ae46-907c-4042-a177-a0ab02e852c2"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341B35-6CCB-4E0F-BC42-EC5C4BE3943A}">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8C8744EB-BF80-4883-847E-0AACB9575B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B51B0F-D637-4410-A681-58AB8336A1E7}">
  <ds:schemaRefs>
    <ds:schemaRef ds:uri="Microsoft.SharePoint.Taxonomy.ContentTypeSync"/>
  </ds:schemaRefs>
</ds:datastoreItem>
</file>

<file path=customXml/itemProps4.xml><?xml version="1.0" encoding="utf-8"?>
<ds:datastoreItem xmlns:ds="http://schemas.openxmlformats.org/officeDocument/2006/customXml" ds:itemID="{AD2AE7CA-07C6-463A-918E-EACE42F30D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Introduction</vt:lpstr>
      <vt:lpstr>Validation</vt:lpstr>
      <vt:lpstr>Small company return -&gt;</vt:lpstr>
      <vt:lpstr>S1</vt:lpstr>
      <vt:lpstr>S2</vt:lpstr>
      <vt:lpstr>Lists</vt:lpstr>
      <vt:lpstr>F_Outputs S1</vt:lpstr>
      <vt:lpstr>F_Outputs S2</vt:lpstr>
      <vt:lpstr>Introduction!Print_Area</vt:lpstr>
      <vt:lpstr>'S1'!Print_Area</vt:lpstr>
      <vt:lpstr>'S2'!Print_Area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2020-03-24T16:41:25Z</dcterms:created>
  <dcterms:modified xsi:type="dcterms:W3CDTF">2020-04-02T14:21:25Z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
  </property>
  <property fmtid="{D5CDD505-2E9C-101B-9397-08002B2CF9AE}" pid="3" name="Order">
    <vt:r8>107900</vt:r8>
  </property>
  <property fmtid="{D5CDD505-2E9C-101B-9397-08002B2CF9AE}" pid="4" name="Meeting">
    <vt:lpwstr/>
  </property>
  <property fmtid="{D5CDD505-2E9C-101B-9397-08002B2CF9AE}" pid="5" name="Stakeholder 2">
    <vt:lpwstr/>
  </property>
  <property fmtid="{D5CDD505-2E9C-101B-9397-08002B2CF9AE}" pid="6" name="ContentTypeId">
    <vt:lpwstr>0x010100573134B1BDBFC74F8C2DBF70E4CDEAD40096AE98691704D84A9F91C212A72E2771</vt:lpwstr>
  </property>
  <property fmtid="{D5CDD505-2E9C-101B-9397-08002B2CF9AE}" pid="7" name="LoB">
    <vt:lpwstr/>
  </property>
  <property fmtid="{D5CDD505-2E9C-101B-9397-08002B2CF9AE}" pid="8" name="AuthorIds_UIVersion_1">
    <vt:lpwstr>38</vt:lpwstr>
  </property>
  <property fmtid="{D5CDD505-2E9C-101B-9397-08002B2CF9AE}" pid="9" name="Hierarchy">
    <vt:lpwstr/>
  </property>
  <property fmtid="{D5CDD505-2E9C-101B-9397-08002B2CF9AE}" pid="10" name="Function">
    <vt:lpwstr>3;#Finance Management|21a78bd9-6ff2-4f1e-ade7-f9a42e15806d</vt:lpwstr>
  </property>
  <property fmtid="{D5CDD505-2E9C-101B-9397-08002B2CF9AE}" pid="11" name="Collection">
    <vt:lpwstr/>
  </property>
  <property fmtid="{D5CDD505-2E9C-101B-9397-08002B2CF9AE}" pid="12" name="Stakeholder 5">
    <vt:lpwstr/>
  </property>
  <property fmtid="{D5CDD505-2E9C-101B-9397-08002B2CF9AE}" pid="13" name="Asset">
    <vt:lpwstr>Standard</vt:lpwstr>
  </property>
  <property fmtid="{D5CDD505-2E9C-101B-9397-08002B2CF9AE}" pid="14" name="_dlc_DocIdItemGuid">
    <vt:lpwstr>859a399b-fc82-409a-bf47-c535ffccf0a0</vt:lpwstr>
  </property>
  <property fmtid="{D5CDD505-2E9C-101B-9397-08002B2CF9AE}" pid="15" name="Financial Year">
    <vt:lpwstr>703;#2018-19|999ba368-46b4-485e-95bc-7c47fb545f7a</vt:lpwstr>
  </property>
  <property fmtid="{D5CDD505-2E9C-101B-9397-08002B2CF9AE}" pid="16" name="Project Code">
    <vt:lpwstr>5;#Information and modelling|1370ae46-907c-4042-a177-a0ab02e852c2</vt:lpwstr>
  </property>
  <property fmtid="{D5CDD505-2E9C-101B-9397-08002B2CF9AE}" pid="17" name="Stakeholder 3">
    <vt:lpwstr/>
  </property>
  <property fmtid="{D5CDD505-2E9C-101B-9397-08002B2CF9AE}" pid="18" name="AuthorIds_UIVersion_2">
    <vt:lpwstr>38</vt:lpwstr>
  </property>
  <property fmtid="{D5CDD505-2E9C-101B-9397-08002B2CF9AE}" pid="19" name="Stakeholder">
    <vt:lpwstr/>
  </property>
  <property fmtid="{D5CDD505-2E9C-101B-9397-08002B2CF9AE}" pid="20" name="Document Type">
    <vt:lpwstr>55;#Accounts|3f746970-e647-4e92-826a-e949f07c48c8</vt:lpwstr>
  </property>
  <property fmtid="{D5CDD505-2E9C-101B-9397-08002B2CF9AE}" pid="21" name="Security Classification">
    <vt:lpwstr>21;#OFFICIAL|c2540f30-f875-494b-a43f-ebfb5017a6ad</vt:lpwstr>
  </property>
  <property fmtid="{D5CDD505-2E9C-101B-9397-08002B2CF9AE}" pid="22" name="Site Id">
    <vt:lpwstr/>
  </property>
  <property fmtid="{D5CDD505-2E9C-101B-9397-08002B2CF9AE}" pid="23" name="Stakeholder 4">
    <vt:lpwstr/>
  </property>
</Properties>
</file>