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UUW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<sst xmlns="http://schemas.openxmlformats.org/spreadsheetml/2006/main" count="438" uniqueCount="122">
  <si>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</si>
  <si>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</si>
  <si>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</si>
  <si>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</si>
  <si>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</si>
  <si>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</si>
  <si>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</si>
  <si>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</si>
  <si>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</si>
  <si>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</si>
  <si>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</si>
  <si>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</si>
  <si>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</si>
  <si>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</si>
  <si>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</si>
  <si>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</si>
  <si>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</si>
  <si>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</si>
  <si>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</si>
  <si>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</si>
  <si>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</si>
  <si>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</si>
  <si>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</si>
  <si>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</si>
  <si>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</si>
  <si>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</si>
  <si>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</si>
  <si>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</si>
  <si>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</si>
  <si>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</si>
  <si>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</si>
  <si>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</si>
  <si>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</si>
  <si>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</si>
  <si>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</si>
  <si>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</si>
  <si>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</si>
  <si>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</si>
  <si>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</si>
  <si>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</si>
  <si>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</si>
  <si>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</si>
  <si>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</si>
  <si>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</si>
  <si>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</si>
  <si>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</si>
  <si>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</si>
  <si>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</si>
  <si>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</si>
  <si>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</si>
  <si>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</si>
  <si>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</si>
  <si>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</si>
  <si>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</si>
  <si>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</si>
  <si>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</si>
  <si>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</si>
  <si>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</si>
  <si>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</si>
  <si>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</si>
  <si>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</si>
  <si>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</si>
  <si>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</si>
  <si>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</si>
  <si>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</si>
  <si>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</si>
  <si>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</si>
  <si>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</si>
  <si>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</si>
  <si>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</si>
  <si>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</si>
  <si>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</si>
  <si>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</si>
  <si>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</si>
  <si>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</si>
  <si>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</si>
  <si>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</si>
  <si>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</si>
  <si>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</si>
  <si>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</si>
  <si>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</si>
  <si>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</si>
  <si>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</si>
  <si>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</si>
  <si>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</si>
  <si>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</si>
  <si>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</si>
  <si>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</si>
  <si>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</si>
  <si>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</si>
  <si>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</si>
  <si>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</si>
  <si>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</si>
  <si>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</si>
  <si>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</si>
  <si>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</si>
  <si>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</si>
  <si>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</si>
  <si>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</si>
  <si>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</si>
  <si>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</si>
  <si>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</si>
  <si>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</si>
  <si>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</si>
  <si>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</si>
  <si>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</si>
  <si>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</si>
  <si>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</si>
  <si>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</si>
  <si>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</si>
  <si>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</si>
  <si>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</si>
  <si>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</si>
  <si>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</si>
  <si>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</si>
  <si>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</si>
  <si>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</si>
  <si>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</si>
  <si>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</si>
  <si>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</si>
  <si>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NWT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</si>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</sst>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5.062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1.8682900184350799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2354.44633054317</v>
      </c>
      <c r="G8" s="21">
        <v>2130.5916108800002</v>
      </c>
      <c r="H8" s="21">
        <v>2852.5611684976002</v>
      </c>
      <c r="I8" s="21">
        <v>2077.4487233088298</v>
      </c>
      <c r="J8" s="21">
        <v>2601.6354581649198</v>
      </c>
      <c r="K8" s="21">
        <v>1539.3728952953199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2.5207508787887901E-2</v>
      </c>
      <c r="G10" s="22">
        <v>2.5207508787887901E-2</v>
      </c>
      <c r="H10" s="22">
        <v>2.5207508787887901E-2</v>
      </c>
      <c r="I10" s="22">
        <v>2.5207508787887901E-2</v>
      </c>
      <c r="J10" s="22">
        <v>2.5207508787887901E-2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6.1207508787887902E-2</v>
      </c>
      <c r="G11" s="22">
        <v>6.1207508787887902E-2</v>
      </c>
      <c r="H11" s="22">
        <v>6.1207508787887902E-2</v>
      </c>
      <c r="I11" s="22">
        <v>6.1207508787887902E-2</v>
      </c>
      <c r="J11" s="22">
        <v>6.1207508787887902E-2</v>
      </c>
      <c r="K11" s="22">
        <v>6.1213391659905997E-2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4.3589290350738198E-2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54.931859456831297</v>
      </c>
      <c r="G13" s="21">
        <v>49.709079119999899</v>
      </c>
      <c r="H13" s="21">
        <v>192.3066415024</v>
      </c>
      <c r="I13" s="21">
        <v>108.047096691174</v>
      </c>
      <c r="J13" s="21">
        <v>353.27678983508099</v>
      </c>
      <c r="K13" s="21">
        <v>161.13652170467799</v>
      </c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2.5207508787887901E-2</v>
      </c>
      <c r="G15" s="22">
        <v>2.5207508787887901E-2</v>
      </c>
      <c r="H15" s="22">
        <v>2.5207508787887901E-2</v>
      </c>
      <c r="I15" s="22">
        <v>2.5207508787887901E-2</v>
      </c>
      <c r="J15" s="22">
        <v>2.5207508787887901E-2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6.1207508787887902E-2</v>
      </c>
      <c r="G16" s="22">
        <v>6.1207508787887902E-2</v>
      </c>
      <c r="H16" s="22">
        <v>6.1207508787887902E-2</v>
      </c>
      <c r="I16" s="22">
        <v>6.1207508787887902E-2</v>
      </c>
      <c r="J16" s="22">
        <v>6.1207508787887902E-2</v>
      </c>
      <c r="K16" s="22">
        <v>6.1213391659905997E-2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/>
      <c r="G19" s="22"/>
      <c r="H19" s="22"/>
      <c r="I19" s="22"/>
      <c r="J19" s="22"/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/>
      <c r="G20" s="22"/>
      <c r="H20" s="22"/>
      <c r="I20" s="22"/>
      <c r="J20" s="22"/>
      <c r="K20" s="22"/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/>
      <c r="G21" s="22"/>
      <c r="H21" s="22"/>
      <c r="I21" s="22"/>
      <c r="J21" s="22"/>
      <c r="K21" s="2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NWT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NWT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NWT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NWT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NWT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NWT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NWT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NWT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NWT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NWT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NWT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NWT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NWT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NWT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NWT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NWT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1.8682900184350799</v>
      </c>
      <c r="G7" s="20"/>
      <c r="H7" s="20"/>
      <c r="I7" s="20"/>
      <c r="J7" s="20"/>
      <c r="K7" s="20"/>
    </row>
    <row r="8" spans="1:11" x14ac:dyDescent="0.35">
      <c r="A8" t="str">
        <f>F_Inputs!A8</f>
        <v>NWT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2354.44633054317</v>
      </c>
      <c r="G8" s="26">
        <f>IF(InpOverride!G8="",F_Inputs!G8,InpOverride!G8)</f>
        <v>2130.5916108800002</v>
      </c>
      <c r="H8" s="26">
        <f>IF(InpOverride!H8="",F_Inputs!H8,InpOverride!H8)</f>
        <v>2852.5611684976002</v>
      </c>
      <c r="I8" s="26">
        <f>IF(InpOverride!I8="",F_Inputs!I8,InpOverride!I8)</f>
        <v>2077.4487233088298</v>
      </c>
      <c r="J8" s="26">
        <f>IF(InpOverride!J8="",F_Inputs!J8,InpOverride!J8)</f>
        <v>2601.6354581649198</v>
      </c>
      <c r="K8" s="26">
        <f>IF(InpOverride!K8="",F_Inputs!K8,InpOverride!K8)</f>
        <v>1539.3728952953199</v>
      </c>
    </row>
    <row r="9" spans="1:11" x14ac:dyDescent="0.35">
      <c r="A9" t="str">
        <f>F_Inputs!A9</f>
        <v>NWT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NWT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2.5207508787887901E-2</v>
      </c>
      <c r="G10" s="27">
        <f>IF(InpOverride!G10="",F_Inputs!G10,InpOverride!G10)</f>
        <v>2.5207508787887901E-2</v>
      </c>
      <c r="H10" s="27">
        <f>IF(InpOverride!H10="",F_Inputs!H10,InpOverride!H10)</f>
        <v>2.5207508787887901E-2</v>
      </c>
      <c r="I10" s="27">
        <f>IF(InpOverride!I10="",F_Inputs!I10,InpOverride!I10)</f>
        <v>2.5207508787887901E-2</v>
      </c>
      <c r="J10" s="27">
        <f>IF(InpOverride!J10="",F_Inputs!J10,InpOverride!J10)</f>
        <v>2.5207508787887901E-2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NWT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6.1207508787887902E-2</v>
      </c>
      <c r="G11" s="27">
        <f>IF(InpOverride!G11="",F_Inputs!G11,InpOverride!G11)</f>
        <v>6.1207508787887902E-2</v>
      </c>
      <c r="H11" s="27">
        <f>IF(InpOverride!H11="",F_Inputs!H11,InpOverride!H11)</f>
        <v>6.1207508787887902E-2</v>
      </c>
      <c r="I11" s="27">
        <f>IF(InpOverride!I11="",F_Inputs!I11,InpOverride!I11)</f>
        <v>6.1207508787887902E-2</v>
      </c>
      <c r="J11" s="27">
        <f>IF(InpOverride!J11="",F_Inputs!J11,InpOverride!J11)</f>
        <v>6.1207508787887902E-2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NWT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4.3589290350738198E-2</v>
      </c>
      <c r="G12" s="20"/>
      <c r="H12" s="20"/>
      <c r="I12" s="20"/>
      <c r="J12" s="20"/>
      <c r="K12" s="20"/>
    </row>
    <row r="13" spans="1:11" x14ac:dyDescent="0.35">
      <c r="A13" t="str">
        <f>F_Inputs!A13</f>
        <v>NWT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54.931859456831297</v>
      </c>
      <c r="G13" s="26">
        <f>IF(InpOverride!G13="",F_Inputs!G13,InpOverride!G13)</f>
        <v>49.709079119999899</v>
      </c>
      <c r="H13" s="26">
        <f>IF(InpOverride!H13="",F_Inputs!H13,InpOverride!H13)</f>
        <v>192.3066415024</v>
      </c>
      <c r="I13" s="26">
        <f>IF(InpOverride!I13="",F_Inputs!I13,InpOverride!I13)</f>
        <v>108.047096691174</v>
      </c>
      <c r="J13" s="26">
        <f>IF(InpOverride!J13="",F_Inputs!J13,InpOverride!J13)</f>
        <v>353.27678983508099</v>
      </c>
      <c r="K13" s="26">
        <f>IF(InpOverride!K13="",F_Inputs!K13,InpOverride!K13)</f>
        <v>161.13652170467799</v>
      </c>
    </row>
    <row r="14" spans="1:11" x14ac:dyDescent="0.35">
      <c r="A14" t="str">
        <f>F_Inputs!A14</f>
        <v>NWT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NWT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2.5207508787887901E-2</v>
      </c>
      <c r="G15" s="27">
        <f>IF(InpOverride!G15="",F_Inputs!G15,InpOverride!G15)</f>
        <v>2.5207508787887901E-2</v>
      </c>
      <c r="H15" s="27">
        <f>IF(InpOverride!H15="",F_Inputs!H15,InpOverride!H15)</f>
        <v>2.5207508787887901E-2</v>
      </c>
      <c r="I15" s="27">
        <f>IF(InpOverride!I15="",F_Inputs!I15,InpOverride!I15)</f>
        <v>2.5207508787887901E-2</v>
      </c>
      <c r="J15" s="27">
        <f>IF(InpOverride!J15="",F_Inputs!J15,InpOverride!J15)</f>
        <v>2.5207508787887901E-2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NWT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6.1207508787887902E-2</v>
      </c>
      <c r="G16" s="27">
        <f>IF(InpOverride!G16="",F_Inputs!G16,InpOverride!G16)</f>
        <v>6.1207508787887902E-2</v>
      </c>
      <c r="H16" s="27">
        <f>IF(InpOverride!H16="",F_Inputs!H16,InpOverride!H16)</f>
        <v>6.1207508787887902E-2</v>
      </c>
      <c r="I16" s="27">
        <f>IF(InpOverride!I16="",F_Inputs!I16,InpOverride!I16)</f>
        <v>6.1207508787887902E-2</v>
      </c>
      <c r="J16" s="27">
        <f>IF(InpOverride!J16="",F_Inputs!J16,InpOverride!J16)</f>
        <v>6.1207508787887902E-2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NWT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NWT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NWT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NWT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0</v>
      </c>
      <c r="G20" s="27">
        <f>IF(InpOverride!G20="",F_Inputs!G20,InpOverride!G20)</f>
        <v>0</v>
      </c>
      <c r="H20" s="27">
        <f>IF(InpOverride!H20="",F_Inputs!H20,InpOverride!H20)</f>
        <v>0</v>
      </c>
      <c r="I20" s="27">
        <f>IF(InpOverride!I20="",F_Inputs!I20,InpOverride!I20)</f>
        <v>0</v>
      </c>
      <c r="J20" s="27">
        <f>IF(InpOverride!J20="",F_Inputs!J20,InpOverride!J20)</f>
        <v>0</v>
      </c>
      <c r="K20" s="27">
        <f>IF(InpOverride!K20="",F_Inputs!K20,InpOverride!K20)</f>
        <v>0</v>
      </c>
    </row>
    <row r="21" spans="1:11" x14ac:dyDescent="0.35">
      <c r="A21" t="str">
        <f>F_Inputs!A21</f>
        <v>NWT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0</v>
      </c>
      <c r="G21" s="27">
        <f>IF(InpOverride!G21="",F_Inputs!G21,InpOverride!G21)</f>
        <v>0</v>
      </c>
      <c r="H21" s="27">
        <f>IF(InpOverride!H21="",F_Inputs!H21,InpOverride!H21)</f>
        <v>0</v>
      </c>
      <c r="I21" s="27">
        <f>IF(InpOverride!I21="",F_Inputs!I21,InpOverride!I21)</f>
        <v>0</v>
      </c>
      <c r="J21" s="27">
        <f>IF(InpOverride!J21="",F_Inputs!J21,InpOverride!J21)</f>
        <v>0</v>
      </c>
      <c r="K21" s="27">
        <f>IF(InpOverride!K21="",F_Inputs!K21,InpOverride!K21)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1.8682900184350799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2354.44633054317</v>
      </c>
      <c r="E4" s="4">
        <f>InpActive!G8</f>
        <v>2130.5916108800002</v>
      </c>
      <c r="F4" s="4">
        <f>InpActive!H8</f>
        <v>2852.5611684976002</v>
      </c>
      <c r="G4" s="4">
        <f>InpActive!I8</f>
        <v>2077.4487233088298</v>
      </c>
      <c r="H4" s="4">
        <f>InpActive!J8</f>
        <v>2601.6354581649198</v>
      </c>
      <c r="I4" s="4">
        <f>InpActive!K8</f>
        <v>1539.3728952953199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0.24307815605404504</v>
      </c>
      <c r="E5" s="6">
        <f t="shared" ref="E5:I5" si="0" xml:space="preserve"> (E4/1000 - E3) / 2</f>
        <v>1.0652958054400001</v>
      </c>
      <c r="F5" s="6">
        <f t="shared" si="0"/>
        <v>1.4262805842488</v>
      </c>
      <c r="G5" s="6">
        <f t="shared" si="0"/>
        <v>1.0387243616544148</v>
      </c>
      <c r="H5" s="6">
        <f t="shared" si="0"/>
        <v>1.3008177290824599</v>
      </c>
      <c r="I5" s="6">
        <f t="shared" si="0"/>
        <v>0.76968644764765992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2.5207508787887901E-2</v>
      </c>
      <c r="E7" s="7">
        <f>InpActive!G10</f>
        <v>2.5207508787887901E-2</v>
      </c>
      <c r="F7" s="7">
        <f>InpActive!H10</f>
        <v>2.5207508787887901E-2</v>
      </c>
      <c r="G7" s="7">
        <f>InpActive!I10</f>
        <v>2.5207508787887901E-2</v>
      </c>
      <c r="H7" s="7">
        <f>InpActive!J10</f>
        <v>2.5207508787887901E-2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6.1207508787887902E-2</v>
      </c>
      <c r="E8" s="7">
        <f>InpActive!G11</f>
        <v>6.1207508787887902E-2</v>
      </c>
      <c r="F8" s="7">
        <f>InpActive!H11</f>
        <v>6.1207508787887902E-2</v>
      </c>
      <c r="G8" s="7">
        <f>InpActive!I11</f>
        <v>6.1207508787887902E-2</v>
      </c>
      <c r="H8" s="7">
        <f>InpActive!J11</f>
        <v>6.1207508787887902E-2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0.83675642782592874</v>
      </c>
      <c r="E10" s="8">
        <f t="shared" ref="E10:I10" si="1" xml:space="preserve"> (1 + E8) ^ (E9)</f>
        <v>0.8879722042354059</v>
      </c>
      <c r="F10" s="8">
        <f t="shared" si="1"/>
        <v>0.94232277072954462</v>
      </c>
      <c r="G10" s="8">
        <f t="shared" si="1"/>
        <v>1</v>
      </c>
      <c r="H10" s="8">
        <f t="shared" si="1"/>
        <v>1.0612075087878878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0.29050049449349774</v>
      </c>
      <c r="E11" s="8">
        <f t="shared" ref="E11:I11" si="2">E5 / E10</f>
        <v>1.1996949908553498</v>
      </c>
      <c r="F11" s="8">
        <f t="shared" si="2"/>
        <v>1.5135796656432021</v>
      </c>
      <c r="G11" s="8">
        <f t="shared" si="2"/>
        <v>1.0387243616544148</v>
      </c>
      <c r="H11" s="8">
        <f t="shared" si="2"/>
        <v>1.2257901666830977</v>
      </c>
      <c r="I11" s="8">
        <f t="shared" si="2"/>
        <v>0.6834525939400623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-5.9517422732696241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4.3589290350738198E-2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54.931859456831297</v>
      </c>
      <c r="E15" s="4">
        <f>InpActive!G13</f>
        <v>49.709079119999899</v>
      </c>
      <c r="F15" s="4">
        <f>InpActive!H13</f>
        <v>192.3066415024</v>
      </c>
      <c r="G15" s="4">
        <f>InpActive!I13</f>
        <v>108.047096691174</v>
      </c>
      <c r="H15" s="4">
        <f>InpActive!J13</f>
        <v>353.27678983508099</v>
      </c>
      <c r="I15" s="4">
        <f>InpActive!K13</f>
        <v>161.13652170467799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5.6712845530465482E-3</v>
      </c>
      <c r="E16" s="6">
        <f t="shared" ref="E16" si="3" xml:space="preserve"> (E15/1000 - E14) / 2</f>
        <v>2.4854539559999951E-2</v>
      </c>
      <c r="F16" s="6">
        <f t="shared" ref="F16" si="4" xml:space="preserve"> (F15/1000 - F14) / 2</f>
        <v>9.6153320751200005E-2</v>
      </c>
      <c r="G16" s="6">
        <f t="shared" ref="G16" si="5" xml:space="preserve"> (G15/1000 - G14) / 2</f>
        <v>5.4023548345587001E-2</v>
      </c>
      <c r="H16" s="6">
        <f t="shared" ref="H16" si="6" xml:space="preserve"> (H15/1000 - H14) / 2</f>
        <v>0.17663839491754049</v>
      </c>
      <c r="I16" s="6">
        <f t="shared" ref="I16" si="7" xml:space="preserve"> (I15/1000 - I14) / 2</f>
        <v>8.0568260852338994E-2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2.5207508787887901E-2</v>
      </c>
      <c r="E18" s="7">
        <f>InpActive!G15</f>
        <v>2.5207508787887901E-2</v>
      </c>
      <c r="F18" s="7">
        <f>InpActive!H15</f>
        <v>2.5207508787887901E-2</v>
      </c>
      <c r="G18" s="7">
        <f>InpActive!I15</f>
        <v>2.5207508787887901E-2</v>
      </c>
      <c r="H18" s="7">
        <f>InpActive!J15</f>
        <v>2.5207508787887901E-2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6.1207508787887902E-2</v>
      </c>
      <c r="E19" s="7">
        <f>InpActive!G16</f>
        <v>6.1207508787887902E-2</v>
      </c>
      <c r="F19" s="7">
        <f>InpActive!H16</f>
        <v>6.1207508787887902E-2</v>
      </c>
      <c r="G19" s="7">
        <f>InpActive!I16</f>
        <v>6.1207508787887902E-2</v>
      </c>
      <c r="H19" s="7">
        <f>InpActive!J16</f>
        <v>6.1207508787887902E-2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0.83675642782592874</v>
      </c>
      <c r="E21" s="8">
        <f t="shared" ref="E21:I21" si="8" xml:space="preserve"> (1 + E19) ^ (E20)</f>
        <v>0.8879722042354059</v>
      </c>
      <c r="F21" s="8">
        <f t="shared" si="8"/>
        <v>0.94232277072954462</v>
      </c>
      <c r="G21" s="8">
        <f t="shared" si="8"/>
        <v>1</v>
      </c>
      <c r="H21" s="8">
        <f t="shared" si="8"/>
        <v>1.0612075087878878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6.7777006120906085E-3</v>
      </c>
      <c r="E22" s="8">
        <f t="shared" ref="E22:I22" si="9">E16 / E21</f>
        <v>2.7990222488327898E-2</v>
      </c>
      <c r="F22" s="8">
        <f t="shared" si="9"/>
        <v>0.10203862597606367</v>
      </c>
      <c r="G22" s="8">
        <f t="shared" si="9"/>
        <v>5.4023548345587001E-2</v>
      </c>
      <c r="H22" s="8">
        <f t="shared" si="9"/>
        <v>0.16645038171591625</v>
      </c>
      <c r="I22" s="8">
        <f t="shared" si="9"/>
        <v>7.1541582987540958E-2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-0.42882206212552643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0</v>
      </c>
      <c r="E29" s="7">
        <f>InpActive!G20</f>
        <v>0</v>
      </c>
      <c r="F29" s="7">
        <f>InpActive!H20</f>
        <v>0</v>
      </c>
      <c r="G29" s="7">
        <f>InpActive!I20</f>
        <v>0</v>
      </c>
      <c r="H29" s="7">
        <f>InpActive!J20</f>
        <v>0</v>
      </c>
      <c r="I29" s="7">
        <f>InpActive!K20</f>
        <v>0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0</v>
      </c>
      <c r="E30" s="7">
        <f>InpActive!G21</f>
        <v>0</v>
      </c>
      <c r="F30" s="7">
        <f>InpActive!H21</f>
        <v>0</v>
      </c>
      <c r="G30" s="7">
        <f>InpActive!I21</f>
        <v>0</v>
      </c>
      <c r="H30" s="7">
        <f>InpActive!J21</f>
        <v>0</v>
      </c>
      <c r="I30" s="7">
        <f>InpActive!K21</f>
        <v>0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1.8682900184350799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2354.44633054317</v>
      </c>
      <c r="G5" s="28">
        <f>Calc!E4</f>
        <v>2130.5916108800002</v>
      </c>
      <c r="H5" s="28">
        <f>Calc!F4</f>
        <v>2852.5611684976002</v>
      </c>
      <c r="I5" s="28">
        <f>Calc!G4</f>
        <v>2077.4487233088298</v>
      </c>
      <c r="J5" s="28">
        <f>Calc!H4</f>
        <v>2601.6354581649198</v>
      </c>
      <c r="K5" s="28">
        <f>Calc!I4</f>
        <v>1539.3728952953199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4.3589290350738198E-2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54.931859456831297</v>
      </c>
      <c r="G7" s="28">
        <f>Calc!E15</f>
        <v>49.709079119999899</v>
      </c>
      <c r="H7" s="28">
        <f>Calc!F15</f>
        <v>192.3066415024</v>
      </c>
      <c r="I7" s="28">
        <f>Calc!G15</f>
        <v>108.047096691174</v>
      </c>
      <c r="J7" s="28">
        <f>Calc!H15</f>
        <v>353.27678983508099</v>
      </c>
      <c r="K7" s="28">
        <f>Calc!I15</f>
        <v>161.13652170467799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-5.9517422732696241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-0.42882206212552643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17:11:40</v>
      </c>
      <c r="G10" s="24" t="str">
        <f t="shared" ca="1" si="0"/>
        <v>[…]04/11/2020 17:11:40</v>
      </c>
      <c r="H10" s="24" t="str">
        <f t="shared" ca="1" si="0"/>
        <v>[…]04/11/2020 17:11:40</v>
      </c>
      <c r="I10" s="24" t="str">
        <f t="shared" ca="1" si="0"/>
        <v>[…]04/11/2020 17:11:40</v>
      </c>
      <c r="J10" s="24" t="str">
        <f t="shared" ca="1" si="0"/>
        <v>[…]04/11/2020 17:11:40</v>
      </c>
      <c r="K10" s="24" t="str">
        <f t="shared" ca="1" si="0"/>
        <v>[…]04/11/2020 17:11:40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disposals_UUW_BYRun2</v>
      </c>
      <c r="G11" s="14" t="str">
        <f t="shared" ca="1" si="1"/>
        <v>Land disposals_UUW_BYRun2</v>
      </c>
      <c r="H11" s="14" t="str">
        <f t="shared" ca="1" si="1"/>
        <v>Land disposals_UUW_BYRun2</v>
      </c>
      <c r="I11" s="14" t="str">
        <f t="shared" ca="1" si="1"/>
        <v>Land disposals_UUW_BYRun2</v>
      </c>
      <c r="J11" s="14" t="str">
        <f t="shared" ca="1" si="1"/>
        <v>Land disposals_UUW_BYRun2</v>
      </c>
      <c r="K11" s="14" t="str">
        <f t="shared" ca="1" si="1"/>
        <v>Land disposals_UUW_BYRun2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2020-11-04T17:11:48Z</dcterms:modified>
</cp:coreProperties>
</file>