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AB05C72B-8AA6-4DEA-A1B1-CF15FB7B0004}" xr6:coauthVersionLast="44" xr6:coauthVersionMax="44" xr10:uidLastSave="{00000000-0000-0000-0000-000000000000}"/>
  <bookViews>
    <workbookView xWindow="1972" yWindow="0" windowWidth="18406" windowHeight="13080" activeTab="6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H29" i="7"/>
  <c r="N40" i="6" s="1"/>
  <c r="G29" i="7"/>
  <c r="M40" i="6" s="1"/>
  <c r="J28" i="7"/>
  <c r="P39" i="6" s="1"/>
  <c r="I28" i="7"/>
  <c r="H28" i="7"/>
  <c r="N39" i="6" s="1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O36" i="6" s="1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H22" i="7"/>
  <c r="N31" i="6" s="1"/>
  <c r="G22" i="7"/>
  <c r="J21" i="7"/>
  <c r="P30" i="6" s="1"/>
  <c r="I21" i="7"/>
  <c r="O30" i="6" s="1"/>
  <c r="O13" i="5" s="1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M21" i="6" s="1"/>
  <c r="J13" i="7"/>
  <c r="P20" i="6" s="1"/>
  <c r="I13" i="7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N15" i="5" s="1"/>
  <c r="G11" i="7"/>
  <c r="M16" i="6" s="1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M63" i="6"/>
  <c r="L65" i="6"/>
  <c r="M47" i="6"/>
  <c r="O44" i="6"/>
  <c r="L46" i="6"/>
  <c r="L47" i="6"/>
  <c r="O40" i="6"/>
  <c r="O56" i="6" s="1"/>
  <c r="O53" i="5" s="1"/>
  <c r="O39" i="6"/>
  <c r="M36" i="6"/>
  <c r="M52" i="6" s="1"/>
  <c r="M49" i="5" s="1"/>
  <c r="L37" i="6"/>
  <c r="L40" i="6"/>
  <c r="L41" i="6"/>
  <c r="O32" i="6"/>
  <c r="O31" i="6"/>
  <c r="M31" i="6"/>
  <c r="O29" i="6"/>
  <c r="O28" i="6"/>
  <c r="O21" i="6"/>
  <c r="O20" i="6"/>
  <c r="L24" i="6"/>
  <c r="O15" i="6"/>
  <c r="O13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25" i="5" l="1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N61" i="5" s="1"/>
  <c r="P45" i="5"/>
  <c r="P63" i="5" s="1"/>
  <c r="L41" i="5"/>
  <c r="N40" i="5"/>
  <c r="O45" i="5"/>
  <c r="M20" i="5"/>
  <c r="M40" i="5"/>
  <c r="P32" i="5" l="1"/>
  <c r="O30" i="5"/>
  <c r="P34" i="5"/>
  <c r="P74" i="5" s="1"/>
  <c r="N58" i="5"/>
  <c r="L63" i="5"/>
  <c r="P62" i="5"/>
  <c r="N59" i="5"/>
  <c r="P61" i="5"/>
  <c r="P59" i="5"/>
  <c r="O34" i="5"/>
  <c r="O55" i="5"/>
  <c r="L31" i="5"/>
  <c r="M31" i="5"/>
  <c r="M71" i="5" s="1"/>
  <c r="P33" i="5"/>
  <c r="P73" i="5" s="1"/>
  <c r="N63" i="5"/>
  <c r="N74" i="5" s="1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26" i="5"/>
  <c r="L26" i="5"/>
  <c r="L17" i="5"/>
  <c r="P58" i="5"/>
  <c r="M30" i="5"/>
  <c r="L61" i="5"/>
  <c r="O32" i="5"/>
  <c r="M62" i="5"/>
  <c r="N55" i="5"/>
  <c r="N62" i="5"/>
  <c r="L46" i="5"/>
  <c r="N29" i="5"/>
  <c r="O70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P72" i="5" l="1"/>
  <c r="N71" i="5"/>
  <c r="L70" i="5"/>
  <c r="N69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4" i="5" s="1"/>
  <c r="J4" i="8" s="1"/>
  <c r="P92" i="5"/>
  <c r="L4" i="8" l="1"/>
</calcChain>
</file>

<file path=xl/sharedStrings.xml><?xml version="1.0" encoding="utf-8"?>
<sst xmlns="http://schemas.openxmlformats.org/spreadsheetml/2006/main" count="969" uniqueCount="200">
  <si>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</si>
  <si>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</si>
  <si>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</si>
  <si>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</si>
  <si>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</si>
  <si>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</si>
  <si>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</si>
  <si>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</si>
  <si>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</si>
  <si>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</si>
  <si>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</si>
  <si>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</si>
  <si>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</si>
  <si>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</si>
  <si>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</si>
  <si>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</si>
  <si>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</si>
  <si>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</si>
  <si>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</si>
  <si>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</si>
  <si>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</si>
  <si>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</si>
  <si>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</si>
  <si>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</si>
  <si>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</si>
  <si>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</si>
  <si>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</si>
  <si>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</si>
  <si>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</si>
  <si>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</si>
  <si>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</si>
  <si>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</si>
  <si>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</si>
  <si>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</si>
  <si>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</si>
  <si>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</si>
  <si>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</si>
  <si>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</si>
  <si>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</si>
  <si>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</si>
  <si>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</si>
  <si>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</si>
  <si>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</si>
  <si>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</si>
  <si>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</si>
  <si>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</si>
  <si>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</si>
  <si>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</si>
  <si>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</si>
  <si>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</si>
  <si>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</si>
  <si>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</si>
  <si>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</si>
  <si>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</si>
  <si>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</si>
  <si>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</si>
  <si>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</si>
  <si>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</si>
  <si>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</si>
  <si>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</si>
  <si>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</si>
  <si>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</si>
  <si>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</si>
  <si>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</si>
  <si>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</si>
  <si>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</si>
  <si>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</si>
  <si>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</si>
  <si>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</si>
  <si>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</si>
  <si>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</si>
  <si>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</si>
  <si>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</si>
  <si>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</si>
  <si>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</si>
  <si>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</si>
  <si>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</si>
  <si>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</si>
  <si>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</si>
  <si>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</si>
  <si>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</si>
  <si>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</si>
  <si>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</si>
  <si>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</si>
  <si>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</si>
  <si>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</si>
  <si>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</si>
  <si>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</si>
  <si>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</si>
  <si>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</si>
  <si>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</si>
  <si>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</si>
  <si>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</si>
  <si>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</si>
  <si>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</si>
  <si>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</si>
  <si>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</si>
  <si>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</si>
  <si>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</si>
  <si>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</si>
  <si>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</si>
  <si>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</si>
  <si>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</si>
  <si>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</si>
  <si>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</si>
  <si>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</si>
  <si>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</si>
  <si>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</si>
  <si>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</si>
  <si>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</si>
  <si>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</si>
  <si>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</si>
  <si>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</si>
  <si>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</si>
  <si>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</si>
  <si>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</si>
  <si>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</si>
  <si>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</si>
  <si>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</si>
  <si>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</si>
  <si>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</si>
  <si>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</si>
  <si>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</si>
  <si>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</si>
  <si>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</si>
  <si>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</si>
  <si>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</si>
  <si>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</si>
  <si>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</si>
  <si>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</si>
  <si>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</si>
  <si>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</si>
  <si>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</si>
  <si>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</si>
  <si>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</si>
  <si>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</si>
  <si>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</si>
  <si>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</si>
  <si>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</si>
  <si>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</si>
  <si>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</si>
  <si>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</si>
  <si>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</si>
  <si>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</si>
  <si>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</si>
  <si>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</si>
  <si>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</si>
  <si>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</si>
  <si>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</si>
  <si>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</si>
  <si>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</si>
  <si>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</si>
  <si>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</si>
  <si>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</si>
  <si>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</si>
  <si>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</si>
  <si>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</si>
  <si>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</si>
  <si>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</si>
  <si>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</si>
  <si>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</si>
  <si>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</si>
  <si>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</si>
  <si>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</si>
  <si>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</si>
  <si>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</si>
  <si>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</si>
  <si>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</si>
  <si>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</si>
  <si>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</si>
  <si>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</si>
  <si>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</si>
  <si>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</si>
  <si>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</si>
  <si>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</si>
  <si>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</si>
  <si>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</si>
  <si>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</si>
  <si>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</si>
  <si>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</si>
  <si>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</si>
  <si>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</si>
  <si>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</si>
  <si>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</si>
  <si>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</si>
  <si>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</si>
  <si>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</si>
  <si>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</si>
  <si>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</si>
  <si>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</si>
  <si>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</si>
  <si>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</si>
  <si>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</si>
  <si>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</si>
  <si>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</si>
  <si>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</si>
  <si>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</si>
  <si>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BRL.PD.C008.01</t>
  </si>
  <si>
    <t>BRL</t>
  </si>
  <si>
    <t>PR19PD008BRLBYRFD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</si>
</sst>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workbookViewId="0"/>
  </sheetViews>
  <sheetFormatPr defaultColWidth="10" defaultRowHeight="13.15"/>
  <cols>
    <col min="1" max="1" width="3.710937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198</v>
      </c>
      <c r="B7" t="s">
        <v>15</v>
      </c>
      <c r="C7" t="s">
        <v>16</v>
      </c>
      <c r="D7" t="s">
        <v>17</v>
      </c>
      <c r="E7" t="s">
        <v>12</v>
      </c>
      <c r="F7" s="49">
        <v>245697</v>
      </c>
      <c r="G7" s="49">
        <v>226342</v>
      </c>
      <c r="H7" s="49">
        <v>208302</v>
      </c>
      <c r="I7" s="49">
        <v>191497</v>
      </c>
      <c r="J7" s="49">
        <v>175847</v>
      </c>
      <c r="K7" s="49"/>
    </row>
    <row r="8" spans="1:11">
      <c r="A8" t="s">
        <v>198</v>
      </c>
      <c r="B8" t="s">
        <v>18</v>
      </c>
      <c r="C8" t="s">
        <v>19</v>
      </c>
      <c r="D8" t="s">
        <v>17</v>
      </c>
      <c r="E8" t="s">
        <v>12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/>
    </row>
    <row r="9" spans="1:11">
      <c r="A9" t="s">
        <v>198</v>
      </c>
      <c r="B9" t="s">
        <v>20</v>
      </c>
      <c r="C9" t="s">
        <v>21</v>
      </c>
      <c r="D9" t="s">
        <v>17</v>
      </c>
      <c r="E9" t="s">
        <v>12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</row>
    <row r="10" spans="1:11">
      <c r="A10" t="s">
        <v>198</v>
      </c>
      <c r="B10" t="s">
        <v>22</v>
      </c>
      <c r="C10" t="s">
        <v>23</v>
      </c>
      <c r="D10" t="s">
        <v>17</v>
      </c>
      <c r="E10" t="s">
        <v>12</v>
      </c>
      <c r="F10" s="49">
        <v>237002</v>
      </c>
      <c r="G10" s="49">
        <v>261797</v>
      </c>
      <c r="H10" s="49">
        <v>285272</v>
      </c>
      <c r="I10" s="49">
        <v>307437</v>
      </c>
      <c r="J10" s="49">
        <v>328367</v>
      </c>
      <c r="K10" s="49"/>
    </row>
    <row r="11" spans="1:11">
      <c r="A11" t="s">
        <v>198</v>
      </c>
      <c r="B11" t="s">
        <v>24</v>
      </c>
      <c r="C11" t="s">
        <v>25</v>
      </c>
      <c r="D11" t="s">
        <v>17</v>
      </c>
      <c r="E11" t="s">
        <v>12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</row>
    <row r="12" spans="1:11">
      <c r="A12" t="s">
        <v>198</v>
      </c>
      <c r="B12" t="s">
        <v>26</v>
      </c>
      <c r="C12" t="s">
        <v>27</v>
      </c>
      <c r="D12" t="s">
        <v>17</v>
      </c>
      <c r="E12" t="s">
        <v>12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/>
    </row>
    <row r="13" spans="1:11">
      <c r="A13" t="s">
        <v>198</v>
      </c>
      <c r="B13" t="s">
        <v>28</v>
      </c>
      <c r="C13" t="s">
        <v>29</v>
      </c>
      <c r="D13" t="s">
        <v>17</v>
      </c>
      <c r="E13" t="s">
        <v>12</v>
      </c>
      <c r="F13" s="49">
        <v>249833</v>
      </c>
      <c r="G13" s="49">
        <v>244054</v>
      </c>
      <c r="H13" s="49">
        <v>231471</v>
      </c>
      <c r="I13" s="49">
        <v>226019</v>
      </c>
      <c r="J13" s="49">
        <v>200977</v>
      </c>
      <c r="K13" s="49"/>
    </row>
    <row r="14" spans="1:11">
      <c r="A14" t="s">
        <v>198</v>
      </c>
      <c r="B14" t="s">
        <v>30</v>
      </c>
      <c r="C14" t="s">
        <v>31</v>
      </c>
      <c r="D14" t="s">
        <v>17</v>
      </c>
      <c r="E14" t="s">
        <v>12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</row>
    <row r="15" spans="1:11">
      <c r="A15" t="s">
        <v>198</v>
      </c>
      <c r="B15" t="s">
        <v>32</v>
      </c>
      <c r="C15" t="s">
        <v>33</v>
      </c>
      <c r="D15" t="s">
        <v>17</v>
      </c>
      <c r="E15" t="s">
        <v>12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/>
    </row>
    <row r="16" spans="1:11">
      <c r="A16" t="s">
        <v>198</v>
      </c>
      <c r="B16" t="s">
        <v>34</v>
      </c>
      <c r="C16" t="s">
        <v>35</v>
      </c>
      <c r="D16" t="s">
        <v>17</v>
      </c>
      <c r="E16" t="s">
        <v>12</v>
      </c>
      <c r="F16" s="49">
        <v>229096</v>
      </c>
      <c r="G16" s="49">
        <v>236053</v>
      </c>
      <c r="H16" s="49">
        <v>255265</v>
      </c>
      <c r="I16" s="49">
        <v>269986</v>
      </c>
      <c r="J16" s="49">
        <v>301000</v>
      </c>
      <c r="K16" s="49"/>
    </row>
    <row r="17" spans="1:11">
      <c r="A17" t="s">
        <v>198</v>
      </c>
      <c r="B17" t="s">
        <v>36</v>
      </c>
      <c r="C17" t="s">
        <v>37</v>
      </c>
      <c r="D17" t="s">
        <v>17</v>
      </c>
      <c r="E17" t="s">
        <v>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</row>
    <row r="18" spans="1:11">
      <c r="A18" t="s">
        <v>198</v>
      </c>
      <c r="B18" t="s">
        <v>38</v>
      </c>
      <c r="C18" t="s">
        <v>39</v>
      </c>
      <c r="D18" t="s">
        <v>17</v>
      </c>
      <c r="E18" t="s">
        <v>12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/>
    </row>
    <row r="19" spans="1:11">
      <c r="A19" t="s">
        <v>198</v>
      </c>
      <c r="B19" t="s">
        <v>40</v>
      </c>
      <c r="C19" t="s">
        <v>41</v>
      </c>
      <c r="D19" t="s">
        <v>17</v>
      </c>
      <c r="E19" t="s">
        <v>12</v>
      </c>
      <c r="F19" s="49">
        <v>256822</v>
      </c>
      <c r="G19" s="49">
        <v>249852</v>
      </c>
      <c r="H19" s="49">
        <v>239792</v>
      </c>
      <c r="I19" s="49">
        <v>224438</v>
      </c>
      <c r="J19" s="49">
        <v>210765</v>
      </c>
      <c r="K19" s="49"/>
    </row>
    <row r="20" spans="1:11">
      <c r="A20" t="s">
        <v>198</v>
      </c>
      <c r="B20" t="s">
        <v>42</v>
      </c>
      <c r="C20" t="s">
        <v>43</v>
      </c>
      <c r="D20" t="s">
        <v>17</v>
      </c>
      <c r="E20" t="s">
        <v>12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</row>
    <row r="21" spans="1:11">
      <c r="A21" t="s">
        <v>198</v>
      </c>
      <c r="B21" t="s">
        <v>44</v>
      </c>
      <c r="C21" t="s">
        <v>45</v>
      </c>
      <c r="D21" t="s">
        <v>17</v>
      </c>
      <c r="E21" t="s">
        <v>12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/>
    </row>
    <row r="22" spans="1:11">
      <c r="A22" t="s">
        <v>198</v>
      </c>
      <c r="B22" t="s">
        <v>46</v>
      </c>
      <c r="C22" t="s">
        <v>47</v>
      </c>
      <c r="D22" t="s">
        <v>17</v>
      </c>
      <c r="E22" t="s">
        <v>12</v>
      </c>
      <c r="F22" s="49">
        <v>224316</v>
      </c>
      <c r="G22" s="49">
        <v>234738</v>
      </c>
      <c r="H22" s="49">
        <v>250163</v>
      </c>
      <c r="I22" s="49">
        <v>269394</v>
      </c>
      <c r="J22" s="49">
        <v>286473</v>
      </c>
      <c r="K22" s="49"/>
    </row>
    <row r="23" spans="1:11">
      <c r="A23" t="s">
        <v>198</v>
      </c>
      <c r="B23" t="s">
        <v>48</v>
      </c>
      <c r="C23" t="s">
        <v>49</v>
      </c>
      <c r="D23" t="s">
        <v>17</v>
      </c>
      <c r="E23" t="s">
        <v>12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/>
    </row>
    <row r="24" spans="1:11">
      <c r="A24" t="s">
        <v>198</v>
      </c>
      <c r="B24" t="s">
        <v>50</v>
      </c>
      <c r="C24" t="s">
        <v>51</v>
      </c>
      <c r="D24" t="s">
        <v>17</v>
      </c>
      <c r="E24" t="s">
        <v>12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/>
    </row>
    <row r="25" spans="1:11">
      <c r="A25" t="s">
        <v>198</v>
      </c>
      <c r="B25" t="s">
        <v>52</v>
      </c>
      <c r="C25" t="s">
        <v>53</v>
      </c>
      <c r="D25" t="s">
        <v>54</v>
      </c>
      <c r="E25" t="s">
        <v>12</v>
      </c>
      <c r="F25" s="50">
        <v>4.7649999999999997</v>
      </c>
      <c r="G25" s="50">
        <v>4.641</v>
      </c>
      <c r="H25" s="50">
        <v>4.59</v>
      </c>
      <c r="I25" s="50">
        <v>4.468</v>
      </c>
      <c r="J25" s="50">
        <v>4.3609999999999998</v>
      </c>
      <c r="K25" s="50"/>
    </row>
    <row r="26" spans="1:11">
      <c r="A26" t="s">
        <v>198</v>
      </c>
      <c r="B26" t="s">
        <v>55</v>
      </c>
      <c r="C26" t="s">
        <v>56</v>
      </c>
      <c r="D26" t="s">
        <v>54</v>
      </c>
      <c r="E26" t="s">
        <v>12</v>
      </c>
      <c r="F26" s="50">
        <v>0</v>
      </c>
      <c r="G26" s="50">
        <v>0</v>
      </c>
      <c r="H26" s="50">
        <v>0</v>
      </c>
      <c r="I26" s="50"/>
      <c r="J26" s="50">
        <v>0</v>
      </c>
      <c r="K26" s="50"/>
    </row>
    <row r="27" spans="1:11">
      <c r="A27" t="s">
        <v>198</v>
      </c>
      <c r="B27" t="s">
        <v>57</v>
      </c>
      <c r="C27" t="s">
        <v>58</v>
      </c>
      <c r="D27" t="s">
        <v>54</v>
      </c>
      <c r="E27" t="s">
        <v>12</v>
      </c>
      <c r="F27" s="50">
        <v>0</v>
      </c>
      <c r="G27" s="50">
        <v>0</v>
      </c>
      <c r="H27" s="50">
        <v>0</v>
      </c>
      <c r="I27" s="50"/>
      <c r="J27" s="50">
        <v>0</v>
      </c>
      <c r="K27" s="50"/>
    </row>
    <row r="28" spans="1:11">
      <c r="A28" t="s">
        <v>198</v>
      </c>
      <c r="B28" t="s">
        <v>59</v>
      </c>
      <c r="C28" t="s">
        <v>60</v>
      </c>
      <c r="D28" t="s">
        <v>54</v>
      </c>
      <c r="E28" t="s">
        <v>12</v>
      </c>
      <c r="F28" s="50">
        <v>5.8140000000000001</v>
      </c>
      <c r="G28" s="50">
        <v>5.9729999999999999</v>
      </c>
      <c r="H28" s="50">
        <v>5.8979999999999997</v>
      </c>
      <c r="I28" s="50">
        <v>6.7229999999999999</v>
      </c>
      <c r="J28" s="50">
        <v>7.6189999999999998</v>
      </c>
      <c r="K28" s="50"/>
    </row>
    <row r="29" spans="1:11">
      <c r="A29" t="s">
        <v>198</v>
      </c>
      <c r="B29" t="s">
        <v>61</v>
      </c>
      <c r="C29" t="s">
        <v>62</v>
      </c>
      <c r="D29" t="s">
        <v>54</v>
      </c>
      <c r="E29" t="s">
        <v>12</v>
      </c>
      <c r="F29" s="50">
        <v>0</v>
      </c>
      <c r="G29" s="50">
        <v>0</v>
      </c>
      <c r="H29" s="50">
        <v>0</v>
      </c>
      <c r="I29" s="50"/>
      <c r="J29" s="50">
        <v>0</v>
      </c>
      <c r="K29" s="50"/>
    </row>
    <row r="30" spans="1:11">
      <c r="A30" t="s">
        <v>198</v>
      </c>
      <c r="B30" t="s">
        <v>63</v>
      </c>
      <c r="C30" t="s">
        <v>64</v>
      </c>
      <c r="D30" t="s">
        <v>54</v>
      </c>
      <c r="E30" t="s">
        <v>12</v>
      </c>
      <c r="F30" s="50">
        <v>0</v>
      </c>
      <c r="G30" s="50">
        <v>0</v>
      </c>
      <c r="H30" s="50">
        <v>0</v>
      </c>
      <c r="I30" s="50"/>
      <c r="J30" s="50">
        <v>0</v>
      </c>
      <c r="K30" s="50"/>
    </row>
    <row r="31" spans="1:11">
      <c r="A31" t="s">
        <v>198</v>
      </c>
      <c r="B31" t="s">
        <v>65</v>
      </c>
      <c r="C31" t="s">
        <v>66</v>
      </c>
      <c r="D31" t="s">
        <v>54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198</v>
      </c>
      <c r="B32" t="s">
        <v>67</v>
      </c>
      <c r="C32" t="s">
        <v>68</v>
      </c>
      <c r="D32" t="s">
        <v>54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198</v>
      </c>
      <c r="B33" t="s">
        <v>69</v>
      </c>
      <c r="C33" t="s">
        <v>70</v>
      </c>
      <c r="D33" t="s">
        <v>54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198</v>
      </c>
      <c r="B34" t="s">
        <v>71</v>
      </c>
      <c r="C34" t="s">
        <v>72</v>
      </c>
      <c r="D34" t="s">
        <v>54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198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198</v>
      </c>
      <c r="B36" t="s">
        <v>75</v>
      </c>
      <c r="C36" t="s">
        <v>76</v>
      </c>
      <c r="D36" t="s">
        <v>54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198</v>
      </c>
      <c r="B37" t="s">
        <v>77</v>
      </c>
      <c r="C37" t="s">
        <v>78</v>
      </c>
      <c r="D37" t="s">
        <v>54</v>
      </c>
      <c r="E37" t="s">
        <v>12</v>
      </c>
      <c r="F37" s="50">
        <v>4.7649999999999997</v>
      </c>
      <c r="G37" s="50">
        <v>4.641</v>
      </c>
      <c r="H37" s="50">
        <v>4.59</v>
      </c>
      <c r="I37" s="50">
        <v>4.468</v>
      </c>
      <c r="J37" s="50">
        <v>4.3609999999999998</v>
      </c>
      <c r="K37" s="50"/>
    </row>
    <row r="38" spans="1:11">
      <c r="A38" t="s">
        <v>198</v>
      </c>
      <c r="B38" t="s">
        <v>79</v>
      </c>
      <c r="C38" t="s">
        <v>80</v>
      </c>
      <c r="D38" t="s">
        <v>54</v>
      </c>
      <c r="E38" t="s">
        <v>12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198</v>
      </c>
      <c r="B39" t="s">
        <v>81</v>
      </c>
      <c r="C39" t="s">
        <v>82</v>
      </c>
      <c r="D39" t="s">
        <v>54</v>
      </c>
      <c r="E39" t="s">
        <v>12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198</v>
      </c>
      <c r="B40" t="s">
        <v>83</v>
      </c>
      <c r="C40" t="s">
        <v>84</v>
      </c>
      <c r="D40" t="s">
        <v>54</v>
      </c>
      <c r="E40" t="s">
        <v>12</v>
      </c>
      <c r="F40" s="50">
        <v>5.8140000000000001</v>
      </c>
      <c r="G40" s="50">
        <v>5.9729999999999999</v>
      </c>
      <c r="H40" s="50">
        <v>5.8979999999999997</v>
      </c>
      <c r="I40" s="50">
        <v>6.7229999999999999</v>
      </c>
      <c r="J40" s="50">
        <v>7.6189999999999998</v>
      </c>
      <c r="K40" s="50"/>
    </row>
    <row r="41" spans="1:11">
      <c r="A41" t="s">
        <v>198</v>
      </c>
      <c r="B41" t="s">
        <v>85</v>
      </c>
      <c r="C41" t="s">
        <v>86</v>
      </c>
      <c r="D41" t="s">
        <v>54</v>
      </c>
      <c r="E41" t="s">
        <v>12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198</v>
      </c>
      <c r="B42" t="s">
        <v>87</v>
      </c>
      <c r="C42" t="s">
        <v>88</v>
      </c>
      <c r="D42" t="s">
        <v>54</v>
      </c>
      <c r="E42" t="s">
        <v>12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198</v>
      </c>
      <c r="B43" t="s">
        <v>89</v>
      </c>
      <c r="C43" t="s">
        <v>90</v>
      </c>
      <c r="D43" t="s">
        <v>91</v>
      </c>
      <c r="E43" t="s">
        <v>12</v>
      </c>
      <c r="F43" s="51">
        <v>17.809999999999999</v>
      </c>
      <c r="G43" s="51">
        <v>18.399999999999999</v>
      </c>
      <c r="H43" s="51">
        <v>19.14</v>
      </c>
      <c r="I43" s="51">
        <v>19.91</v>
      </c>
      <c r="J43" s="51">
        <v>20.69</v>
      </c>
      <c r="K43" s="51"/>
    </row>
    <row r="44" spans="1:11">
      <c r="A44" t="s">
        <v>198</v>
      </c>
      <c r="B44" t="s">
        <v>92</v>
      </c>
      <c r="C44" t="s">
        <v>93</v>
      </c>
      <c r="D44" t="s">
        <v>91</v>
      </c>
      <c r="E44" t="s">
        <v>12</v>
      </c>
      <c r="F44" s="51">
        <v>17.809999999999999</v>
      </c>
      <c r="G44" s="51">
        <v>18.399999999999999</v>
      </c>
      <c r="H44" s="51">
        <v>19.14</v>
      </c>
      <c r="I44" s="51">
        <v>19.91</v>
      </c>
      <c r="J44" s="51">
        <v>20.69</v>
      </c>
      <c r="K44" s="51"/>
    </row>
    <row r="45" spans="1:11">
      <c r="A45" t="s">
        <v>198</v>
      </c>
      <c r="B45" t="s">
        <v>94</v>
      </c>
      <c r="C45" t="s">
        <v>95</v>
      </c>
      <c r="D45" t="s">
        <v>91</v>
      </c>
      <c r="E45" t="s">
        <v>12</v>
      </c>
      <c r="F45" s="51">
        <v>23.15</v>
      </c>
      <c r="G45" s="51">
        <v>23.93</v>
      </c>
      <c r="H45" s="51">
        <v>24.88</v>
      </c>
      <c r="I45" s="51">
        <v>25.88</v>
      </c>
      <c r="J45" s="51">
        <v>26.89</v>
      </c>
      <c r="K45" s="51"/>
    </row>
    <row r="46" spans="1:11">
      <c r="A46" t="s">
        <v>198</v>
      </c>
      <c r="B46" t="s">
        <v>96</v>
      </c>
      <c r="C46" t="s">
        <v>97</v>
      </c>
      <c r="D46" t="s">
        <v>91</v>
      </c>
      <c r="E46" t="s">
        <v>12</v>
      </c>
      <c r="F46" s="51">
        <v>25.56</v>
      </c>
      <c r="G46" s="51">
        <v>25.63</v>
      </c>
      <c r="H46" s="51">
        <v>25.88</v>
      </c>
      <c r="I46" s="51">
        <v>26.17</v>
      </c>
      <c r="J46" s="51">
        <v>26.94</v>
      </c>
      <c r="K46" s="51"/>
    </row>
    <row r="47" spans="1:11">
      <c r="A47" t="s">
        <v>198</v>
      </c>
      <c r="B47" t="s">
        <v>98</v>
      </c>
      <c r="C47" t="s">
        <v>99</v>
      </c>
      <c r="D47" t="s">
        <v>91</v>
      </c>
      <c r="E47" t="s">
        <v>12</v>
      </c>
      <c r="F47" s="51">
        <v>17.809999999999999</v>
      </c>
      <c r="G47" s="51">
        <v>18.399999999999999</v>
      </c>
      <c r="H47" s="51">
        <v>19.14</v>
      </c>
      <c r="I47" s="51">
        <v>19.91</v>
      </c>
      <c r="J47" s="51">
        <v>20.69</v>
      </c>
      <c r="K47" s="51"/>
    </row>
    <row r="48" spans="1:11">
      <c r="A48" t="s">
        <v>198</v>
      </c>
      <c r="B48" t="s">
        <v>100</v>
      </c>
      <c r="C48" t="s">
        <v>101</v>
      </c>
      <c r="D48" t="s">
        <v>91</v>
      </c>
      <c r="E48" t="s">
        <v>12</v>
      </c>
      <c r="F48" s="51">
        <v>23.15</v>
      </c>
      <c r="G48" s="51">
        <v>23.93</v>
      </c>
      <c r="H48" s="51">
        <v>24.88</v>
      </c>
      <c r="I48" s="51">
        <v>25.88</v>
      </c>
      <c r="J48" s="51">
        <v>26.89</v>
      </c>
      <c r="K48" s="51"/>
    </row>
    <row r="49" spans="1:11">
      <c r="A49" t="s">
        <v>198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198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3.8100000000000002E-2</v>
      </c>
    </row>
    <row r="51" spans="1:11">
      <c r="A51" t="s">
        <v>198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0.73</v>
      </c>
      <c r="K51" s="50"/>
    </row>
    <row r="52" spans="1:11">
      <c r="A52" t="s">
        <v>198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0.70099999999999996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BRL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BRL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BRL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BRL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BRL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BRL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BRL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BRL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BRL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BRL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BRL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BRL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BRL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BRL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BRL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BRL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BRL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BRL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BRL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BRL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BRL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BRL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BRL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BRL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BRL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BRL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1">
      <c r="A33" t="str">
        <f>F_Inputs!A33</f>
        <v>BRL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1">
      <c r="A34" t="str">
        <f>F_Inputs!A34</f>
        <v>BRL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1">
      <c r="A35" t="str">
        <f>F_Inputs!A35</f>
        <v>BRL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1">
      <c r="A36" t="str">
        <f>F_Inputs!A36</f>
        <v>BRL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1">
      <c r="A37" t="str">
        <f>F_Inputs!A37</f>
        <v>BRL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1">
      <c r="A38" t="str">
        <f>F_Inputs!A38</f>
        <v>BRL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1">
      <c r="A39" t="str">
        <f>F_Inputs!A39</f>
        <v>BRL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1">
      <c r="A40" t="str">
        <f>F_Inputs!A40</f>
        <v>BRL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1">
      <c r="A41" t="str">
        <f>F_Inputs!A41</f>
        <v>BRL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1">
      <c r="A42" t="str">
        <f>F_Inputs!A42</f>
        <v>BRL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1">
      <c r="A43" t="str">
        <f>F_Inputs!A43</f>
        <v>BRL</v>
      </c>
      <c r="B43" t="s">
        <v>89</v>
      </c>
      <c r="C43" t="s">
        <v>90</v>
      </c>
      <c r="D43" t="s">
        <v>91</v>
      </c>
      <c r="E43" t="s">
        <v>12</v>
      </c>
      <c r="F43" s="63"/>
      <c r="G43" s="63"/>
      <c r="H43" s="63"/>
      <c r="I43" s="63"/>
      <c r="J43" s="63"/>
      <c r="K43" s="51"/>
    </row>
    <row r="44" spans="1:11">
      <c r="A44" t="str">
        <f>F_Inputs!A44</f>
        <v>BRL</v>
      </c>
      <c r="B44" t="s">
        <v>92</v>
      </c>
      <c r="C44" t="s">
        <v>93</v>
      </c>
      <c r="D44" t="s">
        <v>91</v>
      </c>
      <c r="E44" t="s">
        <v>12</v>
      </c>
      <c r="F44" s="63"/>
      <c r="G44" s="63"/>
      <c r="H44" s="63"/>
      <c r="I44" s="63"/>
      <c r="J44" s="63"/>
      <c r="K44" s="51"/>
    </row>
    <row r="45" spans="1:11">
      <c r="A45" t="str">
        <f>F_Inputs!A45</f>
        <v>BRL</v>
      </c>
      <c r="B45" t="s">
        <v>94</v>
      </c>
      <c r="C45" t="s">
        <v>95</v>
      </c>
      <c r="D45" t="s">
        <v>91</v>
      </c>
      <c r="E45" t="s">
        <v>12</v>
      </c>
      <c r="F45" s="63"/>
      <c r="G45" s="63"/>
      <c r="H45" s="63"/>
      <c r="I45" s="63"/>
      <c r="J45" s="63"/>
      <c r="K45" s="51"/>
    </row>
    <row r="46" spans="1:11">
      <c r="A46" t="str">
        <f>F_Inputs!A46</f>
        <v>BRL</v>
      </c>
      <c r="B46" t="s">
        <v>96</v>
      </c>
      <c r="C46" t="s">
        <v>97</v>
      </c>
      <c r="D46" t="s">
        <v>91</v>
      </c>
      <c r="E46" t="s">
        <v>12</v>
      </c>
      <c r="F46" s="63"/>
      <c r="G46" s="63"/>
      <c r="H46" s="63"/>
      <c r="I46" s="63"/>
      <c r="J46" s="63"/>
      <c r="K46" s="51"/>
    </row>
    <row r="47" spans="1:11">
      <c r="A47" t="str">
        <f>F_Inputs!A47</f>
        <v>BRL</v>
      </c>
      <c r="B47" t="s">
        <v>98</v>
      </c>
      <c r="C47" t="s">
        <v>99</v>
      </c>
      <c r="D47" t="s">
        <v>91</v>
      </c>
      <c r="E47" t="s">
        <v>12</v>
      </c>
      <c r="F47" s="63"/>
      <c r="G47" s="63"/>
      <c r="H47" s="63"/>
      <c r="I47" s="63"/>
      <c r="J47" s="63"/>
      <c r="K47" s="51"/>
    </row>
    <row r="48" spans="1:11">
      <c r="A48" t="str">
        <f>F_Inputs!A48</f>
        <v>BRL</v>
      </c>
      <c r="B48" t="s">
        <v>100</v>
      </c>
      <c r="C48" t="s">
        <v>101</v>
      </c>
      <c r="D48" t="s">
        <v>91</v>
      </c>
      <c r="E48" t="s">
        <v>12</v>
      </c>
      <c r="F48" s="63"/>
      <c r="G48" s="63"/>
      <c r="H48" s="63"/>
      <c r="I48" s="63"/>
      <c r="J48" s="63"/>
      <c r="K48" s="51"/>
    </row>
    <row r="49" spans="1:12">
      <c r="A49" t="str">
        <f>F_Inputs!A49</f>
        <v>BRL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BRL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>
        <v>3.8100000000000002E-2</v>
      </c>
      <c r="L50" t="s">
        <v>197</v>
      </c>
    </row>
    <row r="51" spans="1:12">
      <c r="A51" t="str">
        <f>F_Inputs!A51</f>
        <v>BRL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BRL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BRL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245697</v>
      </c>
      <c r="G7" s="61">
        <f>IF(InpOverride!G7="",F_Inputs!G7,InpOverride!G7)</f>
        <v>226342</v>
      </c>
      <c r="H7" s="61">
        <f>IF(InpOverride!H7="",F_Inputs!H7,InpOverride!H7)</f>
        <v>208302</v>
      </c>
      <c r="I7" s="61">
        <f>IF(InpOverride!I7="",F_Inputs!I7,InpOverride!I7)</f>
        <v>191497</v>
      </c>
      <c r="J7" s="61">
        <f>IF(InpOverride!J7="",F_Inputs!J7,InpOverride!J7)</f>
        <v>175847</v>
      </c>
      <c r="K7" s="49"/>
    </row>
    <row r="8" spans="1:11">
      <c r="A8" t="str">
        <f>F_Inputs!A8</f>
        <v>BRL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BRL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BRL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237002</v>
      </c>
      <c r="G10" s="61">
        <f>IF(InpOverride!G10="",F_Inputs!G10,InpOverride!G10)</f>
        <v>261797</v>
      </c>
      <c r="H10" s="61">
        <f>IF(InpOverride!H10="",F_Inputs!H10,InpOverride!H10)</f>
        <v>285272</v>
      </c>
      <c r="I10" s="61">
        <f>IF(InpOverride!I10="",F_Inputs!I10,InpOverride!I10)</f>
        <v>307437</v>
      </c>
      <c r="J10" s="61">
        <f>IF(InpOverride!J10="",F_Inputs!J10,InpOverride!J10)</f>
        <v>328367</v>
      </c>
      <c r="K10" s="49"/>
    </row>
    <row r="11" spans="1:11">
      <c r="A11" t="str">
        <f>F_Inputs!A11</f>
        <v>BRL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BRL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BRL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249833</v>
      </c>
      <c r="G13" s="61">
        <f>IF(InpOverride!G13="",F_Inputs!G13,InpOverride!G13)</f>
        <v>244054</v>
      </c>
      <c r="H13" s="61">
        <f>IF(InpOverride!H13="",F_Inputs!H13,InpOverride!H13)</f>
        <v>231471</v>
      </c>
      <c r="I13" s="61">
        <f>IF(InpOverride!I13="",F_Inputs!I13,InpOverride!I13)</f>
        <v>226019</v>
      </c>
      <c r="J13" s="61">
        <f>IF(InpOverride!J13="",F_Inputs!J13,InpOverride!J13)</f>
        <v>200977</v>
      </c>
      <c r="K13" s="49"/>
    </row>
    <row r="14" spans="1:11">
      <c r="A14" t="str">
        <f>F_Inputs!A14</f>
        <v>BRL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BRL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BRL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229096</v>
      </c>
      <c r="G16" s="61">
        <f>IF(InpOverride!G16="",F_Inputs!G16,InpOverride!G16)</f>
        <v>236053</v>
      </c>
      <c r="H16" s="61">
        <f>IF(InpOverride!H16="",F_Inputs!H16,InpOverride!H16)</f>
        <v>255265</v>
      </c>
      <c r="I16" s="61">
        <f>IF(InpOverride!I16="",F_Inputs!I16,InpOverride!I16)</f>
        <v>269986</v>
      </c>
      <c r="J16" s="61">
        <f>IF(InpOverride!J16="",F_Inputs!J16,InpOverride!J16)</f>
        <v>301000</v>
      </c>
      <c r="K16" s="49"/>
    </row>
    <row r="17" spans="1:11">
      <c r="A17" t="str">
        <f>F_Inputs!A17</f>
        <v>BRL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BRL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BRL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256822</v>
      </c>
      <c r="G19" s="61">
        <f>IF(InpOverride!G19="",F_Inputs!G19,InpOverride!G19)</f>
        <v>249852</v>
      </c>
      <c r="H19" s="61">
        <f>IF(InpOverride!H19="",F_Inputs!H19,InpOverride!H19)</f>
        <v>239792</v>
      </c>
      <c r="I19" s="61">
        <f>IF(InpOverride!I19="",F_Inputs!I19,InpOverride!I19)</f>
        <v>224438</v>
      </c>
      <c r="J19" s="61">
        <f>IF(InpOverride!J19="",F_Inputs!J19,InpOverride!J19)</f>
        <v>210765</v>
      </c>
      <c r="K19" s="49"/>
    </row>
    <row r="20" spans="1:11">
      <c r="A20" t="str">
        <f>F_Inputs!A20</f>
        <v>BRL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BRL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BRL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224316</v>
      </c>
      <c r="G22" s="61">
        <f>IF(InpOverride!G22="",F_Inputs!G22,InpOverride!G22)</f>
        <v>234738</v>
      </c>
      <c r="H22" s="61">
        <f>IF(InpOverride!H22="",F_Inputs!H22,InpOverride!H22)</f>
        <v>250163</v>
      </c>
      <c r="I22" s="61">
        <f>IF(InpOverride!I22="",F_Inputs!I22,InpOverride!I22)</f>
        <v>269394</v>
      </c>
      <c r="J22" s="61">
        <f>IF(InpOverride!J22="",F_Inputs!J22,InpOverride!J22)</f>
        <v>286473</v>
      </c>
      <c r="K22" s="49"/>
    </row>
    <row r="23" spans="1:11">
      <c r="A23" t="str">
        <f>F_Inputs!A23</f>
        <v>BRL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BRL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BRL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4.7649999999999997</v>
      </c>
      <c r="G25" s="62">
        <f>IF(InpOverride!G25="",F_Inputs!G25,InpOverride!G25)</f>
        <v>4.641</v>
      </c>
      <c r="H25" s="62">
        <f>IF(InpOverride!H25="",F_Inputs!H25,InpOverride!H25)</f>
        <v>4.59</v>
      </c>
      <c r="I25" s="62">
        <f>IF(InpOverride!I25="",F_Inputs!I25,InpOverride!I25)</f>
        <v>4.468</v>
      </c>
      <c r="J25" s="62">
        <f>IF(InpOverride!J25="",F_Inputs!J25,InpOverride!J25)</f>
        <v>4.3609999999999998</v>
      </c>
      <c r="K25" s="50"/>
    </row>
    <row r="26" spans="1:11">
      <c r="A26" t="str">
        <f>F_Inputs!A26</f>
        <v>BRL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BRL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BRL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5.8140000000000001</v>
      </c>
      <c r="G28" s="62">
        <f>IF(InpOverride!G28="",F_Inputs!G28,InpOverride!G28)</f>
        <v>5.9729999999999999</v>
      </c>
      <c r="H28" s="62">
        <f>IF(InpOverride!H28="",F_Inputs!H28,InpOverride!H28)</f>
        <v>5.8979999999999997</v>
      </c>
      <c r="I28" s="62">
        <f>IF(InpOverride!I28="",F_Inputs!I28,InpOverride!I28)</f>
        <v>6.7229999999999999</v>
      </c>
      <c r="J28" s="62">
        <f>IF(InpOverride!J28="",F_Inputs!J28,InpOverride!J28)</f>
        <v>7.6189999999999998</v>
      </c>
      <c r="K28" s="50"/>
    </row>
    <row r="29" spans="1:11">
      <c r="A29" t="str">
        <f>F_Inputs!A29</f>
        <v>BRL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BRL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BRL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BRL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BRL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BRL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BRL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BRL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BRL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4.7649999999999997</v>
      </c>
      <c r="G37" s="62">
        <f>IF(InpOverride!G37="",F_Inputs!G37,InpOverride!G37)</f>
        <v>4.641</v>
      </c>
      <c r="H37" s="62">
        <f>IF(InpOverride!H37="",F_Inputs!H37,InpOverride!H37)</f>
        <v>4.59</v>
      </c>
      <c r="I37" s="62">
        <f>IF(InpOverride!I37="",F_Inputs!I37,InpOverride!I37)</f>
        <v>4.468</v>
      </c>
      <c r="J37" s="62">
        <f>IF(InpOverride!J37="",F_Inputs!J37,InpOverride!J37)</f>
        <v>4.3609999999999998</v>
      </c>
      <c r="K37" s="50"/>
    </row>
    <row r="38" spans="1:11">
      <c r="A38" t="str">
        <f>F_Inputs!A38</f>
        <v>BRL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BRL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BRL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5.8140000000000001</v>
      </c>
      <c r="G40" s="62">
        <f>IF(InpOverride!G40="",F_Inputs!G40,InpOverride!G40)</f>
        <v>5.9729999999999999</v>
      </c>
      <c r="H40" s="62">
        <f>IF(InpOverride!H40="",F_Inputs!H40,InpOverride!H40)</f>
        <v>5.8979999999999997</v>
      </c>
      <c r="I40" s="62">
        <f>IF(InpOverride!I40="",F_Inputs!I40,InpOverride!I40)</f>
        <v>6.7229999999999999</v>
      </c>
      <c r="J40" s="62">
        <f>IF(InpOverride!J40="",F_Inputs!J40,InpOverride!J40)</f>
        <v>7.6189999999999998</v>
      </c>
      <c r="K40" s="50"/>
    </row>
    <row r="41" spans="1:11">
      <c r="A41" t="str">
        <f>F_Inputs!A41</f>
        <v>BRL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BRL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BRL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17.809999999999999</v>
      </c>
      <c r="G43" s="63">
        <f>IF(InpOverride!G43="",F_Inputs!G43,InpOverride!G43)</f>
        <v>18.399999999999999</v>
      </c>
      <c r="H43" s="63">
        <f>IF(InpOverride!H43="",F_Inputs!H43,InpOverride!H43)</f>
        <v>19.14</v>
      </c>
      <c r="I43" s="63">
        <f>IF(InpOverride!I43="",F_Inputs!I43,InpOverride!I43)</f>
        <v>19.91</v>
      </c>
      <c r="J43" s="63">
        <f>IF(InpOverride!J43="",F_Inputs!J43,InpOverride!J43)</f>
        <v>20.69</v>
      </c>
      <c r="K43" s="51"/>
    </row>
    <row r="44" spans="1:11">
      <c r="A44" t="str">
        <f>F_Inputs!A44</f>
        <v>BRL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17.809999999999999</v>
      </c>
      <c r="G44" s="63">
        <f>IF(InpOverride!G44="",F_Inputs!G44,InpOverride!G44)</f>
        <v>18.399999999999999</v>
      </c>
      <c r="H44" s="63">
        <f>IF(InpOverride!H44="",F_Inputs!H44,InpOverride!H44)</f>
        <v>19.14</v>
      </c>
      <c r="I44" s="63">
        <f>IF(InpOverride!I44="",F_Inputs!I44,InpOverride!I44)</f>
        <v>19.91</v>
      </c>
      <c r="J44" s="63">
        <f>IF(InpOverride!J44="",F_Inputs!J44,InpOverride!J44)</f>
        <v>20.69</v>
      </c>
      <c r="K44" s="51"/>
    </row>
    <row r="45" spans="1:11">
      <c r="A45" t="str">
        <f>F_Inputs!A45</f>
        <v>BRL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23.15</v>
      </c>
      <c r="G45" s="63">
        <f>IF(InpOverride!G45="",F_Inputs!G45,InpOverride!G45)</f>
        <v>23.93</v>
      </c>
      <c r="H45" s="63">
        <f>IF(InpOverride!H45="",F_Inputs!H45,InpOverride!H45)</f>
        <v>24.88</v>
      </c>
      <c r="I45" s="63">
        <f>IF(InpOverride!I45="",F_Inputs!I45,InpOverride!I45)</f>
        <v>25.88</v>
      </c>
      <c r="J45" s="63">
        <f>IF(InpOverride!J45="",F_Inputs!J45,InpOverride!J45)</f>
        <v>26.89</v>
      </c>
      <c r="K45" s="51"/>
    </row>
    <row r="46" spans="1:11">
      <c r="A46" t="str">
        <f>F_Inputs!A46</f>
        <v>BRL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25.56</v>
      </c>
      <c r="G46" s="63">
        <f>IF(InpOverride!G46="",F_Inputs!G46,InpOverride!G46)</f>
        <v>25.63</v>
      </c>
      <c r="H46" s="63">
        <f>IF(InpOverride!H46="",F_Inputs!H46,InpOverride!H46)</f>
        <v>25.88</v>
      </c>
      <c r="I46" s="63">
        <f>IF(InpOverride!I46="",F_Inputs!I46,InpOverride!I46)</f>
        <v>26.17</v>
      </c>
      <c r="J46" s="63">
        <f>IF(InpOverride!J46="",F_Inputs!J46,InpOverride!J46)</f>
        <v>26.94</v>
      </c>
      <c r="K46" s="51"/>
    </row>
    <row r="47" spans="1:11">
      <c r="A47" t="str">
        <f>F_Inputs!A47</f>
        <v>BRL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17.809999999999999</v>
      </c>
      <c r="G47" s="63">
        <f>IF(InpOverride!G47="",F_Inputs!G47,InpOverride!G47)</f>
        <v>18.399999999999999</v>
      </c>
      <c r="H47" s="63">
        <f>IF(InpOverride!H47="",F_Inputs!H47,InpOverride!H47)</f>
        <v>19.14</v>
      </c>
      <c r="I47" s="63">
        <f>IF(InpOverride!I47="",F_Inputs!I47,InpOverride!I47)</f>
        <v>19.91</v>
      </c>
      <c r="J47" s="63">
        <f>IF(InpOverride!J47="",F_Inputs!J47,InpOverride!J47)</f>
        <v>20.69</v>
      </c>
      <c r="K47" s="51"/>
    </row>
    <row r="48" spans="1:11">
      <c r="A48" t="str">
        <f>F_Inputs!A48</f>
        <v>BRL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23.15</v>
      </c>
      <c r="G48" s="63">
        <f>IF(InpOverride!G48="",F_Inputs!G48,InpOverride!G48)</f>
        <v>23.93</v>
      </c>
      <c r="H48" s="63">
        <f>IF(InpOverride!H48="",F_Inputs!H48,InpOverride!H48)</f>
        <v>24.88</v>
      </c>
      <c r="I48" s="63">
        <f>IF(InpOverride!I48="",F_Inputs!I48,InpOverride!I48)</f>
        <v>25.88</v>
      </c>
      <c r="J48" s="63">
        <f>IF(InpOverride!J48="",F_Inputs!J48,InpOverride!J48)</f>
        <v>26.89</v>
      </c>
      <c r="K48" s="51"/>
    </row>
    <row r="49" spans="1:11">
      <c r="A49" t="str">
        <f>F_Inputs!A49</f>
        <v>BRL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BRL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3.8100000000000002E-2</v>
      </c>
    </row>
    <row r="51" spans="1:11">
      <c r="A51" t="str">
        <f>F_Inputs!A51</f>
        <v>BRL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0.73</v>
      </c>
      <c r="K51" s="50"/>
    </row>
    <row r="52" spans="1:11">
      <c r="A52" t="str">
        <f>F_Inputs!A52</f>
        <v>BRL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0.70099999999999996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245697</v>
      </c>
      <c r="M12" s="36">
        <f xml:space="preserve"> InpActive!G7</f>
        <v>226342</v>
      </c>
      <c r="N12" s="36">
        <f xml:space="preserve"> InpActive!H7</f>
        <v>208302</v>
      </c>
      <c r="O12" s="36">
        <f xml:space="preserve"> InpActive!I7</f>
        <v>191497</v>
      </c>
      <c r="P12" s="36">
        <f xml:space="preserve"> InpActive!J7</f>
        <v>175847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237002</v>
      </c>
      <c r="M15" s="36">
        <f xml:space="preserve"> InpActive!G10</f>
        <v>261797</v>
      </c>
      <c r="N15" s="36">
        <f xml:space="preserve"> InpActive!H10</f>
        <v>285272</v>
      </c>
      <c r="O15" s="36">
        <f xml:space="preserve"> InpActive!I10</f>
        <v>307437</v>
      </c>
      <c r="P15" s="36">
        <f xml:space="preserve"> InpActive!J10</f>
        <v>328367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249833</v>
      </c>
      <c r="M20" s="36">
        <f xml:space="preserve"> InpActive!G13</f>
        <v>244054</v>
      </c>
      <c r="N20" s="36">
        <f xml:space="preserve"> InpActive!H13</f>
        <v>231471</v>
      </c>
      <c r="O20" s="36">
        <f xml:space="preserve"> InpActive!I13</f>
        <v>226019</v>
      </c>
      <c r="P20" s="36">
        <f xml:space="preserve"> InpActive!J13</f>
        <v>200977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229096</v>
      </c>
      <c r="M23" s="36">
        <f xml:space="preserve"> InpActive!G16</f>
        <v>236053</v>
      </c>
      <c r="N23" s="36">
        <f xml:space="preserve"> InpActive!H16</f>
        <v>255265</v>
      </c>
      <c r="O23" s="36">
        <f xml:space="preserve"> InpActive!I16</f>
        <v>269986</v>
      </c>
      <c r="P23" s="36">
        <f xml:space="preserve"> InpActive!J16</f>
        <v>301000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256822</v>
      </c>
      <c r="M28" s="36">
        <f xml:space="preserve"> InpActive!G19</f>
        <v>249852</v>
      </c>
      <c r="N28" s="36">
        <f xml:space="preserve"> InpActive!H19</f>
        <v>239792</v>
      </c>
      <c r="O28" s="36">
        <f xml:space="preserve"> InpActive!I19</f>
        <v>224438</v>
      </c>
      <c r="P28" s="36">
        <f xml:space="preserve"> InpActive!J19</f>
        <v>210765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224316</v>
      </c>
      <c r="M31" s="36">
        <f xml:space="preserve"> InpActive!G22</f>
        <v>234738</v>
      </c>
      <c r="N31" s="36">
        <f xml:space="preserve"> InpActive!H22</f>
        <v>250163</v>
      </c>
      <c r="O31" s="36">
        <f xml:space="preserve"> InpActive!I22</f>
        <v>269394</v>
      </c>
      <c r="P31" s="36">
        <f xml:space="preserve"> InpActive!J22</f>
        <v>286473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4.7649999999999997</v>
      </c>
      <c r="M36" s="36">
        <f xml:space="preserve"> InpActive!G25</f>
        <v>4.641</v>
      </c>
      <c r="N36" s="36">
        <f xml:space="preserve"> InpActive!H25</f>
        <v>4.59</v>
      </c>
      <c r="O36" s="36">
        <f xml:space="preserve"> InpActive!I25</f>
        <v>4.468</v>
      </c>
      <c r="P36" s="36">
        <f xml:space="preserve"> InpActive!J25</f>
        <v>4.3609999999999998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5.8140000000000001</v>
      </c>
      <c r="M39" s="36">
        <f xml:space="preserve"> InpActive!G28</f>
        <v>5.9729999999999999</v>
      </c>
      <c r="N39" s="36">
        <f xml:space="preserve"> InpActive!H28</f>
        <v>5.8979999999999997</v>
      </c>
      <c r="O39" s="36">
        <f xml:space="preserve"> InpActive!I28</f>
        <v>6.7229999999999999</v>
      </c>
      <c r="P39" s="36">
        <f xml:space="preserve"> InpActive!J28</f>
        <v>7.6189999999999998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4.7649999999999997</v>
      </c>
      <c r="M52" s="83">
        <f t="shared" ref="M52:P52" si="8">M36+M44</f>
        <v>4.641</v>
      </c>
      <c r="N52" s="83">
        <f t="shared" si="8"/>
        <v>4.59</v>
      </c>
      <c r="O52" s="83">
        <f t="shared" si="8"/>
        <v>4.468</v>
      </c>
      <c r="P52" s="83">
        <f t="shared" si="8"/>
        <v>4.3609999999999998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5.8140000000000001</v>
      </c>
      <c r="M55" s="83">
        <f t="shared" si="9"/>
        <v>5.9729999999999999</v>
      </c>
      <c r="N55" s="83">
        <f t="shared" si="9"/>
        <v>5.8979999999999997</v>
      </c>
      <c r="O55" s="83">
        <f t="shared" si="9"/>
        <v>6.7229999999999999</v>
      </c>
      <c r="P55" s="83">
        <f t="shared" si="9"/>
        <v>7.6189999999999998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17.809999999999999</v>
      </c>
      <c r="M63" s="37">
        <f xml:space="preserve"> InpActive!G43</f>
        <v>18.399999999999999</v>
      </c>
      <c r="N63" s="37">
        <f xml:space="preserve"> InpActive!H43</f>
        <v>19.14</v>
      </c>
      <c r="O63" s="37">
        <f xml:space="preserve"> InpActive!I43</f>
        <v>19.91</v>
      </c>
      <c r="P63" s="37">
        <f xml:space="preserve"> InpActive!J43</f>
        <v>20.69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17.809999999999999</v>
      </c>
      <c r="M64" s="37">
        <f xml:space="preserve"> InpActive!G44</f>
        <v>18.399999999999999</v>
      </c>
      <c r="N64" s="37">
        <f xml:space="preserve"> InpActive!H44</f>
        <v>19.14</v>
      </c>
      <c r="O64" s="37">
        <f xml:space="preserve"> InpActive!I44</f>
        <v>19.91</v>
      </c>
      <c r="P64" s="37">
        <f xml:space="preserve"> InpActive!J44</f>
        <v>20.69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23.15</v>
      </c>
      <c r="M65" s="37">
        <f xml:space="preserve"> InpActive!G45</f>
        <v>23.93</v>
      </c>
      <c r="N65" s="37">
        <f xml:space="preserve"> InpActive!H45</f>
        <v>24.88</v>
      </c>
      <c r="O65" s="37">
        <f xml:space="preserve"> InpActive!I45</f>
        <v>25.88</v>
      </c>
      <c r="P65" s="37">
        <f xml:space="preserve"> InpActive!J45</f>
        <v>26.89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25.56</v>
      </c>
      <c r="M66" s="37">
        <f xml:space="preserve"> InpActive!G46</f>
        <v>25.63</v>
      </c>
      <c r="N66" s="37">
        <f xml:space="preserve"> InpActive!H46</f>
        <v>25.88</v>
      </c>
      <c r="O66" s="37">
        <f xml:space="preserve"> InpActive!I46</f>
        <v>26.17</v>
      </c>
      <c r="P66" s="37">
        <f xml:space="preserve"> InpActive!J46</f>
        <v>26.94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17.809999999999999</v>
      </c>
      <c r="M67" s="37">
        <f xml:space="preserve"> InpActive!G47</f>
        <v>18.399999999999999</v>
      </c>
      <c r="N67" s="37">
        <f xml:space="preserve"> InpActive!H47</f>
        <v>19.14</v>
      </c>
      <c r="O67" s="37">
        <f xml:space="preserve"> InpActive!I47</f>
        <v>19.91</v>
      </c>
      <c r="P67" s="37">
        <f xml:space="preserve"> InpActive!J47</f>
        <v>20.69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23.15</v>
      </c>
      <c r="M68" s="37">
        <f xml:space="preserve"> InpActive!G48</f>
        <v>23.93</v>
      </c>
      <c r="N68" s="37">
        <f xml:space="preserve"> InpActive!H48</f>
        <v>24.88</v>
      </c>
      <c r="O68" s="37">
        <f xml:space="preserve"> InpActive!I48</f>
        <v>25.88</v>
      </c>
      <c r="P68" s="37">
        <f xml:space="preserve"> InpActive!J48</f>
        <v>26.89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3.8100000000000002E-2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11125</v>
      </c>
      <c r="M11" s="86">
        <f t="shared" si="3"/>
        <v>23510</v>
      </c>
      <c r="N11" s="86">
        <f t="shared" si="3"/>
        <v>31490</v>
      </c>
      <c r="O11" s="86">
        <f t="shared" si="3"/>
        <v>32941</v>
      </c>
      <c r="P11" s="86">
        <f t="shared" si="3"/>
        <v>34918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-12686</v>
      </c>
      <c r="M14" s="86">
        <f t="shared" si="3"/>
        <v>-27059</v>
      </c>
      <c r="N14" s="86">
        <f t="shared" si="3"/>
        <v>-35109</v>
      </c>
      <c r="O14" s="86">
        <f t="shared" si="3"/>
        <v>-38043</v>
      </c>
      <c r="P14" s="86">
        <f t="shared" si="3"/>
        <v>-41894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-1561</v>
      </c>
      <c r="M17" s="87">
        <f t="shared" ref="M17:P17" si="4">SUM(M11:M16)</f>
        <v>-3549</v>
      </c>
      <c r="N17" s="87">
        <f t="shared" si="4"/>
        <v>-3619</v>
      </c>
      <c r="O17" s="87">
        <f t="shared" si="4"/>
        <v>-5102</v>
      </c>
      <c r="P17" s="87">
        <f t="shared" si="4"/>
        <v>-6976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4136</v>
      </c>
      <c r="M20" s="86">
        <f t="shared" si="6"/>
        <v>17712</v>
      </c>
      <c r="N20" s="86">
        <f t="shared" si="6"/>
        <v>23169</v>
      </c>
      <c r="O20" s="86">
        <f t="shared" si="6"/>
        <v>34522</v>
      </c>
      <c r="P20" s="86">
        <f t="shared" si="6"/>
        <v>25130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-7906</v>
      </c>
      <c r="M23" s="86">
        <f t="shared" si="6"/>
        <v>-25744</v>
      </c>
      <c r="N23" s="86">
        <f t="shared" si="6"/>
        <v>-30007</v>
      </c>
      <c r="O23" s="86">
        <f t="shared" si="6"/>
        <v>-37451</v>
      </c>
      <c r="P23" s="86">
        <f t="shared" si="6"/>
        <v>-27367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-3770</v>
      </c>
      <c r="M26" s="87">
        <f t="shared" ref="M26:P26" si="7">SUM(M20:M25)</f>
        <v>-8032</v>
      </c>
      <c r="N26" s="87">
        <f t="shared" si="7"/>
        <v>-6838</v>
      </c>
      <c r="O26" s="87">
        <f t="shared" si="7"/>
        <v>-2929</v>
      </c>
      <c r="P26" s="87">
        <f t="shared" si="7"/>
        <v>-2237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0.12447409</v>
      </c>
      <c r="M29" s="90">
        <f t="shared" si="9"/>
        <v>0.10668319999999999</v>
      </c>
      <c r="N29" s="90">
        <f t="shared" si="9"/>
        <v>0.15926393999999999</v>
      </c>
      <c r="O29" s="90">
        <f t="shared" si="9"/>
        <v>-3.1477709999999999E-2</v>
      </c>
      <c r="P29" s="90">
        <f t="shared" si="9"/>
        <v>0.20251372000000001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-0.12217679999999999</v>
      </c>
      <c r="M32" s="90">
        <f t="shared" si="9"/>
        <v>-3.3703449999999996E-2</v>
      </c>
      <c r="N32" s="90">
        <f t="shared" si="9"/>
        <v>-0.13203976000000001</v>
      </c>
      <c r="O32" s="90">
        <f t="shared" si="9"/>
        <v>-1.5492640000000002E-2</v>
      </c>
      <c r="P32" s="90">
        <f t="shared" si="9"/>
        <v>-0.39135737999999998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2.2972900000000074E-3</v>
      </c>
      <c r="M35" s="91">
        <f t="shared" ref="M35:P35" si="10">SUM(M29:M34)</f>
        <v>7.2979749999999996E-2</v>
      </c>
      <c r="N35" s="91">
        <f t="shared" si="10"/>
        <v>2.7224179999999987E-2</v>
      </c>
      <c r="O35" s="91">
        <f t="shared" si="10"/>
        <v>-4.6970350000000001E-2</v>
      </c>
      <c r="P35" s="91">
        <f t="shared" si="10"/>
        <v>-0.18884365999999997</v>
      </c>
      <c r="Q35" s="31"/>
      <c r="R35" s="31"/>
      <c r="S35" s="31"/>
      <c r="T35" s="31"/>
      <c r="U35" s="31"/>
      <c r="V35" s="31"/>
      <c r="W35" s="39">
        <f>SUM(L35:P35)</f>
        <v>-0.13331278999999999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-0.13331278999999999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4.4495257299999995</v>
      </c>
      <c r="M40" s="86">
        <f t="shared" si="12"/>
        <v>4.4905935999999995</v>
      </c>
      <c r="N40" s="86">
        <f t="shared" si="12"/>
        <v>4.4303549400000009</v>
      </c>
      <c r="O40" s="86">
        <f t="shared" si="12"/>
        <v>4.50003829</v>
      </c>
      <c r="P40" s="86">
        <f t="shared" si="12"/>
        <v>4.1582141300000002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5.8556937599999994</v>
      </c>
      <c r="M43" s="86">
        <f t="shared" si="12"/>
        <v>6.0500383900000001</v>
      </c>
      <c r="N43" s="86">
        <f t="shared" si="12"/>
        <v>6.6062582000000001</v>
      </c>
      <c r="O43" s="86">
        <f t="shared" si="12"/>
        <v>7.0655336200000001</v>
      </c>
      <c r="P43" s="86">
        <f t="shared" si="12"/>
        <v>8.1089400000000005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10.305219489999999</v>
      </c>
      <c r="M46" s="87">
        <f t="shared" ref="M46:P46" si="13">SUM(M40:M45)</f>
        <v>10.54063199</v>
      </c>
      <c r="N46" s="87">
        <f t="shared" si="13"/>
        <v>11.03661314</v>
      </c>
      <c r="O46" s="87">
        <f t="shared" si="13"/>
        <v>11.565571909999999</v>
      </c>
      <c r="P46" s="87">
        <f t="shared" si="13"/>
        <v>12.267154130000002</v>
      </c>
      <c r="Q46" s="31"/>
      <c r="R46" s="31"/>
      <c r="S46" s="31"/>
      <c r="T46" s="31"/>
      <c r="U46" s="31"/>
      <c r="V46" s="31"/>
      <c r="W46" s="39">
        <f>SUM(L46:P46)</f>
        <v>55.715190659999998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4.7649999999999997</v>
      </c>
      <c r="M49" s="86">
        <f t="shared" si="15"/>
        <v>4.641</v>
      </c>
      <c r="N49" s="86">
        <f t="shared" si="15"/>
        <v>4.59</v>
      </c>
      <c r="O49" s="86">
        <f t="shared" si="15"/>
        <v>4.468</v>
      </c>
      <c r="P49" s="86">
        <f t="shared" si="15"/>
        <v>4.3609999999999998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5.8140000000000001</v>
      </c>
      <c r="M52" s="86">
        <f t="shared" si="15"/>
        <v>5.9729999999999999</v>
      </c>
      <c r="N52" s="86">
        <f t="shared" si="15"/>
        <v>5.8979999999999997</v>
      </c>
      <c r="O52" s="86">
        <f t="shared" si="15"/>
        <v>6.7229999999999999</v>
      </c>
      <c r="P52" s="86">
        <f t="shared" si="15"/>
        <v>7.6189999999999998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10.579000000000001</v>
      </c>
      <c r="M55" s="87">
        <f t="shared" ref="M55:P55" si="16">SUM(M49:M54)</f>
        <v>10.614000000000001</v>
      </c>
      <c r="N55" s="87">
        <f t="shared" si="16"/>
        <v>10.488</v>
      </c>
      <c r="O55" s="87">
        <f t="shared" si="16"/>
        <v>11.190999999999999</v>
      </c>
      <c r="P55" s="87">
        <f t="shared" si="16"/>
        <v>11.98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-0.31547427000000017</v>
      </c>
      <c r="M58" s="86">
        <f t="shared" si="18"/>
        <v>-0.1504064000000005</v>
      </c>
      <c r="N58" s="86">
        <f t="shared" si="18"/>
        <v>-0.15964505999999901</v>
      </c>
      <c r="O58" s="86">
        <f t="shared" si="18"/>
        <v>3.2038290000000025E-2</v>
      </c>
      <c r="P58" s="86">
        <f t="shared" si="18"/>
        <v>-0.20278586999999959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4.1693759999999358E-2</v>
      </c>
      <c r="M61" s="86">
        <f t="shared" si="18"/>
        <v>7.7038390000000234E-2</v>
      </c>
      <c r="N61" s="86">
        <f t="shared" si="18"/>
        <v>0.70825820000000039</v>
      </c>
      <c r="O61" s="86">
        <f t="shared" si="18"/>
        <v>0.34253362000000021</v>
      </c>
      <c r="P61" s="86">
        <f t="shared" si="18"/>
        <v>0.48994000000000071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-0.27378051000000081</v>
      </c>
      <c r="M64" s="87">
        <f t="shared" ref="M64:P64" si="19">SUM(M58:M63)</f>
        <v>-7.3368010000000261E-2</v>
      </c>
      <c r="N64" s="87">
        <f t="shared" si="19"/>
        <v>0.54861314000000139</v>
      </c>
      <c r="O64" s="87">
        <f t="shared" si="19"/>
        <v>0.37457191000000023</v>
      </c>
      <c r="P64" s="87">
        <f t="shared" si="19"/>
        <v>0.28715413000000112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0.86319066000000166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-0.19100018000000019</v>
      </c>
      <c r="M69" s="86">
        <f t="shared" ref="L69:P74" si="21">SUM(M29,M58)</f>
        <v>-4.3723200000000503E-2</v>
      </c>
      <c r="N69" s="86">
        <f t="shared" si="21"/>
        <v>-3.8111999999901336E-4</v>
      </c>
      <c r="O69" s="86">
        <f t="shared" si="21"/>
        <v>5.6058000000002578E-4</v>
      </c>
      <c r="P69" s="86">
        <f t="shared" si="21"/>
        <v>-2.7214999999958245E-4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-8.048304000000063E-2</v>
      </c>
      <c r="M72" s="86">
        <f t="shared" si="21"/>
        <v>4.3334940000000238E-2</v>
      </c>
      <c r="N72" s="86">
        <f t="shared" si="21"/>
        <v>0.57621844000000033</v>
      </c>
      <c r="O72" s="86">
        <f t="shared" si="21"/>
        <v>0.3270409800000002</v>
      </c>
      <c r="P72" s="86">
        <f t="shared" si="21"/>
        <v>9.8582620000000731E-2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-0.2714832200000008</v>
      </c>
      <c r="M75" s="87">
        <f t="shared" ref="M75:P75" si="22">SUM(M69:M74)</f>
        <v>-3.8826000000026506E-4</v>
      </c>
      <c r="N75" s="87">
        <f t="shared" si="22"/>
        <v>0.57583732000000132</v>
      </c>
      <c r="O75" s="87">
        <f t="shared" si="22"/>
        <v>0.32760156000000024</v>
      </c>
      <c r="P75" s="87">
        <f t="shared" si="22"/>
        <v>9.8310470000001149E-2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0.72987787000000159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0.27378051000000081</v>
      </c>
      <c r="M80" s="39">
        <f t="shared" ref="M80:P80" si="23">0-M64</f>
        <v>7.3368010000000261E-2</v>
      </c>
      <c r="N80" s="39">
        <f t="shared" si="23"/>
        <v>-0.54861314000000139</v>
      </c>
      <c r="O80" s="39">
        <f t="shared" si="23"/>
        <v>-0.37457191000000023</v>
      </c>
      <c r="P80" s="39">
        <f t="shared" si="23"/>
        <v>-0.28715413000000112</v>
      </c>
      <c r="Q80" s="31"/>
      <c r="R80" s="31"/>
      <c r="S80" s="31"/>
      <c r="T80" s="31"/>
      <c r="U80" s="31"/>
      <c r="V80" s="31"/>
      <c r="W80" s="39">
        <f>SUM(L80:P80)</f>
        <v>-0.86319066000000166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-1.5530073705298537E-2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-0.2714832200000008</v>
      </c>
      <c r="M86" s="39">
        <f>L86*(1+Discount.Rate)</f>
        <v>-0.28182673068200081</v>
      </c>
      <c r="N86" s="39">
        <f>M86*(1+Discount.Rate)</f>
        <v>-0.29256432912098507</v>
      </c>
      <c r="O86" s="39">
        <f>N86*(1+Discount.Rate)</f>
        <v>-0.3037110300604946</v>
      </c>
      <c r="P86" s="39">
        <f>O86*(1+Discount.Rate)</f>
        <v>-0.31528242030579945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-3.8826000000026506E-4</v>
      </c>
      <c r="N87" s="39">
        <f>M87*(1+Discount.Rate)</f>
        <v>-4.0305270600027516E-4</v>
      </c>
      <c r="O87" s="39">
        <f>N87*(1+Discount.Rate)</f>
        <v>-4.1840901409888565E-4</v>
      </c>
      <c r="P87" s="39">
        <f>O87*(1+Discount.Rate)</f>
        <v>-4.3435039753605319E-4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0.57583732000000132</v>
      </c>
      <c r="O88" s="39">
        <f>N88*(1+Discount.Rate)</f>
        <v>0.59777672189200137</v>
      </c>
      <c r="P88" s="39">
        <f>O88*(1+Discount.Rate)</f>
        <v>0.62055201499608659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0.32760156000000024</v>
      </c>
      <c r="P89" s="39">
        <f>O89*(1+Discount.Rate)</f>
        <v>0.34008317943600025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9.8310470000001149E-2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0.74322889372875245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0.72987787000000159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tabSelected="1" zoomScaleNormal="100" workbookViewId="0">
      <pane xSplit="3" ySplit="2" topLeftCell="G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199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0.72987787000000159</v>
      </c>
      <c r="K4" s="47"/>
      <c r="L4" s="99">
        <f xml:space="preserve"> Calcs!P94</f>
        <v>0.72987787000000159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11:39:48</v>
      </c>
      <c r="G5" s="57" t="str">
        <f t="shared" ca="1" si="0"/>
        <v>[…]04/11/2020 11:39:48</v>
      </c>
      <c r="H5" s="57" t="str">
        <f t="shared" ca="1" si="0"/>
        <v>[…]04/11/2020 11:39:48</v>
      </c>
      <c r="I5" s="57" t="str">
        <f t="shared" ca="1" si="0"/>
        <v>[…]04/11/2020 11:39:48</v>
      </c>
      <c r="J5" s="57" t="str">
        <f t="shared" ca="1" si="0"/>
        <v>[…]04/11/2020 11:39:48</v>
      </c>
      <c r="K5" s="57" t="str">
        <f t="shared" ca="1" si="0"/>
        <v>[…]04/11/2020 11:39:48</v>
      </c>
      <c r="L5" s="59" t="str">
        <f t="shared" ca="1" si="0"/>
        <v>[…]04/11/2020 11:39:48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PR19PD008_BRL_BYRun2</v>
      </c>
      <c r="G6" s="56" t="str">
        <f ca="1">MID(CELL("filename",F1),SEARCH("[",CELL("filename",F1))+1,SEARCH(".",CELL("filename",F1))-1-SEARCH("[",CELL("filename",F1)))</f>
        <v>PR19PD008_BRL_BYRun2</v>
      </c>
      <c r="H6" s="56" t="str">
        <f ca="1">MID(CELL("filename",F1),SEARCH("[",CELL("filename",F1))+1,SEARCH(".",CELL("filename",F1))-1-SEARCH("[",CELL("filename",F1)))</f>
        <v>PR19PD008_BRL_BYRun2</v>
      </c>
      <c r="I6" s="56" t="str">
        <f ca="1">MID(CELL("filename",F1),SEARCH("[",CELL("filename",F1))+1,SEARCH(".",CELL("filename",F1))-1-SEARCH("[",CELL("filename",F1)))</f>
        <v>PR19PD008_BRL_BYRun2</v>
      </c>
      <c r="J6" s="56" t="str">
        <f ca="1">MID(CELL("filename",F1),SEARCH("[",CELL("filename",F1))+1,SEARCH(".",CELL("filename",F1))-1-SEARCH("[",CELL("filename",F1)))</f>
        <v>PR19PD008_BRL_BYRun2</v>
      </c>
      <c r="K6" s="56" t="str">
        <f ca="1">MID(CELL("filename",F1),SEARCH("[",CELL("filename",F1))+1,SEARCH(".",CELL("filename",F1))-1-SEARCH("[",CELL("filename",F1)))</f>
        <v>PR19PD008_BRL_BYRun2</v>
      </c>
      <c r="L6" s="60" t="str">
        <f ca="1">MID(CELL("filename",F1),SEARCH("[",CELL("filename",F1))+1,SEARCH(".",CELL("filename",F1))-1-SEARCH("[",CELL("filename",F1)))</f>
        <v>PR19PD008_BRL_BYRun2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2020-11-04T16:22:19Z</dcterms:created>
  <dcterms:modified xsi:type="dcterms:W3CDTF">2020-11-04T16:22:50Z</dcterms:modified>
  <cp:category/>
  <cp:contentStatus/>
</cp:coreProperties>
</file>