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54C32C05-5569-4150-AF21-EAFD484CCF1B}" xr6:coauthVersionLast="44" xr6:coauthVersionMax="44" xr10:uidLastSave="{00000000-0000-0000-0000-000000000000}"/>
  <bookViews>
    <workbookView xWindow="1972" yWindow="0" windowWidth="18406" windowHeight="13080" activeTab="6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I48" i="7" l="1"/>
  <c r="O68" i="6" s="1"/>
  <c r="H48" i="7"/>
  <c r="N68" i="6" s="1"/>
  <c r="G48" i="7"/>
  <c r="M68" i="6" s="1"/>
  <c r="H47" i="7"/>
  <c r="N67" i="6" s="1"/>
  <c r="H46" i="7"/>
  <c r="N66" i="6" s="1"/>
  <c r="J45" i="7"/>
  <c r="P65" i="6" s="1"/>
  <c r="H45" i="7"/>
  <c r="N65" i="6" s="1"/>
  <c r="H44" i="7"/>
  <c r="N64" i="6" s="1"/>
  <c r="I43" i="7"/>
  <c r="O63" i="6" s="1"/>
  <c r="H43" i="7"/>
  <c r="N63" i="6" s="1"/>
  <c r="F47" i="7"/>
  <c r="L67" i="6" s="1"/>
  <c r="F46" i="7"/>
  <c r="L66" i="6" s="1"/>
  <c r="F45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/>
  <c r="J51" i="7"/>
  <c r="K50" i="7"/>
  <c r="I73" i="6" s="1"/>
  <c r="K49" i="7"/>
  <c r="F48" i="7"/>
  <c r="L68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F35" i="7"/>
  <c r="L48" i="6" s="1"/>
  <c r="F34" i="7"/>
  <c r="F33" i="7"/>
  <c r="F32" i="7"/>
  <c r="L45" i="6" s="1"/>
  <c r="F31" i="7"/>
  <c r="L44" i="6" s="1"/>
  <c r="F30" i="7"/>
  <c r="F29" i="7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L15" i="6" s="1"/>
  <c r="F9" i="7"/>
  <c r="L14" i="6" s="1"/>
  <c r="F8" i="7"/>
  <c r="L13" i="6" s="1"/>
  <c r="J48" i="7"/>
  <c r="P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O47" i="6" s="1"/>
  <c r="H34" i="7"/>
  <c r="N47" i="6" s="1"/>
  <c r="G34" i="7"/>
  <c r="J33" i="7"/>
  <c r="P46" i="6" s="1"/>
  <c r="I33" i="7"/>
  <c r="O46" i="6" s="1"/>
  <c r="H33" i="7"/>
  <c r="N46" i="6" s="1"/>
  <c r="G33" i="7"/>
  <c r="M46" i="6" s="1"/>
  <c r="J32" i="7"/>
  <c r="P45" i="6" s="1"/>
  <c r="I32" i="7"/>
  <c r="O45" i="6" s="1"/>
  <c r="H32" i="7"/>
  <c r="N45" i="6" s="1"/>
  <c r="G32" i="7"/>
  <c r="M45" i="6" s="1"/>
  <c r="J31" i="7"/>
  <c r="P44" i="6" s="1"/>
  <c r="I31" i="7"/>
  <c r="O44" i="6" s="1"/>
  <c r="H31" i="7"/>
  <c r="N44" i="6" s="1"/>
  <c r="G31" i="7"/>
  <c r="M44" i="6" s="1"/>
  <c r="J30" i="7"/>
  <c r="P41" i="6" s="1"/>
  <c r="P57" i="6" s="1"/>
  <c r="P54" i="5" s="1"/>
  <c r="I30" i="7"/>
  <c r="O41" i="6" s="1"/>
  <c r="H30" i="7"/>
  <c r="N41" i="6" s="1"/>
  <c r="G30" i="7"/>
  <c r="M41" i="6" s="1"/>
  <c r="J29" i="7"/>
  <c r="P40" i="6" s="1"/>
  <c r="I29" i="7"/>
  <c r="O40" i="6" s="1"/>
  <c r="O56" i="6" s="1"/>
  <c r="O53" i="5" s="1"/>
  <c r="H29" i="7"/>
  <c r="N40" i="6" s="1"/>
  <c r="G29" i="7"/>
  <c r="M40" i="6" s="1"/>
  <c r="J28" i="7"/>
  <c r="P39" i="6" s="1"/>
  <c r="I28" i="7"/>
  <c r="O39" i="6" s="1"/>
  <c r="H28" i="7"/>
  <c r="N39" i="6" s="1"/>
  <c r="G28" i="7"/>
  <c r="M39" i="6" s="1"/>
  <c r="J27" i="7"/>
  <c r="P38" i="6" s="1"/>
  <c r="I27" i="7"/>
  <c r="O38" i="6" s="1"/>
  <c r="H27" i="7"/>
  <c r="N38" i="6" s="1"/>
  <c r="G27" i="7"/>
  <c r="M38" i="6" s="1"/>
  <c r="J26" i="7"/>
  <c r="P37" i="6" s="1"/>
  <c r="I26" i="7"/>
  <c r="O37" i="6" s="1"/>
  <c r="O53" i="6" s="1"/>
  <c r="O50" i="5" s="1"/>
  <c r="H26" i="7"/>
  <c r="N37" i="6" s="1"/>
  <c r="G26" i="7"/>
  <c r="M37" i="6" s="1"/>
  <c r="J25" i="7"/>
  <c r="P36" i="6" s="1"/>
  <c r="I25" i="7"/>
  <c r="O36" i="6" s="1"/>
  <c r="H25" i="7"/>
  <c r="N36" i="6" s="1"/>
  <c r="G25" i="7"/>
  <c r="J24" i="7"/>
  <c r="P33" i="6" s="1"/>
  <c r="I24" i="7"/>
  <c r="O33" i="6" s="1"/>
  <c r="H24" i="7"/>
  <c r="N33" i="6" s="1"/>
  <c r="G24" i="7"/>
  <c r="M33" i="6" s="1"/>
  <c r="J23" i="7"/>
  <c r="P32" i="6" s="1"/>
  <c r="I23" i="7"/>
  <c r="H23" i="7"/>
  <c r="N32" i="6" s="1"/>
  <c r="G23" i="7"/>
  <c r="M32" i="6" s="1"/>
  <c r="J22" i="7"/>
  <c r="P31" i="6" s="1"/>
  <c r="I22" i="7"/>
  <c r="H22" i="7"/>
  <c r="N31" i="6" s="1"/>
  <c r="G22" i="7"/>
  <c r="J21" i="7"/>
  <c r="P30" i="6" s="1"/>
  <c r="I21" i="7"/>
  <c r="O30" i="6" s="1"/>
  <c r="H21" i="7"/>
  <c r="N30" i="6" s="1"/>
  <c r="G21" i="7"/>
  <c r="M30" i="6" s="1"/>
  <c r="J20" i="7"/>
  <c r="P29" i="6" s="1"/>
  <c r="I20" i="7"/>
  <c r="O29" i="6" s="1"/>
  <c r="H20" i="7"/>
  <c r="N29" i="6" s="1"/>
  <c r="G20" i="7"/>
  <c r="M29" i="6" s="1"/>
  <c r="J19" i="7"/>
  <c r="P28" i="6" s="1"/>
  <c r="I19" i="7"/>
  <c r="H19" i="7"/>
  <c r="N28" i="6" s="1"/>
  <c r="G19" i="7"/>
  <c r="M28" i="6" s="1"/>
  <c r="J18" i="7"/>
  <c r="P25" i="6" s="1"/>
  <c r="I18" i="7"/>
  <c r="O25" i="6" s="1"/>
  <c r="H18" i="7"/>
  <c r="N25" i="6" s="1"/>
  <c r="G18" i="7"/>
  <c r="M25" i="6" s="1"/>
  <c r="J17" i="7"/>
  <c r="P24" i="6" s="1"/>
  <c r="I17" i="7"/>
  <c r="O24" i="6" s="1"/>
  <c r="H17" i="7"/>
  <c r="N24" i="6" s="1"/>
  <c r="G17" i="7"/>
  <c r="M24" i="6" s="1"/>
  <c r="J16" i="7"/>
  <c r="P23" i="6" s="1"/>
  <c r="I16" i="7"/>
  <c r="O23" i="6" s="1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H14" i="7"/>
  <c r="N21" i="6" s="1"/>
  <c r="G14" i="7"/>
  <c r="J13" i="7"/>
  <c r="P20" i="6" s="1"/>
  <c r="I13" i="7"/>
  <c r="O20" i="6" s="1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H11" i="7"/>
  <c r="N16" i="6" s="1"/>
  <c r="N15" i="5" s="1"/>
  <c r="G11" i="7"/>
  <c r="M16" i="6" s="1"/>
  <c r="J10" i="7"/>
  <c r="P15" i="6" s="1"/>
  <c r="I10" i="7"/>
  <c r="H10" i="7"/>
  <c r="N15" i="6" s="1"/>
  <c r="G10" i="7"/>
  <c r="M15" i="6" s="1"/>
  <c r="J9" i="7"/>
  <c r="P14" i="6" s="1"/>
  <c r="I9" i="7"/>
  <c r="O14" i="6" s="1"/>
  <c r="H9" i="7"/>
  <c r="N14" i="6" s="1"/>
  <c r="G9" i="7"/>
  <c r="M14" i="6" s="1"/>
  <c r="J8" i="7"/>
  <c r="P13" i="6" s="1"/>
  <c r="I8" i="7"/>
  <c r="O13" i="6" s="1"/>
  <c r="H8" i="7"/>
  <c r="N13" i="6" s="1"/>
  <c r="G8" i="7"/>
  <c r="M13" i="6" s="1"/>
  <c r="J7" i="7"/>
  <c r="P12" i="6" s="1"/>
  <c r="I7" i="7"/>
  <c r="O12" i="6" s="1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M66" i="6"/>
  <c r="M63" i="6"/>
  <c r="L65" i="6"/>
  <c r="M47" i="6"/>
  <c r="L46" i="6"/>
  <c r="L47" i="6"/>
  <c r="M36" i="6"/>
  <c r="M52" i="6" s="1"/>
  <c r="M49" i="5" s="1"/>
  <c r="L37" i="6"/>
  <c r="L40" i="6"/>
  <c r="L41" i="6"/>
  <c r="O32" i="6"/>
  <c r="O31" i="6"/>
  <c r="M31" i="6"/>
  <c r="O28" i="6"/>
  <c r="O21" i="6"/>
  <c r="M21" i="6"/>
  <c r="L24" i="6"/>
  <c r="O16" i="6"/>
  <c r="O15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O13" i="5" l="1"/>
  <c r="N25" i="5"/>
  <c r="O52" i="6"/>
  <c r="O49" i="5" s="1"/>
  <c r="N55" i="6"/>
  <c r="N52" i="5" s="1"/>
  <c r="O21" i="5"/>
  <c r="N54" i="6"/>
  <c r="N51" i="5" s="1"/>
  <c r="N57" i="6"/>
  <c r="N54" i="5" s="1"/>
  <c r="O11" i="5"/>
  <c r="P15" i="5"/>
  <c r="O24" i="5"/>
  <c r="M54" i="6"/>
  <c r="M51" i="5" s="1"/>
  <c r="L24" i="5"/>
  <c r="N20" i="5"/>
  <c r="N22" i="5"/>
  <c r="N16" i="5"/>
  <c r="N34" i="5" s="1"/>
  <c r="L56" i="6"/>
  <c r="L53" i="5" s="1"/>
  <c r="O22" i="5"/>
  <c r="O31" i="5" s="1"/>
  <c r="P55" i="6"/>
  <c r="P52" i="5" s="1"/>
  <c r="P56" i="6"/>
  <c r="P53" i="5" s="1"/>
  <c r="L11" i="5"/>
  <c r="N14" i="5"/>
  <c r="N21" i="5"/>
  <c r="P24" i="5"/>
  <c r="P13" i="5"/>
  <c r="P14" i="5"/>
  <c r="O16" i="5"/>
  <c r="N52" i="6"/>
  <c r="N49" i="5" s="1"/>
  <c r="N53" i="6"/>
  <c r="N50" i="5" s="1"/>
  <c r="N41" i="5"/>
  <c r="M22" i="5"/>
  <c r="N24" i="5"/>
  <c r="N33" i="5" s="1"/>
  <c r="L54" i="6"/>
  <c r="L51" i="5" s="1"/>
  <c r="M11" i="5"/>
  <c r="L13" i="5"/>
  <c r="L52" i="6"/>
  <c r="L49" i="5" s="1"/>
  <c r="L55" i="6"/>
  <c r="L52" i="5" s="1"/>
  <c r="N56" i="6"/>
  <c r="N53" i="5" s="1"/>
  <c r="P22" i="5"/>
  <c r="P16" i="5"/>
  <c r="P20" i="5"/>
  <c r="N23" i="5"/>
  <c r="L25" i="5"/>
  <c r="M55" i="6"/>
  <c r="M52" i="5" s="1"/>
  <c r="M56" i="6"/>
  <c r="M53" i="5" s="1"/>
  <c r="M57" i="6"/>
  <c r="M54" i="5" s="1"/>
  <c r="P12" i="5"/>
  <c r="M13" i="5"/>
  <c r="L15" i="5"/>
  <c r="L33" i="5" s="1"/>
  <c r="M15" i="5"/>
  <c r="O54" i="6"/>
  <c r="O51" i="5" s="1"/>
  <c r="L42" i="5"/>
  <c r="N11" i="5"/>
  <c r="P54" i="6"/>
  <c r="P51" i="5" s="1"/>
  <c r="O57" i="6"/>
  <c r="O54" i="5" s="1"/>
  <c r="L14" i="5"/>
  <c r="M16" i="5"/>
  <c r="P21" i="5"/>
  <c r="L22" i="5"/>
  <c r="L57" i="6"/>
  <c r="L54" i="5" s="1"/>
  <c r="N13" i="5"/>
  <c r="P52" i="6"/>
  <c r="P49" i="5" s="1"/>
  <c r="P53" i="6"/>
  <c r="P50" i="5" s="1"/>
  <c r="O41" i="5"/>
  <c r="O59" i="5" s="1"/>
  <c r="O44" i="5"/>
  <c r="O62" i="5" s="1"/>
  <c r="L23" i="5"/>
  <c r="M25" i="5"/>
  <c r="O55" i="6"/>
  <c r="O52" i="5" s="1"/>
  <c r="O14" i="5"/>
  <c r="O40" i="5"/>
  <c r="O12" i="5"/>
  <c r="O15" i="5"/>
  <c r="M24" i="5"/>
  <c r="P11" i="5"/>
  <c r="M53" i="6"/>
  <c r="M50" i="5" s="1"/>
  <c r="L20" i="5"/>
  <c r="L16" i="5"/>
  <c r="L53" i="6"/>
  <c r="L50" i="5" s="1"/>
  <c r="L21" i="5"/>
  <c r="L12" i="5"/>
  <c r="M23" i="5"/>
  <c r="M14" i="5"/>
  <c r="P23" i="5"/>
  <c r="O25" i="5"/>
  <c r="M21" i="5"/>
  <c r="M12" i="5"/>
  <c r="P25" i="5"/>
  <c r="M43" i="5"/>
  <c r="N44" i="5"/>
  <c r="O20" i="5"/>
  <c r="N12" i="5"/>
  <c r="M44" i="5"/>
  <c r="P41" i="5"/>
  <c r="P44" i="5"/>
  <c r="L45" i="5"/>
  <c r="N42" i="5"/>
  <c r="M45" i="5"/>
  <c r="L44" i="5"/>
  <c r="O23" i="5"/>
  <c r="M42" i="5"/>
  <c r="M60" i="5" s="1"/>
  <c r="P43" i="5"/>
  <c r="P42" i="5"/>
  <c r="O42" i="5"/>
  <c r="M41" i="5"/>
  <c r="L40" i="5"/>
  <c r="L43" i="5"/>
  <c r="P40" i="5"/>
  <c r="N45" i="5"/>
  <c r="O43" i="5"/>
  <c r="N43" i="5"/>
  <c r="P45" i="5"/>
  <c r="P63" i="5" s="1"/>
  <c r="L41" i="5"/>
  <c r="N40" i="5"/>
  <c r="O45" i="5"/>
  <c r="M20" i="5"/>
  <c r="M40" i="5"/>
  <c r="N61" i="5" l="1"/>
  <c r="O58" i="5"/>
  <c r="P32" i="5"/>
  <c r="O30" i="5"/>
  <c r="O70" i="5" s="1"/>
  <c r="P34" i="5"/>
  <c r="P74" i="5" s="1"/>
  <c r="N58" i="5"/>
  <c r="L63" i="5"/>
  <c r="P62" i="5"/>
  <c r="N59" i="5"/>
  <c r="P61" i="5"/>
  <c r="P59" i="5"/>
  <c r="O34" i="5"/>
  <c r="O55" i="5"/>
  <c r="L31" i="5"/>
  <c r="M31" i="5"/>
  <c r="M71" i="5" s="1"/>
  <c r="P33" i="5"/>
  <c r="P73" i="5" s="1"/>
  <c r="N63" i="5"/>
  <c r="L58" i="5"/>
  <c r="L32" i="5"/>
  <c r="P30" i="5"/>
  <c r="P70" i="5" s="1"/>
  <c r="O63" i="5"/>
  <c r="O60" i="5"/>
  <c r="O71" i="5" s="1"/>
  <c r="N60" i="5"/>
  <c r="M61" i="5"/>
  <c r="P29" i="5"/>
  <c r="L60" i="5"/>
  <c r="P31" i="5"/>
  <c r="O33" i="5"/>
  <c r="O73" i="5" s="1"/>
  <c r="N32" i="5"/>
  <c r="N72" i="5" s="1"/>
  <c r="N30" i="5"/>
  <c r="L34" i="5"/>
  <c r="L74" i="5" s="1"/>
  <c r="N31" i="5"/>
  <c r="N71" i="5" s="1"/>
  <c r="N26" i="5"/>
  <c r="L26" i="5"/>
  <c r="L17" i="5"/>
  <c r="P58" i="5"/>
  <c r="M30" i="5"/>
  <c r="L61" i="5"/>
  <c r="O32" i="5"/>
  <c r="M62" i="5"/>
  <c r="N55" i="5"/>
  <c r="N62" i="5"/>
  <c r="L46" i="5"/>
  <c r="N29" i="5"/>
  <c r="L29" i="5"/>
  <c r="M63" i="5"/>
  <c r="L62" i="5"/>
  <c r="L73" i="5" s="1"/>
  <c r="N17" i="5"/>
  <c r="M55" i="5"/>
  <c r="L55" i="5"/>
  <c r="P17" i="5"/>
  <c r="L30" i="5"/>
  <c r="O17" i="5"/>
  <c r="O26" i="5"/>
  <c r="N74" i="5"/>
  <c r="P55" i="5"/>
  <c r="M33" i="5"/>
  <c r="L59" i="5"/>
  <c r="O46" i="5"/>
  <c r="N46" i="5"/>
  <c r="P60" i="5"/>
  <c r="M34" i="5"/>
  <c r="O61" i="5"/>
  <c r="M59" i="5"/>
  <c r="M32" i="5"/>
  <c r="P26" i="5"/>
  <c r="M17" i="5"/>
  <c r="O29" i="5"/>
  <c r="O69" i="5" s="1"/>
  <c r="P46" i="5"/>
  <c r="M58" i="5"/>
  <c r="M46" i="5"/>
  <c r="M26" i="5"/>
  <c r="M29" i="5"/>
  <c r="P72" i="5" l="1"/>
  <c r="N69" i="5"/>
  <c r="L70" i="5"/>
  <c r="M72" i="5"/>
  <c r="O74" i="5"/>
  <c r="N70" i="5"/>
  <c r="M70" i="5"/>
  <c r="N35" i="5"/>
  <c r="L72" i="5"/>
  <c r="O64" i="5"/>
  <c r="O80" i="5" s="1"/>
  <c r="L71" i="5"/>
  <c r="M73" i="5"/>
  <c r="P69" i="5"/>
  <c r="N64" i="5"/>
  <c r="N80" i="5" s="1"/>
  <c r="P35" i="5"/>
  <c r="N73" i="5"/>
  <c r="L35" i="5"/>
  <c r="L64" i="5"/>
  <c r="L80" i="5" s="1"/>
  <c r="P71" i="5"/>
  <c r="L69" i="5"/>
  <c r="M74" i="5"/>
  <c r="P64" i="5"/>
  <c r="P80" i="5" s="1"/>
  <c r="M64" i="5"/>
  <c r="M80" i="5" s="1"/>
  <c r="O72" i="5"/>
  <c r="O35" i="5"/>
  <c r="W46" i="5"/>
  <c r="M35" i="5"/>
  <c r="M69" i="5"/>
  <c r="P75" i="5" l="1"/>
  <c r="P90" i="5" s="1"/>
  <c r="O75" i="5"/>
  <c r="O89" i="5" s="1"/>
  <c r="P89" i="5" s="1"/>
  <c r="N75" i="5"/>
  <c r="N88" i="5" s="1"/>
  <c r="O88" i="5" s="1"/>
  <c r="P88" i="5" s="1"/>
  <c r="L75" i="5"/>
  <c r="L86" i="5" s="1"/>
  <c r="M86" i="5" s="1"/>
  <c r="N86" i="5" s="1"/>
  <c r="O86" i="5" s="1"/>
  <c r="P86" i="5" s="1"/>
  <c r="W80" i="5"/>
  <c r="P66" i="5"/>
  <c r="M75" i="5"/>
  <c r="M87" i="5"/>
  <c r="N87" i="5" s="1"/>
  <c r="O87" i="5" s="1"/>
  <c r="P87" i="5" s="1"/>
  <c r="W35" i="5"/>
  <c r="W81" i="5" s="1"/>
  <c r="W82" i="5" s="1"/>
  <c r="P37" i="5"/>
  <c r="P77" i="5" l="1"/>
  <c r="P92" i="5"/>
  <c r="P94" i="5" l="1"/>
  <c r="J4" i="8" s="1"/>
  <c r="L4" i="8" l="1"/>
</calcChain>
</file>

<file path=xl/sharedStrings.xml><?xml version="1.0" encoding="utf-8"?>
<sst xmlns="http://schemas.openxmlformats.org/spreadsheetml/2006/main" count="975" uniqueCount="201">
  <si>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</si>
  <si>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</si>
  <si>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</si>
  <si>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</si>
  <si>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</si>
  <si>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</si>
  <si>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</si>
  <si>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</si>
  <si>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</si>
  <si>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</si>
  <si>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</si>
  <si>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</si>
  <si>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</si>
  <si>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</si>
  <si>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</si>
  <si>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</si>
  <si>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</si>
  <si>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</si>
  <si>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</si>
  <si>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</si>
  <si>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</si>
  <si>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</si>
  <si>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</si>
  <si>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</si>
  <si>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</si>
  <si>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</si>
  <si>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</si>
  <si>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</si>
  <si>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</si>
  <si>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</si>
  <si>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</si>
  <si>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</si>
  <si>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</si>
  <si>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</si>
  <si>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</si>
  <si>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</si>
  <si>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</si>
  <si>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</si>
  <si>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</si>
  <si>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</si>
  <si>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</si>
  <si>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</si>
  <si>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</si>
  <si>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</si>
  <si>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</si>
  <si>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</si>
  <si>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</si>
  <si>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</si>
  <si>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</si>
  <si>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</si>
  <si>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</si>
  <si>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</si>
  <si>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</si>
  <si>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</si>
  <si>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</si>
  <si>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</si>
  <si>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</si>
  <si>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</si>
  <si>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</si>
  <si>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</si>
  <si>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</si>
  <si>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</si>
  <si>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</si>
  <si>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</si>
  <si>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</si>
  <si>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</si>
  <si>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</si>
  <si>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</si>
  <si>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</si>
  <si>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</si>
  <si>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</si>
  <si>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</si>
  <si>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</si>
  <si>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</si>
  <si>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</si>
  <si>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</si>
  <si>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</si>
  <si>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</si>
  <si>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</si>
  <si>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</si>
  <si>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</si>
  <si>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</si>
  <si>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</si>
  <si>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</si>
  <si>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</si>
  <si>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</si>
  <si>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</si>
  <si>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</si>
  <si>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</si>
  <si>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</si>
  <si>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</si>
  <si>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</si>
  <si>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</si>
  <si>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</si>
  <si>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</si>
  <si>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</si>
  <si>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</si>
  <si>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</si>
  <si>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</si>
  <si>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</si>
  <si>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</si>
  <si>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</si>
  <si>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</si>
  <si>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</si>
  <si>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</si>
  <si>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</si>
  <si>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</si>
  <si>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</si>
  <si>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</si>
  <si>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</si>
  <si>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</si>
  <si>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</si>
  <si>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</si>
  <si>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</si>
  <si>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</si>
  <si>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</si>
  <si>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</si>
  <si>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</si>
  <si>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</si>
  <si>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</si>
  <si>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</si>
  <si>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</si>
  <si>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</si>
  <si>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</si>
  <si>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</si>
  <si>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</si>
  <si>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</si>
  <si>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</si>
  <si>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</si>
  <si>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</si>
  <si>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</si>
  <si>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</si>
  <si>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</si>
  <si>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</si>
  <si>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</si>
  <si>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</si>
  <si>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</si>
  <si>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</si>
  <si>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</si>
  <si>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</si>
  <si>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</si>
  <si>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</si>
  <si>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</si>
  <si>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</si>
  <si>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</si>
  <si>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</si>
  <si>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</si>
  <si>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</si>
  <si>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</si>
  <si>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</si>
  <si>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</si>
  <si>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</si>
  <si>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</si>
  <si>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</si>
  <si>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</si>
  <si>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</si>
  <si>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</si>
  <si>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</si>
  <si>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</si>
  <si>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</si>
  <si>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</si>
  <si>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</si>
  <si>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</si>
  <si>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</si>
  <si>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</si>
  <si>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</si>
  <si>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</si>
  <si>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</si>
  <si>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</si>
  <si>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</si>
  <si>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</si>
  <si>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</si>
  <si>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</si>
  <si>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</si>
  <si>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</si>
  <si>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</si>
  <si>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</si>
  <si>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</si>
  <si>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</si>
  <si>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</si>
  <si>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</si>
  <si>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</si>
  <si>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</si>
  <si>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</si>
  <si>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</si>
  <si>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</si>
  <si>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</si>
  <si>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</si>
  <si>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</si>
  <si>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</si>
  <si>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</si>
  <si>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</si>
  <si>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</si>
  <si>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</si>
  <si>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</si>
  <si>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</si>
  <si>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BYRun2: Blind Year FD</t>
  </si>
  <si>
    <t>NES.PD.C008.01</t>
  </si>
  <si>
    <t>NES.PD.C008.02</t>
  </si>
  <si>
    <t>NES</t>
  </si>
  <si>
    <t>PR19PD008NESBYRFD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</si>
</sst>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workbookViewId="0"/>
  </sheetViews>
  <sheetFormatPr defaultColWidth="10" defaultRowHeight="13.15"/>
  <cols>
    <col min="1" max="1" width="3.78515625" customWidth="1"/>
    <col min="2" max="2" width="5.85546875" customWidth="1"/>
    <col min="3" max="3" width="50.0703125" customWidth="1"/>
    <col min="4" max="4" width="2.42578125" customWidth="1"/>
    <col min="5" max="5" width="15.0703125" customWidth="1"/>
    <col min="6" max="11" width="5.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196</v>
      </c>
      <c r="G5" t="s">
        <v>196</v>
      </c>
      <c r="H5" t="s">
        <v>196</v>
      </c>
      <c r="I5" t="s">
        <v>196</v>
      </c>
      <c r="J5" t="s">
        <v>196</v>
      </c>
      <c r="K5" t="s">
        <v>196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199</v>
      </c>
      <c r="B7" t="s">
        <v>15</v>
      </c>
      <c r="C7" t="s">
        <v>16</v>
      </c>
      <c r="D7" t="s">
        <v>17</v>
      </c>
      <c r="E7" t="s">
        <v>12</v>
      </c>
      <c r="F7" s="49">
        <v>304312</v>
      </c>
      <c r="G7" s="49">
        <v>291659</v>
      </c>
      <c r="H7" s="49">
        <v>278531</v>
      </c>
      <c r="I7" s="49">
        <v>265410</v>
      </c>
      <c r="J7" s="49">
        <v>252823</v>
      </c>
      <c r="K7" s="49"/>
    </row>
    <row r="8" spans="1:11">
      <c r="A8" t="s">
        <v>199</v>
      </c>
      <c r="B8" t="s">
        <v>18</v>
      </c>
      <c r="C8" t="s">
        <v>19</v>
      </c>
      <c r="D8" t="s">
        <v>17</v>
      </c>
      <c r="E8" t="s">
        <v>12</v>
      </c>
      <c r="F8" s="49">
        <v>33731</v>
      </c>
      <c r="G8" s="49">
        <v>33009</v>
      </c>
      <c r="H8" s="49">
        <v>32287</v>
      </c>
      <c r="I8" s="49">
        <v>31565</v>
      </c>
      <c r="J8" s="49">
        <v>30843</v>
      </c>
      <c r="K8" s="49"/>
    </row>
    <row r="9" spans="1:11">
      <c r="A9" t="s">
        <v>199</v>
      </c>
      <c r="B9" t="s">
        <v>20</v>
      </c>
      <c r="C9" t="s">
        <v>21</v>
      </c>
      <c r="D9" t="s">
        <v>17</v>
      </c>
      <c r="E9" t="s">
        <v>12</v>
      </c>
      <c r="F9" s="49">
        <v>721729</v>
      </c>
      <c r="G9" s="49">
        <v>706494</v>
      </c>
      <c r="H9" s="49">
        <v>691259</v>
      </c>
      <c r="I9" s="49">
        <v>676024</v>
      </c>
      <c r="J9" s="49">
        <v>660788</v>
      </c>
      <c r="K9" s="49"/>
    </row>
    <row r="10" spans="1:11">
      <c r="A10" t="s">
        <v>199</v>
      </c>
      <c r="B10" t="s">
        <v>22</v>
      </c>
      <c r="C10" t="s">
        <v>23</v>
      </c>
      <c r="D10" t="s">
        <v>17</v>
      </c>
      <c r="E10" t="s">
        <v>12</v>
      </c>
      <c r="F10" s="49">
        <v>427694</v>
      </c>
      <c r="G10" s="49">
        <v>444283</v>
      </c>
      <c r="H10" s="49">
        <v>461401</v>
      </c>
      <c r="I10" s="49">
        <v>478727</v>
      </c>
      <c r="J10" s="49">
        <v>495712</v>
      </c>
      <c r="K10" s="49"/>
    </row>
    <row r="11" spans="1:11">
      <c r="A11" t="s">
        <v>199</v>
      </c>
      <c r="B11" t="s">
        <v>24</v>
      </c>
      <c r="C11" t="s">
        <v>25</v>
      </c>
      <c r="D11" t="s">
        <v>17</v>
      </c>
      <c r="E11" t="s">
        <v>12</v>
      </c>
      <c r="F11" s="49">
        <v>35267</v>
      </c>
      <c r="G11" s="49">
        <v>37325</v>
      </c>
      <c r="H11" s="49">
        <v>39396</v>
      </c>
      <c r="I11" s="49">
        <v>41471</v>
      </c>
      <c r="J11" s="49">
        <v>43557</v>
      </c>
      <c r="K11" s="49"/>
    </row>
    <row r="12" spans="1:11">
      <c r="A12" t="s">
        <v>199</v>
      </c>
      <c r="B12" t="s">
        <v>26</v>
      </c>
      <c r="C12" t="s">
        <v>27</v>
      </c>
      <c r="D12" t="s">
        <v>17</v>
      </c>
      <c r="E12" t="s">
        <v>12</v>
      </c>
      <c r="F12" s="49">
        <v>340822</v>
      </c>
      <c r="G12" s="49">
        <v>361305</v>
      </c>
      <c r="H12" s="49">
        <v>381925</v>
      </c>
      <c r="I12" s="49">
        <v>402580</v>
      </c>
      <c r="J12" s="49">
        <v>423358</v>
      </c>
      <c r="K12" s="49"/>
    </row>
    <row r="13" spans="1:11">
      <c r="A13" t="s">
        <v>199</v>
      </c>
      <c r="B13" t="s">
        <v>28</v>
      </c>
      <c r="C13" t="s">
        <v>29</v>
      </c>
      <c r="D13" t="s">
        <v>17</v>
      </c>
      <c r="E13" t="s">
        <v>12</v>
      </c>
      <c r="F13" s="49">
        <v>306913</v>
      </c>
      <c r="G13" s="49">
        <v>299927</v>
      </c>
      <c r="H13" s="49">
        <v>289668</v>
      </c>
      <c r="I13" s="49">
        <v>279860</v>
      </c>
      <c r="J13" s="49">
        <v>277710</v>
      </c>
      <c r="K13" s="49"/>
    </row>
    <row r="14" spans="1:11">
      <c r="A14" t="s">
        <v>199</v>
      </c>
      <c r="B14" t="s">
        <v>30</v>
      </c>
      <c r="C14" t="s">
        <v>31</v>
      </c>
      <c r="D14" t="s">
        <v>17</v>
      </c>
      <c r="E14" t="s">
        <v>12</v>
      </c>
      <c r="F14" s="49">
        <v>34683</v>
      </c>
      <c r="G14" s="49">
        <v>33391</v>
      </c>
      <c r="H14" s="49">
        <v>32775</v>
      </c>
      <c r="I14" s="49">
        <v>31681</v>
      </c>
      <c r="J14" s="49">
        <v>28292</v>
      </c>
      <c r="K14" s="49"/>
    </row>
    <row r="15" spans="1:11">
      <c r="A15" t="s">
        <v>199</v>
      </c>
      <c r="B15" t="s">
        <v>32</v>
      </c>
      <c r="C15" t="s">
        <v>33</v>
      </c>
      <c r="D15" t="s">
        <v>17</v>
      </c>
      <c r="E15" t="s">
        <v>12</v>
      </c>
      <c r="F15" s="49">
        <v>720347</v>
      </c>
      <c r="G15" s="49">
        <v>709864</v>
      </c>
      <c r="H15" s="49">
        <v>692246</v>
      </c>
      <c r="I15" s="49">
        <v>669910</v>
      </c>
      <c r="J15" s="49">
        <v>648872</v>
      </c>
      <c r="K15" s="49"/>
    </row>
    <row r="16" spans="1:11">
      <c r="A16" t="s">
        <v>199</v>
      </c>
      <c r="B16" t="s">
        <v>34</v>
      </c>
      <c r="C16" t="s">
        <v>35</v>
      </c>
      <c r="D16" t="s">
        <v>17</v>
      </c>
      <c r="E16" t="s">
        <v>12</v>
      </c>
      <c r="F16" s="49">
        <v>426488</v>
      </c>
      <c r="G16" s="49">
        <v>439887</v>
      </c>
      <c r="H16" s="49">
        <v>453445</v>
      </c>
      <c r="I16" s="49">
        <v>467873</v>
      </c>
      <c r="J16" s="49">
        <v>472514</v>
      </c>
      <c r="K16" s="49"/>
    </row>
    <row r="17" spans="1:11">
      <c r="A17" t="s">
        <v>199</v>
      </c>
      <c r="B17" t="s">
        <v>36</v>
      </c>
      <c r="C17" t="s">
        <v>37</v>
      </c>
      <c r="D17" t="s">
        <v>17</v>
      </c>
      <c r="E17" t="s">
        <v>12</v>
      </c>
      <c r="F17" s="49">
        <v>30923</v>
      </c>
      <c r="G17" s="49">
        <v>32700</v>
      </c>
      <c r="H17" s="49">
        <v>33097</v>
      </c>
      <c r="I17" s="49">
        <v>34663</v>
      </c>
      <c r="J17" s="49">
        <v>38226</v>
      </c>
      <c r="K17" s="49"/>
    </row>
    <row r="18" spans="1:11">
      <c r="A18" t="s">
        <v>199</v>
      </c>
      <c r="B18" t="s">
        <v>38</v>
      </c>
      <c r="C18" t="s">
        <v>39</v>
      </c>
      <c r="D18" t="s">
        <v>17</v>
      </c>
      <c r="E18" t="s">
        <v>12</v>
      </c>
      <c r="F18" s="49">
        <v>343438</v>
      </c>
      <c r="G18" s="49">
        <v>362757</v>
      </c>
      <c r="H18" s="49">
        <v>382262</v>
      </c>
      <c r="I18" s="49">
        <v>406809</v>
      </c>
      <c r="J18" s="49">
        <v>431282</v>
      </c>
      <c r="K18" s="49"/>
    </row>
    <row r="19" spans="1:11">
      <c r="A19" t="s">
        <v>199</v>
      </c>
      <c r="B19" t="s">
        <v>40</v>
      </c>
      <c r="C19" t="s">
        <v>41</v>
      </c>
      <c r="D19" t="s">
        <v>17</v>
      </c>
      <c r="E19" t="s">
        <v>12</v>
      </c>
      <c r="F19" s="49">
        <v>309704</v>
      </c>
      <c r="G19" s="49">
        <v>300566</v>
      </c>
      <c r="H19" s="49">
        <v>291119</v>
      </c>
      <c r="I19" s="49">
        <v>284319</v>
      </c>
      <c r="J19" s="49">
        <v>278439</v>
      </c>
      <c r="K19" s="49"/>
    </row>
    <row r="20" spans="1:11">
      <c r="A20" t="s">
        <v>199</v>
      </c>
      <c r="B20" t="s">
        <v>42</v>
      </c>
      <c r="C20" t="s">
        <v>43</v>
      </c>
      <c r="D20" t="s">
        <v>17</v>
      </c>
      <c r="E20" t="s">
        <v>12</v>
      </c>
      <c r="F20" s="49">
        <v>33780</v>
      </c>
      <c r="G20" s="49">
        <v>33590</v>
      </c>
      <c r="H20" s="49">
        <v>32777</v>
      </c>
      <c r="I20" s="49">
        <v>30822</v>
      </c>
      <c r="J20" s="49">
        <v>28901</v>
      </c>
      <c r="K20" s="49"/>
    </row>
    <row r="21" spans="1:11">
      <c r="A21" t="s">
        <v>199</v>
      </c>
      <c r="B21" t="s">
        <v>44</v>
      </c>
      <c r="C21" t="s">
        <v>45</v>
      </c>
      <c r="D21" t="s">
        <v>17</v>
      </c>
      <c r="E21" t="s">
        <v>12</v>
      </c>
      <c r="F21" s="49">
        <v>720499</v>
      </c>
      <c r="G21" s="49">
        <v>703913</v>
      </c>
      <c r="H21" s="49">
        <v>686371</v>
      </c>
      <c r="I21" s="49">
        <v>667397</v>
      </c>
      <c r="J21" s="49">
        <v>651101</v>
      </c>
      <c r="K21" s="49"/>
    </row>
    <row r="22" spans="1:11">
      <c r="A22" t="s">
        <v>199</v>
      </c>
      <c r="B22" t="s">
        <v>46</v>
      </c>
      <c r="C22" t="s">
        <v>47</v>
      </c>
      <c r="D22" t="s">
        <v>17</v>
      </c>
      <c r="E22" t="s">
        <v>12</v>
      </c>
      <c r="F22" s="49">
        <v>424067</v>
      </c>
      <c r="G22" s="49">
        <v>436901</v>
      </c>
      <c r="H22" s="49">
        <v>450182</v>
      </c>
      <c r="I22" s="49">
        <v>462328</v>
      </c>
      <c r="J22" s="49">
        <v>473210</v>
      </c>
      <c r="K22" s="49"/>
    </row>
    <row r="23" spans="1:11">
      <c r="A23" t="s">
        <v>199</v>
      </c>
      <c r="B23" t="s">
        <v>48</v>
      </c>
      <c r="C23" t="s">
        <v>49</v>
      </c>
      <c r="D23" t="s">
        <v>17</v>
      </c>
      <c r="E23" t="s">
        <v>12</v>
      </c>
      <c r="F23" s="49">
        <v>31498</v>
      </c>
      <c r="G23" s="49">
        <v>32275</v>
      </c>
      <c r="H23" s="49">
        <v>33038</v>
      </c>
      <c r="I23" s="49">
        <v>33812</v>
      </c>
      <c r="J23" s="49">
        <v>37573</v>
      </c>
      <c r="K23" s="49"/>
    </row>
    <row r="24" spans="1:11">
      <c r="A24" t="s">
        <v>199</v>
      </c>
      <c r="B24" t="s">
        <v>50</v>
      </c>
      <c r="C24" t="s">
        <v>51</v>
      </c>
      <c r="D24" t="s">
        <v>17</v>
      </c>
      <c r="E24" t="s">
        <v>12</v>
      </c>
      <c r="F24" s="49">
        <v>341115</v>
      </c>
      <c r="G24" s="49">
        <v>361835</v>
      </c>
      <c r="H24" s="49">
        <v>385005</v>
      </c>
      <c r="I24" s="49">
        <v>409654</v>
      </c>
      <c r="J24" s="49">
        <v>432071</v>
      </c>
      <c r="K24" s="49"/>
    </row>
    <row r="25" spans="1:11">
      <c r="A25" t="s">
        <v>199</v>
      </c>
      <c r="B25" t="s">
        <v>52</v>
      </c>
      <c r="C25" t="s">
        <v>53</v>
      </c>
      <c r="D25" t="s">
        <v>54</v>
      </c>
      <c r="E25" t="s">
        <v>12</v>
      </c>
      <c r="F25" s="50">
        <v>7.6139999999999999</v>
      </c>
      <c r="G25" s="50">
        <v>7.4580000000000002</v>
      </c>
      <c r="H25" s="50">
        <v>7.39</v>
      </c>
      <c r="I25" s="50">
        <v>7.1509999999999998</v>
      </c>
      <c r="J25" s="50">
        <v>6.7110000000000003</v>
      </c>
      <c r="K25" s="50"/>
    </row>
    <row r="26" spans="1:11">
      <c r="A26" t="s">
        <v>199</v>
      </c>
      <c r="B26" t="s">
        <v>55</v>
      </c>
      <c r="C26" t="s">
        <v>56</v>
      </c>
      <c r="D26" t="s">
        <v>54</v>
      </c>
      <c r="E26" t="s">
        <v>12</v>
      </c>
      <c r="F26" s="50">
        <v>0.35099999999999998</v>
      </c>
      <c r="G26" s="50">
        <v>0.40600000000000003</v>
      </c>
      <c r="H26" s="50">
        <v>0.41699999999999998</v>
      </c>
      <c r="I26" s="50">
        <v>0.38</v>
      </c>
      <c r="J26" s="50">
        <v>0.312</v>
      </c>
      <c r="K26" s="50"/>
    </row>
    <row r="27" spans="1:11">
      <c r="A27" t="s">
        <v>199</v>
      </c>
      <c r="B27" t="s">
        <v>57</v>
      </c>
      <c r="C27" t="s">
        <v>58</v>
      </c>
      <c r="D27" t="s">
        <v>54</v>
      </c>
      <c r="E27" t="s">
        <v>12</v>
      </c>
      <c r="F27" s="50">
        <v>23.295999999999999</v>
      </c>
      <c r="G27" s="50">
        <v>23.259</v>
      </c>
      <c r="H27" s="50">
        <v>22.800999999999998</v>
      </c>
      <c r="I27" s="50">
        <v>21.933</v>
      </c>
      <c r="J27" s="50">
        <v>19.68</v>
      </c>
      <c r="K27" s="50"/>
    </row>
    <row r="28" spans="1:11">
      <c r="A28" t="s">
        <v>199</v>
      </c>
      <c r="B28" t="s">
        <v>59</v>
      </c>
      <c r="C28" t="s">
        <v>60</v>
      </c>
      <c r="D28" t="s">
        <v>54</v>
      </c>
      <c r="E28" t="s">
        <v>12</v>
      </c>
      <c r="F28" s="50">
        <v>11.973000000000001</v>
      </c>
      <c r="G28" s="50">
        <v>12.13</v>
      </c>
      <c r="H28" s="50">
        <v>12.263999999999999</v>
      </c>
      <c r="I28" s="50">
        <v>12.916</v>
      </c>
      <c r="J28" s="50">
        <v>14.074</v>
      </c>
      <c r="K28" s="50"/>
    </row>
    <row r="29" spans="1:11">
      <c r="A29" t="s">
        <v>199</v>
      </c>
      <c r="B29" t="s">
        <v>61</v>
      </c>
      <c r="C29" t="s">
        <v>62</v>
      </c>
      <c r="D29" t="s">
        <v>54</v>
      </c>
      <c r="E29" t="s">
        <v>12</v>
      </c>
      <c r="F29" s="50">
        <v>0.42199999999999999</v>
      </c>
      <c r="G29" s="50">
        <v>0.48899999999999999</v>
      </c>
      <c r="H29" s="50">
        <v>0.44500000000000001</v>
      </c>
      <c r="I29" s="50">
        <v>0.52400000000000002</v>
      </c>
      <c r="J29" s="50">
        <v>0.78200000000000003</v>
      </c>
      <c r="K29" s="50"/>
    </row>
    <row r="30" spans="1:11">
      <c r="A30" t="s">
        <v>199</v>
      </c>
      <c r="B30" t="s">
        <v>63</v>
      </c>
      <c r="C30" t="s">
        <v>64</v>
      </c>
      <c r="D30" t="s">
        <v>54</v>
      </c>
      <c r="E30" t="s">
        <v>12</v>
      </c>
      <c r="F30" s="50">
        <v>13.484999999999999</v>
      </c>
      <c r="G30" s="50">
        <v>14.209</v>
      </c>
      <c r="H30" s="50">
        <v>15.458</v>
      </c>
      <c r="I30" s="50">
        <v>16.724</v>
      </c>
      <c r="J30" s="50">
        <v>18.204999999999998</v>
      </c>
      <c r="K30" s="50"/>
    </row>
    <row r="31" spans="1:11">
      <c r="A31" t="s">
        <v>199</v>
      </c>
      <c r="B31" t="s">
        <v>65</v>
      </c>
      <c r="C31" t="s">
        <v>66</v>
      </c>
      <c r="D31" t="s">
        <v>54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199</v>
      </c>
      <c r="B32" t="s">
        <v>67</v>
      </c>
      <c r="C32" t="s">
        <v>68</v>
      </c>
      <c r="D32" t="s">
        <v>54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199</v>
      </c>
      <c r="B33" t="s">
        <v>69</v>
      </c>
      <c r="C33" t="s">
        <v>70</v>
      </c>
      <c r="D33" t="s">
        <v>54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199</v>
      </c>
      <c r="B34" t="s">
        <v>71</v>
      </c>
      <c r="C34" t="s">
        <v>72</v>
      </c>
      <c r="D34" t="s">
        <v>54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199</v>
      </c>
      <c r="B35" t="s">
        <v>73</v>
      </c>
      <c r="C35" t="s">
        <v>74</v>
      </c>
      <c r="D35" t="s">
        <v>54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199</v>
      </c>
      <c r="B36" t="s">
        <v>75</v>
      </c>
      <c r="C36" t="s">
        <v>76</v>
      </c>
      <c r="D36" t="s">
        <v>54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199</v>
      </c>
      <c r="B37" t="s">
        <v>77</v>
      </c>
      <c r="C37" t="s">
        <v>78</v>
      </c>
      <c r="D37" t="s">
        <v>54</v>
      </c>
      <c r="E37" t="s">
        <v>12</v>
      </c>
      <c r="F37" s="50">
        <v>7.6139999999999999</v>
      </c>
      <c r="G37" s="50">
        <v>7.4580000000000002</v>
      </c>
      <c r="H37" s="50">
        <v>7.39</v>
      </c>
      <c r="I37" s="50">
        <v>7.1509999999999998</v>
      </c>
      <c r="J37" s="50">
        <v>6.7110000000000003</v>
      </c>
      <c r="K37" s="50"/>
    </row>
    <row r="38" spans="1:11">
      <c r="A38" t="s">
        <v>199</v>
      </c>
      <c r="B38" t="s">
        <v>79</v>
      </c>
      <c r="C38" t="s">
        <v>80</v>
      </c>
      <c r="D38" t="s">
        <v>54</v>
      </c>
      <c r="E38" t="s">
        <v>12</v>
      </c>
      <c r="F38" s="50">
        <v>0.35099999999999998</v>
      </c>
      <c r="G38" s="50">
        <v>0.40600000000000003</v>
      </c>
      <c r="H38" s="50">
        <v>0.41699999999999998</v>
      </c>
      <c r="I38" s="50">
        <v>0.38</v>
      </c>
      <c r="J38" s="50">
        <v>0.312</v>
      </c>
      <c r="K38" s="50"/>
    </row>
    <row r="39" spans="1:11">
      <c r="A39" t="s">
        <v>199</v>
      </c>
      <c r="B39" t="s">
        <v>81</v>
      </c>
      <c r="C39" t="s">
        <v>82</v>
      </c>
      <c r="D39" t="s">
        <v>54</v>
      </c>
      <c r="E39" t="s">
        <v>12</v>
      </c>
      <c r="F39" s="50">
        <v>23.295999999999999</v>
      </c>
      <c r="G39" s="50">
        <v>23.259</v>
      </c>
      <c r="H39" s="50">
        <v>22.800999999999998</v>
      </c>
      <c r="I39" s="50">
        <v>21.933</v>
      </c>
      <c r="J39" s="50">
        <v>19.68</v>
      </c>
      <c r="K39" s="50"/>
    </row>
    <row r="40" spans="1:11">
      <c r="A40" t="s">
        <v>199</v>
      </c>
      <c r="B40" t="s">
        <v>83</v>
      </c>
      <c r="C40" t="s">
        <v>84</v>
      </c>
      <c r="D40" t="s">
        <v>54</v>
      </c>
      <c r="E40" t="s">
        <v>12</v>
      </c>
      <c r="F40" s="50">
        <v>11.973000000000001</v>
      </c>
      <c r="G40" s="50">
        <v>12.13</v>
      </c>
      <c r="H40" s="50">
        <v>12.263999999999999</v>
      </c>
      <c r="I40" s="50">
        <v>12.916</v>
      </c>
      <c r="J40" s="50">
        <v>14.074</v>
      </c>
      <c r="K40" s="50"/>
    </row>
    <row r="41" spans="1:11">
      <c r="A41" t="s">
        <v>199</v>
      </c>
      <c r="B41" t="s">
        <v>85</v>
      </c>
      <c r="C41" t="s">
        <v>86</v>
      </c>
      <c r="D41" t="s">
        <v>54</v>
      </c>
      <c r="E41" t="s">
        <v>12</v>
      </c>
      <c r="F41" s="50">
        <v>0.42199999999999999</v>
      </c>
      <c r="G41" s="50">
        <v>0.48899999999999999</v>
      </c>
      <c r="H41" s="50">
        <v>0.44500000000000001</v>
      </c>
      <c r="I41" s="50">
        <v>0.52400000000000002</v>
      </c>
      <c r="J41" s="50">
        <v>0.78200000000000003</v>
      </c>
      <c r="K41" s="50"/>
    </row>
    <row r="42" spans="1:11">
      <c r="A42" t="s">
        <v>199</v>
      </c>
      <c r="B42" t="s">
        <v>87</v>
      </c>
      <c r="C42" t="s">
        <v>88</v>
      </c>
      <c r="D42" t="s">
        <v>54</v>
      </c>
      <c r="E42" t="s">
        <v>12</v>
      </c>
      <c r="F42" s="50">
        <v>13.484999999999999</v>
      </c>
      <c r="G42" s="50">
        <v>14.209</v>
      </c>
      <c r="H42" s="50">
        <v>15.458</v>
      </c>
      <c r="I42" s="50">
        <v>16.724</v>
      </c>
      <c r="J42" s="50">
        <v>18.204999999999998</v>
      </c>
      <c r="K42" s="50"/>
    </row>
    <row r="43" spans="1:11">
      <c r="A43" t="s">
        <v>199</v>
      </c>
      <c r="B43" t="s">
        <v>89</v>
      </c>
      <c r="C43" t="s">
        <v>90</v>
      </c>
      <c r="D43" t="s">
        <v>91</v>
      </c>
      <c r="E43" t="s">
        <v>12</v>
      </c>
      <c r="F43" s="51">
        <v>24.5954977417652</v>
      </c>
      <c r="G43" s="51">
        <v>24.867616176748601</v>
      </c>
      <c r="H43" s="51">
        <v>25.025299682297501</v>
      </c>
      <c r="I43" s="51">
        <v>25.1575278520653</v>
      </c>
      <c r="J43" s="51">
        <v>25.28</v>
      </c>
      <c r="K43" s="51"/>
    </row>
    <row r="44" spans="1:11">
      <c r="A44" t="s">
        <v>199</v>
      </c>
      <c r="B44" t="s">
        <v>92</v>
      </c>
      <c r="C44" t="s">
        <v>93</v>
      </c>
      <c r="D44" t="s">
        <v>91</v>
      </c>
      <c r="E44" t="s">
        <v>12</v>
      </c>
      <c r="F44" s="51">
        <v>24.5954977417652</v>
      </c>
      <c r="G44" s="51">
        <v>24.867616176748601</v>
      </c>
      <c r="H44" s="51">
        <v>25.025299682297501</v>
      </c>
      <c r="I44" s="51">
        <v>25.1575278520653</v>
      </c>
      <c r="J44" s="51">
        <v>25.28</v>
      </c>
      <c r="K44" s="51"/>
    </row>
    <row r="45" spans="1:11">
      <c r="A45" t="s">
        <v>199</v>
      </c>
      <c r="B45" t="s">
        <v>94</v>
      </c>
      <c r="C45" t="s">
        <v>95</v>
      </c>
      <c r="D45" t="s">
        <v>91</v>
      </c>
      <c r="E45" t="s">
        <v>12</v>
      </c>
      <c r="F45" s="51">
        <v>31.974147064294801</v>
      </c>
      <c r="G45" s="51">
        <v>32.327901029773102</v>
      </c>
      <c r="H45" s="51">
        <v>32.532889586986798</v>
      </c>
      <c r="I45" s="51">
        <v>32.704786207684897</v>
      </c>
      <c r="J45" s="51">
        <v>32.86</v>
      </c>
      <c r="K45" s="51"/>
    </row>
    <row r="46" spans="1:11">
      <c r="A46" t="s">
        <v>199</v>
      </c>
      <c r="B46" t="s">
        <v>96</v>
      </c>
      <c r="C46" t="s">
        <v>97</v>
      </c>
      <c r="D46" t="s">
        <v>91</v>
      </c>
      <c r="E46" t="s">
        <v>12</v>
      </c>
      <c r="F46" s="51">
        <v>27.546130668649301</v>
      </c>
      <c r="G46" s="51">
        <v>27.823934754016399</v>
      </c>
      <c r="H46" s="51">
        <v>27.9906967716251</v>
      </c>
      <c r="I46" s="51">
        <v>28.130283624768801</v>
      </c>
      <c r="J46" s="51">
        <v>28.26</v>
      </c>
      <c r="K46" s="51"/>
    </row>
    <row r="47" spans="1:11">
      <c r="A47" t="s">
        <v>199</v>
      </c>
      <c r="B47" t="s">
        <v>98</v>
      </c>
      <c r="C47" t="s">
        <v>99</v>
      </c>
      <c r="D47" t="s">
        <v>91</v>
      </c>
      <c r="E47" t="s">
        <v>12</v>
      </c>
      <c r="F47" s="51">
        <v>27.561658079736599</v>
      </c>
      <c r="G47" s="51">
        <v>27.824954532424499</v>
      </c>
      <c r="H47" s="51">
        <v>27.9762451303551</v>
      </c>
      <c r="I47" s="51">
        <v>28.129820791195201</v>
      </c>
      <c r="J47" s="51">
        <v>28.27</v>
      </c>
      <c r="K47" s="51"/>
    </row>
    <row r="48" spans="1:11">
      <c r="A48" t="s">
        <v>199</v>
      </c>
      <c r="B48" t="s">
        <v>100</v>
      </c>
      <c r="C48" t="s">
        <v>101</v>
      </c>
      <c r="D48" t="s">
        <v>91</v>
      </c>
      <c r="E48" t="s">
        <v>12</v>
      </c>
      <c r="F48" s="51">
        <v>37.877599835727501</v>
      </c>
      <c r="G48" s="51">
        <v>38.240619090793402</v>
      </c>
      <c r="H48" s="51">
        <v>38.4627070441502</v>
      </c>
      <c r="I48" s="51">
        <v>38.6475588609336</v>
      </c>
      <c r="J48" s="51">
        <v>38.82</v>
      </c>
      <c r="K48" s="51"/>
    </row>
    <row r="49" spans="1:11">
      <c r="A49" t="s">
        <v>199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199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52">
        <v>3.5999999999999997E-2</v>
      </c>
    </row>
    <row r="51" spans="1:11">
      <c r="A51" t="s">
        <v>199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50">
        <v>0.33700000000000002</v>
      </c>
      <c r="K51" s="50"/>
    </row>
    <row r="52" spans="1:11">
      <c r="A52" t="s">
        <v>199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50">
        <v>0.32300000000000001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111</v>
      </c>
    </row>
    <row r="7" spans="1:12">
      <c r="A7" t="str">
        <f>F_Inputs!A7</f>
        <v>NES</v>
      </c>
      <c r="B7" t="s">
        <v>15</v>
      </c>
      <c r="C7" t="s">
        <v>16</v>
      </c>
      <c r="D7" t="s">
        <v>17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NES</v>
      </c>
      <c r="B8" t="s">
        <v>18</v>
      </c>
      <c r="C8" t="s">
        <v>19</v>
      </c>
      <c r="D8" t="s">
        <v>17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NES</v>
      </c>
      <c r="B9" t="s">
        <v>20</v>
      </c>
      <c r="C9" t="s">
        <v>21</v>
      </c>
      <c r="D9" t="s">
        <v>17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NES</v>
      </c>
      <c r="B10" t="s">
        <v>22</v>
      </c>
      <c r="C10" t="s">
        <v>23</v>
      </c>
      <c r="D10" t="s">
        <v>17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NES</v>
      </c>
      <c r="B11" t="s">
        <v>24</v>
      </c>
      <c r="C11" t="s">
        <v>25</v>
      </c>
      <c r="D11" t="s">
        <v>17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NES</v>
      </c>
      <c r="B12" t="s">
        <v>26</v>
      </c>
      <c r="C12" t="s">
        <v>27</v>
      </c>
      <c r="D12" t="s">
        <v>17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NES</v>
      </c>
      <c r="B13" t="s">
        <v>28</v>
      </c>
      <c r="C13" t="s">
        <v>29</v>
      </c>
      <c r="D13" t="s">
        <v>17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NES</v>
      </c>
      <c r="B14" t="s">
        <v>30</v>
      </c>
      <c r="C14" t="s">
        <v>31</v>
      </c>
      <c r="D14" t="s">
        <v>17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NES</v>
      </c>
      <c r="B15" t="s">
        <v>32</v>
      </c>
      <c r="C15" t="s">
        <v>33</v>
      </c>
      <c r="D15" t="s">
        <v>17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NES</v>
      </c>
      <c r="B16" t="s">
        <v>34</v>
      </c>
      <c r="C16" t="s">
        <v>35</v>
      </c>
      <c r="D16" t="s">
        <v>17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NES</v>
      </c>
      <c r="B17" t="s">
        <v>36</v>
      </c>
      <c r="C17" t="s">
        <v>37</v>
      </c>
      <c r="D17" t="s">
        <v>17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NES</v>
      </c>
      <c r="B18" t="s">
        <v>38</v>
      </c>
      <c r="C18" t="s">
        <v>39</v>
      </c>
      <c r="D18" t="s">
        <v>17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NES</v>
      </c>
      <c r="B19" t="s">
        <v>40</v>
      </c>
      <c r="C19" t="s">
        <v>41</v>
      </c>
      <c r="D19" t="s">
        <v>17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NES</v>
      </c>
      <c r="B20" t="s">
        <v>42</v>
      </c>
      <c r="C20" t="s">
        <v>43</v>
      </c>
      <c r="D20" t="s">
        <v>17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NES</v>
      </c>
      <c r="B21" t="s">
        <v>44</v>
      </c>
      <c r="C21" t="s">
        <v>45</v>
      </c>
      <c r="D21" t="s">
        <v>17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NES</v>
      </c>
      <c r="B22" t="s">
        <v>46</v>
      </c>
      <c r="C22" t="s">
        <v>47</v>
      </c>
      <c r="D22" t="s">
        <v>17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NES</v>
      </c>
      <c r="B23" t="s">
        <v>48</v>
      </c>
      <c r="C23" t="s">
        <v>49</v>
      </c>
      <c r="D23" t="s">
        <v>17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NES</v>
      </c>
      <c r="B24" t="s">
        <v>50</v>
      </c>
      <c r="C24" t="s">
        <v>51</v>
      </c>
      <c r="D24" t="s">
        <v>17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NES</v>
      </c>
      <c r="B25" t="s">
        <v>52</v>
      </c>
      <c r="C25" t="s">
        <v>53</v>
      </c>
      <c r="D25" t="s">
        <v>54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NES</v>
      </c>
      <c r="B26" t="s">
        <v>55</v>
      </c>
      <c r="C26" t="s">
        <v>56</v>
      </c>
      <c r="D26" t="s">
        <v>54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NES</v>
      </c>
      <c r="B27" t="s">
        <v>57</v>
      </c>
      <c r="C27" t="s">
        <v>58</v>
      </c>
      <c r="D27" t="s">
        <v>54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NES</v>
      </c>
      <c r="B28" t="s">
        <v>59</v>
      </c>
      <c r="C28" t="s">
        <v>60</v>
      </c>
      <c r="D28" t="s">
        <v>54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NES</v>
      </c>
      <c r="B29" t="s">
        <v>61</v>
      </c>
      <c r="C29" t="s">
        <v>62</v>
      </c>
      <c r="D29" t="s">
        <v>54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NES</v>
      </c>
      <c r="B30" t="s">
        <v>63</v>
      </c>
      <c r="C30" t="s">
        <v>64</v>
      </c>
      <c r="D30" t="s">
        <v>54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NES</v>
      </c>
      <c r="B31" t="s">
        <v>65</v>
      </c>
      <c r="C31" t="s">
        <v>66</v>
      </c>
      <c r="D31" t="s">
        <v>54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NES</v>
      </c>
      <c r="B32" t="s">
        <v>67</v>
      </c>
      <c r="C32" t="s">
        <v>68</v>
      </c>
      <c r="D32" t="s">
        <v>54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NES</v>
      </c>
      <c r="B33" t="s">
        <v>69</v>
      </c>
      <c r="C33" t="s">
        <v>70</v>
      </c>
      <c r="D33" t="s">
        <v>54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NES</v>
      </c>
      <c r="B34" t="s">
        <v>71</v>
      </c>
      <c r="C34" t="s">
        <v>72</v>
      </c>
      <c r="D34" t="s">
        <v>54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NES</v>
      </c>
      <c r="B35" t="s">
        <v>73</v>
      </c>
      <c r="C35" t="s">
        <v>74</v>
      </c>
      <c r="D35" t="s">
        <v>54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NES</v>
      </c>
      <c r="B36" t="s">
        <v>75</v>
      </c>
      <c r="C36" t="s">
        <v>76</v>
      </c>
      <c r="D36" t="s">
        <v>54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NES</v>
      </c>
      <c r="B37" t="s">
        <v>77</v>
      </c>
      <c r="C37" t="s">
        <v>78</v>
      </c>
      <c r="D37" t="s">
        <v>54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NES</v>
      </c>
      <c r="B38" t="s">
        <v>79</v>
      </c>
      <c r="C38" t="s">
        <v>80</v>
      </c>
      <c r="D38" t="s">
        <v>54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NES</v>
      </c>
      <c r="B39" t="s">
        <v>81</v>
      </c>
      <c r="C39" t="s">
        <v>82</v>
      </c>
      <c r="D39" t="s">
        <v>54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NES</v>
      </c>
      <c r="B40" t="s">
        <v>83</v>
      </c>
      <c r="C40" t="s">
        <v>84</v>
      </c>
      <c r="D40" t="s">
        <v>54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NES</v>
      </c>
      <c r="B41" t="s">
        <v>85</v>
      </c>
      <c r="C41" t="s">
        <v>86</v>
      </c>
      <c r="D41" t="s">
        <v>54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NES</v>
      </c>
      <c r="B42" t="s">
        <v>87</v>
      </c>
      <c r="C42" t="s">
        <v>88</v>
      </c>
      <c r="D42" t="s">
        <v>54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NES</v>
      </c>
      <c r="B43" t="s">
        <v>89</v>
      </c>
      <c r="C43" t="s">
        <v>90</v>
      </c>
      <c r="D43" t="s">
        <v>91</v>
      </c>
      <c r="E43" t="s">
        <v>12</v>
      </c>
      <c r="F43" s="63">
        <v>24.6</v>
      </c>
      <c r="G43" s="63">
        <v>24.87</v>
      </c>
      <c r="H43" s="63">
        <v>25.03</v>
      </c>
      <c r="I43" s="63">
        <v>25.16</v>
      </c>
      <c r="J43" s="63">
        <v>25.28</v>
      </c>
      <c r="K43" s="51"/>
      <c r="L43" t="s">
        <v>197</v>
      </c>
    </row>
    <row r="44" spans="1:12">
      <c r="A44" t="str">
        <f>F_Inputs!A44</f>
        <v>NES</v>
      </c>
      <c r="B44" t="s">
        <v>92</v>
      </c>
      <c r="C44" t="s">
        <v>93</v>
      </c>
      <c r="D44" t="s">
        <v>91</v>
      </c>
      <c r="E44" t="s">
        <v>12</v>
      </c>
      <c r="F44" s="63">
        <v>24.6</v>
      </c>
      <c r="G44" s="63">
        <v>24.87</v>
      </c>
      <c r="H44" s="63">
        <v>25.03</v>
      </c>
      <c r="I44" s="63">
        <v>25.16</v>
      </c>
      <c r="J44" s="63">
        <v>25.28</v>
      </c>
      <c r="K44" s="51"/>
      <c r="L44" t="s">
        <v>197</v>
      </c>
    </row>
    <row r="45" spans="1:12">
      <c r="A45" t="str">
        <f>F_Inputs!A45</f>
        <v>NES</v>
      </c>
      <c r="B45" t="s">
        <v>94</v>
      </c>
      <c r="C45" t="s">
        <v>95</v>
      </c>
      <c r="D45" t="s">
        <v>91</v>
      </c>
      <c r="E45" t="s">
        <v>12</v>
      </c>
      <c r="F45" s="63">
        <v>31.97</v>
      </c>
      <c r="G45" s="63">
        <v>32.33</v>
      </c>
      <c r="H45" s="63">
        <v>32.53</v>
      </c>
      <c r="I45" s="63">
        <v>32.700000000000003</v>
      </c>
      <c r="J45" s="63">
        <v>32.86</v>
      </c>
      <c r="K45" s="51"/>
      <c r="L45" t="s">
        <v>197</v>
      </c>
    </row>
    <row r="46" spans="1:12">
      <c r="A46" t="str">
        <f>F_Inputs!A46</f>
        <v>NES</v>
      </c>
      <c r="B46" t="s">
        <v>96</v>
      </c>
      <c r="C46" t="s">
        <v>97</v>
      </c>
      <c r="D46" t="s">
        <v>91</v>
      </c>
      <c r="E46" t="s">
        <v>12</v>
      </c>
      <c r="F46" s="63">
        <v>27.55</v>
      </c>
      <c r="G46" s="63">
        <v>27.82</v>
      </c>
      <c r="H46" s="63">
        <v>27.99</v>
      </c>
      <c r="I46" s="63">
        <v>28.13</v>
      </c>
      <c r="J46" s="63">
        <v>28.26</v>
      </c>
      <c r="K46" s="51"/>
      <c r="L46" t="s">
        <v>197</v>
      </c>
    </row>
    <row r="47" spans="1:12">
      <c r="A47" t="str">
        <f>F_Inputs!A47</f>
        <v>NES</v>
      </c>
      <c r="B47" t="s">
        <v>98</v>
      </c>
      <c r="C47" t="s">
        <v>99</v>
      </c>
      <c r="D47" t="s">
        <v>91</v>
      </c>
      <c r="E47" t="s">
        <v>12</v>
      </c>
      <c r="F47" s="63">
        <v>27.56</v>
      </c>
      <c r="G47" s="63">
        <v>27.82</v>
      </c>
      <c r="H47" s="63">
        <v>27.98</v>
      </c>
      <c r="I47" s="63">
        <v>28.13</v>
      </c>
      <c r="J47" s="63">
        <v>28.27</v>
      </c>
      <c r="K47" s="51"/>
      <c r="L47" t="s">
        <v>197</v>
      </c>
    </row>
    <row r="48" spans="1:12">
      <c r="A48" t="str">
        <f>F_Inputs!A48</f>
        <v>NES</v>
      </c>
      <c r="B48" t="s">
        <v>100</v>
      </c>
      <c r="C48" t="s">
        <v>101</v>
      </c>
      <c r="D48" t="s">
        <v>91</v>
      </c>
      <c r="E48" t="s">
        <v>12</v>
      </c>
      <c r="F48" s="63">
        <v>37.880000000000003</v>
      </c>
      <c r="G48" s="63">
        <v>38.24</v>
      </c>
      <c r="H48" s="63">
        <v>38.46</v>
      </c>
      <c r="I48" s="63">
        <v>38.65</v>
      </c>
      <c r="J48" s="63">
        <v>38.82</v>
      </c>
      <c r="K48" s="51"/>
      <c r="L48" t="s">
        <v>197</v>
      </c>
    </row>
    <row r="49" spans="1:12">
      <c r="A49" t="str">
        <f>F_Inputs!A49</f>
        <v>NES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/>
    </row>
    <row r="50" spans="1:12">
      <c r="A50" t="str">
        <f>F_Inputs!A50</f>
        <v>NES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100">
        <v>3.7400000000000003E-2</v>
      </c>
      <c r="L50" t="s">
        <v>198</v>
      </c>
    </row>
    <row r="51" spans="1:12">
      <c r="A51" t="str">
        <f>F_Inputs!A51</f>
        <v>NES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/>
      <c r="K51" s="50"/>
    </row>
    <row r="52" spans="1:12">
      <c r="A52" t="str">
        <f>F_Inputs!A52</f>
        <v>NES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NES</v>
      </c>
      <c r="B7" t="s">
        <v>15</v>
      </c>
      <c r="C7" t="s">
        <v>16</v>
      </c>
      <c r="D7" t="s">
        <v>17</v>
      </c>
      <c r="E7" t="s">
        <v>12</v>
      </c>
      <c r="F7" s="61">
        <f>IF(InpOverride!F7="",F_Inputs!F7,InpOverride!F7)</f>
        <v>304312</v>
      </c>
      <c r="G7" s="61">
        <f>IF(InpOverride!G7="",F_Inputs!G7,InpOverride!G7)</f>
        <v>291659</v>
      </c>
      <c r="H7" s="61">
        <f>IF(InpOverride!H7="",F_Inputs!H7,InpOverride!H7)</f>
        <v>278531</v>
      </c>
      <c r="I7" s="61">
        <f>IF(InpOverride!I7="",F_Inputs!I7,InpOverride!I7)</f>
        <v>265410</v>
      </c>
      <c r="J7" s="61">
        <f>IF(InpOverride!J7="",F_Inputs!J7,InpOverride!J7)</f>
        <v>252823</v>
      </c>
      <c r="K7" s="49"/>
    </row>
    <row r="8" spans="1:11">
      <c r="A8" t="str">
        <f>F_Inputs!A8</f>
        <v>NES</v>
      </c>
      <c r="B8" t="s">
        <v>18</v>
      </c>
      <c r="C8" t="s">
        <v>19</v>
      </c>
      <c r="D8" t="s">
        <v>17</v>
      </c>
      <c r="E8" t="s">
        <v>12</v>
      </c>
      <c r="F8" s="61">
        <f>IF(InpOverride!F8="",F_Inputs!F8,InpOverride!F8)</f>
        <v>33731</v>
      </c>
      <c r="G8" s="61">
        <f>IF(InpOverride!G8="",F_Inputs!G8,InpOverride!G8)</f>
        <v>33009</v>
      </c>
      <c r="H8" s="61">
        <f>IF(InpOverride!H8="",F_Inputs!H8,InpOverride!H8)</f>
        <v>32287</v>
      </c>
      <c r="I8" s="61">
        <f>IF(InpOverride!I8="",F_Inputs!I8,InpOverride!I8)</f>
        <v>31565</v>
      </c>
      <c r="J8" s="61">
        <f>IF(InpOverride!J8="",F_Inputs!J8,InpOverride!J8)</f>
        <v>30843</v>
      </c>
      <c r="K8" s="49"/>
    </row>
    <row r="9" spans="1:11">
      <c r="A9" t="str">
        <f>F_Inputs!A9</f>
        <v>NES</v>
      </c>
      <c r="B9" t="s">
        <v>20</v>
      </c>
      <c r="C9" t="s">
        <v>21</v>
      </c>
      <c r="D9" t="s">
        <v>17</v>
      </c>
      <c r="E9" t="s">
        <v>12</v>
      </c>
      <c r="F9" s="61">
        <f>IF(InpOverride!F9="",F_Inputs!F9,InpOverride!F9)</f>
        <v>721729</v>
      </c>
      <c r="G9" s="61">
        <f>IF(InpOverride!G9="",F_Inputs!G9,InpOverride!G9)</f>
        <v>706494</v>
      </c>
      <c r="H9" s="61">
        <f>IF(InpOverride!H9="",F_Inputs!H9,InpOverride!H9)</f>
        <v>691259</v>
      </c>
      <c r="I9" s="61">
        <f>IF(InpOverride!I9="",F_Inputs!I9,InpOverride!I9)</f>
        <v>676024</v>
      </c>
      <c r="J9" s="61">
        <f>IF(InpOverride!J9="",F_Inputs!J9,InpOverride!J9)</f>
        <v>660788</v>
      </c>
      <c r="K9" s="49"/>
    </row>
    <row r="10" spans="1:11">
      <c r="A10" t="str">
        <f>F_Inputs!A10</f>
        <v>NES</v>
      </c>
      <c r="B10" t="s">
        <v>22</v>
      </c>
      <c r="C10" t="s">
        <v>23</v>
      </c>
      <c r="D10" t="s">
        <v>17</v>
      </c>
      <c r="E10" t="s">
        <v>12</v>
      </c>
      <c r="F10" s="61">
        <f>IF(InpOverride!F10="",F_Inputs!F10,InpOverride!F10)</f>
        <v>427694</v>
      </c>
      <c r="G10" s="61">
        <f>IF(InpOverride!G10="",F_Inputs!G10,InpOverride!G10)</f>
        <v>444283</v>
      </c>
      <c r="H10" s="61">
        <f>IF(InpOverride!H10="",F_Inputs!H10,InpOverride!H10)</f>
        <v>461401</v>
      </c>
      <c r="I10" s="61">
        <f>IF(InpOverride!I10="",F_Inputs!I10,InpOverride!I10)</f>
        <v>478727</v>
      </c>
      <c r="J10" s="61">
        <f>IF(InpOverride!J10="",F_Inputs!J10,InpOverride!J10)</f>
        <v>495712</v>
      </c>
      <c r="K10" s="49"/>
    </row>
    <row r="11" spans="1:11">
      <c r="A11" t="str">
        <f>F_Inputs!A11</f>
        <v>NES</v>
      </c>
      <c r="B11" t="s">
        <v>24</v>
      </c>
      <c r="C11" t="s">
        <v>25</v>
      </c>
      <c r="D11" t="s">
        <v>17</v>
      </c>
      <c r="E11" t="s">
        <v>12</v>
      </c>
      <c r="F11" s="61">
        <f>IF(InpOverride!F11="",F_Inputs!F11,InpOverride!F11)</f>
        <v>35267</v>
      </c>
      <c r="G11" s="61">
        <f>IF(InpOverride!G11="",F_Inputs!G11,InpOverride!G11)</f>
        <v>37325</v>
      </c>
      <c r="H11" s="61">
        <f>IF(InpOverride!H11="",F_Inputs!H11,InpOverride!H11)</f>
        <v>39396</v>
      </c>
      <c r="I11" s="61">
        <f>IF(InpOverride!I11="",F_Inputs!I11,InpOverride!I11)</f>
        <v>41471</v>
      </c>
      <c r="J11" s="61">
        <f>IF(InpOverride!J11="",F_Inputs!J11,InpOverride!J11)</f>
        <v>43557</v>
      </c>
      <c r="K11" s="49"/>
    </row>
    <row r="12" spans="1:11">
      <c r="A12" t="str">
        <f>F_Inputs!A12</f>
        <v>NES</v>
      </c>
      <c r="B12" t="s">
        <v>26</v>
      </c>
      <c r="C12" t="s">
        <v>27</v>
      </c>
      <c r="D12" t="s">
        <v>17</v>
      </c>
      <c r="E12" t="s">
        <v>12</v>
      </c>
      <c r="F12" s="61">
        <f>IF(InpOverride!F12="",F_Inputs!F12,InpOverride!F12)</f>
        <v>340822</v>
      </c>
      <c r="G12" s="61">
        <f>IF(InpOverride!G12="",F_Inputs!G12,InpOverride!G12)</f>
        <v>361305</v>
      </c>
      <c r="H12" s="61">
        <f>IF(InpOverride!H12="",F_Inputs!H12,InpOverride!H12)</f>
        <v>381925</v>
      </c>
      <c r="I12" s="61">
        <f>IF(InpOverride!I12="",F_Inputs!I12,InpOverride!I12)</f>
        <v>402580</v>
      </c>
      <c r="J12" s="61">
        <f>IF(InpOverride!J12="",F_Inputs!J12,InpOverride!J12)</f>
        <v>423358</v>
      </c>
      <c r="K12" s="49"/>
    </row>
    <row r="13" spans="1:11">
      <c r="A13" t="str">
        <f>F_Inputs!A13</f>
        <v>NES</v>
      </c>
      <c r="B13" t="s">
        <v>28</v>
      </c>
      <c r="C13" t="s">
        <v>29</v>
      </c>
      <c r="D13" t="s">
        <v>17</v>
      </c>
      <c r="E13" t="s">
        <v>12</v>
      </c>
      <c r="F13" s="61">
        <f>IF(InpOverride!F13="",F_Inputs!F13,InpOverride!F13)</f>
        <v>306913</v>
      </c>
      <c r="G13" s="61">
        <f>IF(InpOverride!G13="",F_Inputs!G13,InpOverride!G13)</f>
        <v>299927</v>
      </c>
      <c r="H13" s="61">
        <f>IF(InpOverride!H13="",F_Inputs!H13,InpOverride!H13)</f>
        <v>289668</v>
      </c>
      <c r="I13" s="61">
        <f>IF(InpOverride!I13="",F_Inputs!I13,InpOverride!I13)</f>
        <v>279860</v>
      </c>
      <c r="J13" s="61">
        <f>IF(InpOverride!J13="",F_Inputs!J13,InpOverride!J13)</f>
        <v>277710</v>
      </c>
      <c r="K13" s="49"/>
    </row>
    <row r="14" spans="1:11">
      <c r="A14" t="str">
        <f>F_Inputs!A14</f>
        <v>NES</v>
      </c>
      <c r="B14" t="s">
        <v>30</v>
      </c>
      <c r="C14" t="s">
        <v>31</v>
      </c>
      <c r="D14" t="s">
        <v>17</v>
      </c>
      <c r="E14" t="s">
        <v>12</v>
      </c>
      <c r="F14" s="61">
        <f>IF(InpOverride!F14="",F_Inputs!F14,InpOverride!F14)</f>
        <v>34683</v>
      </c>
      <c r="G14" s="61">
        <f>IF(InpOverride!G14="",F_Inputs!G14,InpOverride!G14)</f>
        <v>33391</v>
      </c>
      <c r="H14" s="61">
        <f>IF(InpOverride!H14="",F_Inputs!H14,InpOverride!H14)</f>
        <v>32775</v>
      </c>
      <c r="I14" s="61">
        <f>IF(InpOverride!I14="",F_Inputs!I14,InpOverride!I14)</f>
        <v>31681</v>
      </c>
      <c r="J14" s="61">
        <f>IF(InpOverride!J14="",F_Inputs!J14,InpOverride!J14)</f>
        <v>28292</v>
      </c>
      <c r="K14" s="49"/>
    </row>
    <row r="15" spans="1:11">
      <c r="A15" t="str">
        <f>F_Inputs!A15</f>
        <v>NES</v>
      </c>
      <c r="B15" t="s">
        <v>32</v>
      </c>
      <c r="C15" t="s">
        <v>33</v>
      </c>
      <c r="D15" t="s">
        <v>17</v>
      </c>
      <c r="E15" t="s">
        <v>12</v>
      </c>
      <c r="F15" s="61">
        <f>IF(InpOverride!F15="",F_Inputs!F15,InpOverride!F15)</f>
        <v>720347</v>
      </c>
      <c r="G15" s="61">
        <f>IF(InpOverride!G15="",F_Inputs!G15,InpOverride!G15)</f>
        <v>709864</v>
      </c>
      <c r="H15" s="61">
        <f>IF(InpOverride!H15="",F_Inputs!H15,InpOverride!H15)</f>
        <v>692246</v>
      </c>
      <c r="I15" s="61">
        <f>IF(InpOverride!I15="",F_Inputs!I15,InpOverride!I15)</f>
        <v>669910</v>
      </c>
      <c r="J15" s="61">
        <f>IF(InpOverride!J15="",F_Inputs!J15,InpOverride!J15)</f>
        <v>648872</v>
      </c>
      <c r="K15" s="49"/>
    </row>
    <row r="16" spans="1:11">
      <c r="A16" t="str">
        <f>F_Inputs!A16</f>
        <v>NES</v>
      </c>
      <c r="B16" t="s">
        <v>34</v>
      </c>
      <c r="C16" t="s">
        <v>35</v>
      </c>
      <c r="D16" t="s">
        <v>17</v>
      </c>
      <c r="E16" t="s">
        <v>12</v>
      </c>
      <c r="F16" s="61">
        <f>IF(InpOverride!F16="",F_Inputs!F16,InpOverride!F16)</f>
        <v>426488</v>
      </c>
      <c r="G16" s="61">
        <f>IF(InpOverride!G16="",F_Inputs!G16,InpOverride!G16)</f>
        <v>439887</v>
      </c>
      <c r="H16" s="61">
        <f>IF(InpOverride!H16="",F_Inputs!H16,InpOverride!H16)</f>
        <v>453445</v>
      </c>
      <c r="I16" s="61">
        <f>IF(InpOverride!I16="",F_Inputs!I16,InpOverride!I16)</f>
        <v>467873</v>
      </c>
      <c r="J16" s="61">
        <f>IF(InpOverride!J16="",F_Inputs!J16,InpOverride!J16)</f>
        <v>472514</v>
      </c>
      <c r="K16" s="49"/>
    </row>
    <row r="17" spans="1:11">
      <c r="A17" t="str">
        <f>F_Inputs!A17</f>
        <v>NES</v>
      </c>
      <c r="B17" t="s">
        <v>36</v>
      </c>
      <c r="C17" t="s">
        <v>37</v>
      </c>
      <c r="D17" t="s">
        <v>17</v>
      </c>
      <c r="E17" t="s">
        <v>12</v>
      </c>
      <c r="F17" s="61">
        <f>IF(InpOverride!F17="",F_Inputs!F17,InpOverride!F17)</f>
        <v>30923</v>
      </c>
      <c r="G17" s="61">
        <f>IF(InpOverride!G17="",F_Inputs!G17,InpOverride!G17)</f>
        <v>32700</v>
      </c>
      <c r="H17" s="61">
        <f>IF(InpOverride!H17="",F_Inputs!H17,InpOverride!H17)</f>
        <v>33097</v>
      </c>
      <c r="I17" s="61">
        <f>IF(InpOverride!I17="",F_Inputs!I17,InpOverride!I17)</f>
        <v>34663</v>
      </c>
      <c r="J17" s="61">
        <f>IF(InpOverride!J17="",F_Inputs!J17,InpOverride!J17)</f>
        <v>38226</v>
      </c>
      <c r="K17" s="49"/>
    </row>
    <row r="18" spans="1:11">
      <c r="A18" t="str">
        <f>F_Inputs!A18</f>
        <v>NES</v>
      </c>
      <c r="B18" t="s">
        <v>38</v>
      </c>
      <c r="C18" t="s">
        <v>39</v>
      </c>
      <c r="D18" t="s">
        <v>17</v>
      </c>
      <c r="E18" t="s">
        <v>12</v>
      </c>
      <c r="F18" s="61">
        <f>IF(InpOverride!F18="",F_Inputs!F18,InpOverride!F18)</f>
        <v>343438</v>
      </c>
      <c r="G18" s="61">
        <f>IF(InpOverride!G18="",F_Inputs!G18,InpOverride!G18)</f>
        <v>362757</v>
      </c>
      <c r="H18" s="61">
        <f>IF(InpOverride!H18="",F_Inputs!H18,InpOverride!H18)</f>
        <v>382262</v>
      </c>
      <c r="I18" s="61">
        <f>IF(InpOverride!I18="",F_Inputs!I18,InpOverride!I18)</f>
        <v>406809</v>
      </c>
      <c r="J18" s="61">
        <f>IF(InpOverride!J18="",F_Inputs!J18,InpOverride!J18)</f>
        <v>431282</v>
      </c>
      <c r="K18" s="49"/>
    </row>
    <row r="19" spans="1:11">
      <c r="A19" t="str">
        <f>F_Inputs!A19</f>
        <v>NES</v>
      </c>
      <c r="B19" t="s">
        <v>40</v>
      </c>
      <c r="C19" t="s">
        <v>41</v>
      </c>
      <c r="D19" t="s">
        <v>17</v>
      </c>
      <c r="E19" t="s">
        <v>12</v>
      </c>
      <c r="F19" s="61">
        <f>IF(InpOverride!F19="",F_Inputs!F19,InpOverride!F19)</f>
        <v>309704</v>
      </c>
      <c r="G19" s="61">
        <f>IF(InpOverride!G19="",F_Inputs!G19,InpOverride!G19)</f>
        <v>300566</v>
      </c>
      <c r="H19" s="61">
        <f>IF(InpOverride!H19="",F_Inputs!H19,InpOverride!H19)</f>
        <v>291119</v>
      </c>
      <c r="I19" s="61">
        <f>IF(InpOverride!I19="",F_Inputs!I19,InpOverride!I19)</f>
        <v>284319</v>
      </c>
      <c r="J19" s="61">
        <f>IF(InpOverride!J19="",F_Inputs!J19,InpOverride!J19)</f>
        <v>278439</v>
      </c>
      <c r="K19" s="49"/>
    </row>
    <row r="20" spans="1:11">
      <c r="A20" t="str">
        <f>F_Inputs!A20</f>
        <v>NES</v>
      </c>
      <c r="B20" t="s">
        <v>42</v>
      </c>
      <c r="C20" t="s">
        <v>43</v>
      </c>
      <c r="D20" t="s">
        <v>17</v>
      </c>
      <c r="E20" t="s">
        <v>12</v>
      </c>
      <c r="F20" s="61">
        <f>IF(InpOverride!F20="",F_Inputs!F20,InpOverride!F20)</f>
        <v>33780</v>
      </c>
      <c r="G20" s="61">
        <f>IF(InpOverride!G20="",F_Inputs!G20,InpOverride!G20)</f>
        <v>33590</v>
      </c>
      <c r="H20" s="61">
        <f>IF(InpOverride!H20="",F_Inputs!H20,InpOverride!H20)</f>
        <v>32777</v>
      </c>
      <c r="I20" s="61">
        <f>IF(InpOverride!I20="",F_Inputs!I20,InpOverride!I20)</f>
        <v>30822</v>
      </c>
      <c r="J20" s="61">
        <f>IF(InpOverride!J20="",F_Inputs!J20,InpOverride!J20)</f>
        <v>28901</v>
      </c>
      <c r="K20" s="49"/>
    </row>
    <row r="21" spans="1:11">
      <c r="A21" t="str">
        <f>F_Inputs!A21</f>
        <v>NES</v>
      </c>
      <c r="B21" t="s">
        <v>44</v>
      </c>
      <c r="C21" t="s">
        <v>45</v>
      </c>
      <c r="D21" t="s">
        <v>17</v>
      </c>
      <c r="E21" t="s">
        <v>12</v>
      </c>
      <c r="F21" s="61">
        <f>IF(InpOverride!F21="",F_Inputs!F21,InpOverride!F21)</f>
        <v>720499</v>
      </c>
      <c r="G21" s="61">
        <f>IF(InpOverride!G21="",F_Inputs!G21,InpOverride!G21)</f>
        <v>703913</v>
      </c>
      <c r="H21" s="61">
        <f>IF(InpOverride!H21="",F_Inputs!H21,InpOverride!H21)</f>
        <v>686371</v>
      </c>
      <c r="I21" s="61">
        <f>IF(InpOverride!I21="",F_Inputs!I21,InpOverride!I21)</f>
        <v>667397</v>
      </c>
      <c r="J21" s="61">
        <f>IF(InpOverride!J21="",F_Inputs!J21,InpOverride!J21)</f>
        <v>651101</v>
      </c>
      <c r="K21" s="49"/>
    </row>
    <row r="22" spans="1:11">
      <c r="A22" t="str">
        <f>F_Inputs!A22</f>
        <v>NES</v>
      </c>
      <c r="B22" t="s">
        <v>46</v>
      </c>
      <c r="C22" t="s">
        <v>47</v>
      </c>
      <c r="D22" t="s">
        <v>17</v>
      </c>
      <c r="E22" t="s">
        <v>12</v>
      </c>
      <c r="F22" s="61">
        <f>IF(InpOverride!F22="",F_Inputs!F22,InpOverride!F22)</f>
        <v>424067</v>
      </c>
      <c r="G22" s="61">
        <f>IF(InpOverride!G22="",F_Inputs!G22,InpOverride!G22)</f>
        <v>436901</v>
      </c>
      <c r="H22" s="61">
        <f>IF(InpOverride!H22="",F_Inputs!H22,InpOverride!H22)</f>
        <v>450182</v>
      </c>
      <c r="I22" s="61">
        <f>IF(InpOverride!I22="",F_Inputs!I22,InpOverride!I22)</f>
        <v>462328</v>
      </c>
      <c r="J22" s="61">
        <f>IF(InpOverride!J22="",F_Inputs!J22,InpOverride!J22)</f>
        <v>473210</v>
      </c>
      <c r="K22" s="49"/>
    </row>
    <row r="23" spans="1:11">
      <c r="A23" t="str">
        <f>F_Inputs!A23</f>
        <v>NES</v>
      </c>
      <c r="B23" t="s">
        <v>48</v>
      </c>
      <c r="C23" t="s">
        <v>49</v>
      </c>
      <c r="D23" t="s">
        <v>17</v>
      </c>
      <c r="E23" t="s">
        <v>12</v>
      </c>
      <c r="F23" s="61">
        <f>IF(InpOverride!F23="",F_Inputs!F23,InpOverride!F23)</f>
        <v>31498</v>
      </c>
      <c r="G23" s="61">
        <f>IF(InpOverride!G23="",F_Inputs!G23,InpOverride!G23)</f>
        <v>32275</v>
      </c>
      <c r="H23" s="61">
        <f>IF(InpOverride!H23="",F_Inputs!H23,InpOverride!H23)</f>
        <v>33038</v>
      </c>
      <c r="I23" s="61">
        <f>IF(InpOverride!I23="",F_Inputs!I23,InpOverride!I23)</f>
        <v>33812</v>
      </c>
      <c r="J23" s="61">
        <f>IF(InpOverride!J23="",F_Inputs!J23,InpOverride!J23)</f>
        <v>37573</v>
      </c>
      <c r="K23" s="49"/>
    </row>
    <row r="24" spans="1:11">
      <c r="A24" t="str">
        <f>F_Inputs!A24</f>
        <v>NES</v>
      </c>
      <c r="B24" t="s">
        <v>50</v>
      </c>
      <c r="C24" t="s">
        <v>51</v>
      </c>
      <c r="D24" t="s">
        <v>17</v>
      </c>
      <c r="E24" t="s">
        <v>12</v>
      </c>
      <c r="F24" s="61">
        <f>IF(InpOverride!F24="",F_Inputs!F24,InpOverride!F24)</f>
        <v>341115</v>
      </c>
      <c r="G24" s="61">
        <f>IF(InpOverride!G24="",F_Inputs!G24,InpOverride!G24)</f>
        <v>361835</v>
      </c>
      <c r="H24" s="61">
        <f>IF(InpOverride!H24="",F_Inputs!H24,InpOverride!H24)</f>
        <v>385005</v>
      </c>
      <c r="I24" s="61">
        <f>IF(InpOverride!I24="",F_Inputs!I24,InpOverride!I24)</f>
        <v>409654</v>
      </c>
      <c r="J24" s="61">
        <f>IF(InpOverride!J24="",F_Inputs!J24,InpOverride!J24)</f>
        <v>432071</v>
      </c>
      <c r="K24" s="49"/>
    </row>
    <row r="25" spans="1:11">
      <c r="A25" t="str">
        <f>F_Inputs!A25</f>
        <v>NES</v>
      </c>
      <c r="B25" t="s">
        <v>52</v>
      </c>
      <c r="C25" t="s">
        <v>53</v>
      </c>
      <c r="D25" t="s">
        <v>54</v>
      </c>
      <c r="E25" t="s">
        <v>12</v>
      </c>
      <c r="F25" s="62">
        <f>IF(InpOverride!F25="",F_Inputs!F25,InpOverride!F25)</f>
        <v>7.6139999999999999</v>
      </c>
      <c r="G25" s="62">
        <f>IF(InpOverride!G25="",F_Inputs!G25,InpOverride!G25)</f>
        <v>7.4580000000000002</v>
      </c>
      <c r="H25" s="62">
        <f>IF(InpOverride!H25="",F_Inputs!H25,InpOverride!H25)</f>
        <v>7.39</v>
      </c>
      <c r="I25" s="62">
        <f>IF(InpOverride!I25="",F_Inputs!I25,InpOverride!I25)</f>
        <v>7.1509999999999998</v>
      </c>
      <c r="J25" s="62">
        <f>IF(InpOverride!J25="",F_Inputs!J25,InpOverride!J25)</f>
        <v>6.7110000000000003</v>
      </c>
      <c r="K25" s="50"/>
    </row>
    <row r="26" spans="1:11">
      <c r="A26" t="str">
        <f>F_Inputs!A26</f>
        <v>NES</v>
      </c>
      <c r="B26" t="s">
        <v>55</v>
      </c>
      <c r="C26" t="s">
        <v>56</v>
      </c>
      <c r="D26" t="s">
        <v>54</v>
      </c>
      <c r="E26" t="s">
        <v>12</v>
      </c>
      <c r="F26" s="62">
        <f>IF(InpOverride!F26="",F_Inputs!F26,InpOverride!F26)</f>
        <v>0.35099999999999998</v>
      </c>
      <c r="G26" s="62">
        <f>IF(InpOverride!G26="",F_Inputs!G26,InpOverride!G26)</f>
        <v>0.40600000000000003</v>
      </c>
      <c r="H26" s="62">
        <f>IF(InpOverride!H26="",F_Inputs!H26,InpOverride!H26)</f>
        <v>0.41699999999999998</v>
      </c>
      <c r="I26" s="62">
        <f>IF(InpOverride!I26="",F_Inputs!I26,InpOverride!I26)</f>
        <v>0.38</v>
      </c>
      <c r="J26" s="62">
        <f>IF(InpOverride!J26="",F_Inputs!J26,InpOverride!J26)</f>
        <v>0.312</v>
      </c>
      <c r="K26" s="50"/>
    </row>
    <row r="27" spans="1:11">
      <c r="A27" t="str">
        <f>F_Inputs!A27</f>
        <v>NES</v>
      </c>
      <c r="B27" t="s">
        <v>57</v>
      </c>
      <c r="C27" t="s">
        <v>58</v>
      </c>
      <c r="D27" t="s">
        <v>54</v>
      </c>
      <c r="E27" t="s">
        <v>12</v>
      </c>
      <c r="F27" s="62">
        <f>IF(InpOverride!F27="",F_Inputs!F27,InpOverride!F27)</f>
        <v>23.295999999999999</v>
      </c>
      <c r="G27" s="62">
        <f>IF(InpOverride!G27="",F_Inputs!G27,InpOverride!G27)</f>
        <v>23.259</v>
      </c>
      <c r="H27" s="62">
        <f>IF(InpOverride!H27="",F_Inputs!H27,InpOverride!H27)</f>
        <v>22.800999999999998</v>
      </c>
      <c r="I27" s="62">
        <f>IF(InpOverride!I27="",F_Inputs!I27,InpOverride!I27)</f>
        <v>21.933</v>
      </c>
      <c r="J27" s="62">
        <f>IF(InpOverride!J27="",F_Inputs!J27,InpOverride!J27)</f>
        <v>19.68</v>
      </c>
      <c r="K27" s="50"/>
    </row>
    <row r="28" spans="1:11">
      <c r="A28" t="str">
        <f>F_Inputs!A28</f>
        <v>NES</v>
      </c>
      <c r="B28" t="s">
        <v>59</v>
      </c>
      <c r="C28" t="s">
        <v>60</v>
      </c>
      <c r="D28" t="s">
        <v>54</v>
      </c>
      <c r="E28" t="s">
        <v>12</v>
      </c>
      <c r="F28" s="62">
        <f>IF(InpOverride!F28="",F_Inputs!F28,InpOverride!F28)</f>
        <v>11.973000000000001</v>
      </c>
      <c r="G28" s="62">
        <f>IF(InpOverride!G28="",F_Inputs!G28,InpOverride!G28)</f>
        <v>12.13</v>
      </c>
      <c r="H28" s="62">
        <f>IF(InpOverride!H28="",F_Inputs!H28,InpOverride!H28)</f>
        <v>12.263999999999999</v>
      </c>
      <c r="I28" s="62">
        <f>IF(InpOverride!I28="",F_Inputs!I28,InpOverride!I28)</f>
        <v>12.916</v>
      </c>
      <c r="J28" s="62">
        <f>IF(InpOverride!J28="",F_Inputs!J28,InpOverride!J28)</f>
        <v>14.074</v>
      </c>
      <c r="K28" s="50"/>
    </row>
    <row r="29" spans="1:11">
      <c r="A29" t="str">
        <f>F_Inputs!A29</f>
        <v>NES</v>
      </c>
      <c r="B29" t="s">
        <v>61</v>
      </c>
      <c r="C29" t="s">
        <v>62</v>
      </c>
      <c r="D29" t="s">
        <v>54</v>
      </c>
      <c r="E29" t="s">
        <v>12</v>
      </c>
      <c r="F29" s="62">
        <f>IF(InpOverride!F29="",F_Inputs!F29,InpOverride!F29)</f>
        <v>0.42199999999999999</v>
      </c>
      <c r="G29" s="62">
        <f>IF(InpOverride!G29="",F_Inputs!G29,InpOverride!G29)</f>
        <v>0.48899999999999999</v>
      </c>
      <c r="H29" s="62">
        <f>IF(InpOverride!H29="",F_Inputs!H29,InpOverride!H29)</f>
        <v>0.44500000000000001</v>
      </c>
      <c r="I29" s="62">
        <f>IF(InpOverride!I29="",F_Inputs!I29,InpOverride!I29)</f>
        <v>0.52400000000000002</v>
      </c>
      <c r="J29" s="62">
        <f>IF(InpOverride!J29="",F_Inputs!J29,InpOverride!J29)</f>
        <v>0.78200000000000003</v>
      </c>
      <c r="K29" s="50"/>
    </row>
    <row r="30" spans="1:11">
      <c r="A30" t="str">
        <f>F_Inputs!A30</f>
        <v>NES</v>
      </c>
      <c r="B30" t="s">
        <v>63</v>
      </c>
      <c r="C30" t="s">
        <v>64</v>
      </c>
      <c r="D30" t="s">
        <v>54</v>
      </c>
      <c r="E30" t="s">
        <v>12</v>
      </c>
      <c r="F30" s="62">
        <f>IF(InpOverride!F30="",F_Inputs!F30,InpOverride!F30)</f>
        <v>13.484999999999999</v>
      </c>
      <c r="G30" s="62">
        <f>IF(InpOverride!G30="",F_Inputs!G30,InpOverride!G30)</f>
        <v>14.209</v>
      </c>
      <c r="H30" s="62">
        <f>IF(InpOverride!H30="",F_Inputs!H30,InpOverride!H30)</f>
        <v>15.458</v>
      </c>
      <c r="I30" s="62">
        <f>IF(InpOverride!I30="",F_Inputs!I30,InpOverride!I30)</f>
        <v>16.724</v>
      </c>
      <c r="J30" s="62">
        <f>IF(InpOverride!J30="",F_Inputs!J30,InpOverride!J30)</f>
        <v>18.204999999999998</v>
      </c>
      <c r="K30" s="50"/>
    </row>
    <row r="31" spans="1:11">
      <c r="A31" t="str">
        <f>F_Inputs!A31</f>
        <v>NES</v>
      </c>
      <c r="B31" t="s">
        <v>65</v>
      </c>
      <c r="C31" t="s">
        <v>66</v>
      </c>
      <c r="D31" t="s">
        <v>54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NES</v>
      </c>
      <c r="B32" t="s">
        <v>67</v>
      </c>
      <c r="C32" t="s">
        <v>68</v>
      </c>
      <c r="D32" t="s">
        <v>54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NES</v>
      </c>
      <c r="B33" t="s">
        <v>69</v>
      </c>
      <c r="C33" t="s">
        <v>70</v>
      </c>
      <c r="D33" t="s">
        <v>54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NES</v>
      </c>
      <c r="B34" t="s">
        <v>71</v>
      </c>
      <c r="C34" t="s">
        <v>72</v>
      </c>
      <c r="D34" t="s">
        <v>54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NES</v>
      </c>
      <c r="B35" t="s">
        <v>73</v>
      </c>
      <c r="C35" t="s">
        <v>74</v>
      </c>
      <c r="D35" t="s">
        <v>54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NES</v>
      </c>
      <c r="B36" t="s">
        <v>75</v>
      </c>
      <c r="C36" t="s">
        <v>76</v>
      </c>
      <c r="D36" t="s">
        <v>54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NES</v>
      </c>
      <c r="B37" t="s">
        <v>77</v>
      </c>
      <c r="C37" t="s">
        <v>78</v>
      </c>
      <c r="D37" t="s">
        <v>54</v>
      </c>
      <c r="E37" t="s">
        <v>12</v>
      </c>
      <c r="F37" s="62">
        <f>IF(InpOverride!F37="",F_Inputs!F37,InpOverride!F37)</f>
        <v>7.6139999999999999</v>
      </c>
      <c r="G37" s="62">
        <f>IF(InpOverride!G37="",F_Inputs!G37,InpOverride!G37)</f>
        <v>7.4580000000000002</v>
      </c>
      <c r="H37" s="62">
        <f>IF(InpOverride!H37="",F_Inputs!H37,InpOverride!H37)</f>
        <v>7.39</v>
      </c>
      <c r="I37" s="62">
        <f>IF(InpOverride!I37="",F_Inputs!I37,InpOverride!I37)</f>
        <v>7.1509999999999998</v>
      </c>
      <c r="J37" s="62">
        <f>IF(InpOverride!J37="",F_Inputs!J37,InpOverride!J37)</f>
        <v>6.7110000000000003</v>
      </c>
      <c r="K37" s="50"/>
    </row>
    <row r="38" spans="1:11">
      <c r="A38" t="str">
        <f>F_Inputs!A38</f>
        <v>NES</v>
      </c>
      <c r="B38" t="s">
        <v>79</v>
      </c>
      <c r="C38" t="s">
        <v>80</v>
      </c>
      <c r="D38" t="s">
        <v>54</v>
      </c>
      <c r="E38" t="s">
        <v>12</v>
      </c>
      <c r="F38" s="62">
        <f>IF(InpOverride!F38="",F_Inputs!F38,InpOverride!F38)</f>
        <v>0.35099999999999998</v>
      </c>
      <c r="G38" s="62">
        <f>IF(InpOverride!G38="",F_Inputs!G38,InpOverride!G38)</f>
        <v>0.40600000000000003</v>
      </c>
      <c r="H38" s="62">
        <f>IF(InpOverride!H38="",F_Inputs!H38,InpOverride!H38)</f>
        <v>0.41699999999999998</v>
      </c>
      <c r="I38" s="62">
        <f>IF(InpOverride!I38="",F_Inputs!I38,InpOverride!I38)</f>
        <v>0.38</v>
      </c>
      <c r="J38" s="62">
        <f>IF(InpOverride!J38="",F_Inputs!J38,InpOverride!J38)</f>
        <v>0.312</v>
      </c>
      <c r="K38" s="50"/>
    </row>
    <row r="39" spans="1:11">
      <c r="A39" t="str">
        <f>F_Inputs!A39</f>
        <v>NES</v>
      </c>
      <c r="B39" t="s">
        <v>81</v>
      </c>
      <c r="C39" t="s">
        <v>82</v>
      </c>
      <c r="D39" t="s">
        <v>54</v>
      </c>
      <c r="E39" t="s">
        <v>12</v>
      </c>
      <c r="F39" s="62">
        <f>IF(InpOverride!F39="",F_Inputs!F39,InpOverride!F39)</f>
        <v>23.295999999999999</v>
      </c>
      <c r="G39" s="62">
        <f>IF(InpOverride!G39="",F_Inputs!G39,InpOverride!G39)</f>
        <v>23.259</v>
      </c>
      <c r="H39" s="62">
        <f>IF(InpOverride!H39="",F_Inputs!H39,InpOverride!H39)</f>
        <v>22.800999999999998</v>
      </c>
      <c r="I39" s="62">
        <f>IF(InpOverride!I39="",F_Inputs!I39,InpOverride!I39)</f>
        <v>21.933</v>
      </c>
      <c r="J39" s="62">
        <f>IF(InpOverride!J39="",F_Inputs!J39,InpOverride!J39)</f>
        <v>19.68</v>
      </c>
      <c r="K39" s="50"/>
    </row>
    <row r="40" spans="1:11">
      <c r="A40" t="str">
        <f>F_Inputs!A40</f>
        <v>NES</v>
      </c>
      <c r="B40" t="s">
        <v>83</v>
      </c>
      <c r="C40" t="s">
        <v>84</v>
      </c>
      <c r="D40" t="s">
        <v>54</v>
      </c>
      <c r="E40" t="s">
        <v>12</v>
      </c>
      <c r="F40" s="62">
        <f>IF(InpOverride!F40="",F_Inputs!F40,InpOverride!F40)</f>
        <v>11.973000000000001</v>
      </c>
      <c r="G40" s="62">
        <f>IF(InpOverride!G40="",F_Inputs!G40,InpOverride!G40)</f>
        <v>12.13</v>
      </c>
      <c r="H40" s="62">
        <f>IF(InpOverride!H40="",F_Inputs!H40,InpOverride!H40)</f>
        <v>12.263999999999999</v>
      </c>
      <c r="I40" s="62">
        <f>IF(InpOverride!I40="",F_Inputs!I40,InpOverride!I40)</f>
        <v>12.916</v>
      </c>
      <c r="J40" s="62">
        <f>IF(InpOverride!J40="",F_Inputs!J40,InpOverride!J40)</f>
        <v>14.074</v>
      </c>
      <c r="K40" s="50"/>
    </row>
    <row r="41" spans="1:11">
      <c r="A41" t="str">
        <f>F_Inputs!A41</f>
        <v>NES</v>
      </c>
      <c r="B41" t="s">
        <v>85</v>
      </c>
      <c r="C41" t="s">
        <v>86</v>
      </c>
      <c r="D41" t="s">
        <v>54</v>
      </c>
      <c r="E41" t="s">
        <v>12</v>
      </c>
      <c r="F41" s="62">
        <f>IF(InpOverride!F41="",F_Inputs!F41,InpOverride!F41)</f>
        <v>0.42199999999999999</v>
      </c>
      <c r="G41" s="62">
        <f>IF(InpOverride!G41="",F_Inputs!G41,InpOverride!G41)</f>
        <v>0.48899999999999999</v>
      </c>
      <c r="H41" s="62">
        <f>IF(InpOverride!H41="",F_Inputs!H41,InpOverride!H41)</f>
        <v>0.44500000000000001</v>
      </c>
      <c r="I41" s="62">
        <f>IF(InpOverride!I41="",F_Inputs!I41,InpOverride!I41)</f>
        <v>0.52400000000000002</v>
      </c>
      <c r="J41" s="62">
        <f>IF(InpOverride!J41="",F_Inputs!J41,InpOverride!J41)</f>
        <v>0.78200000000000003</v>
      </c>
      <c r="K41" s="50"/>
    </row>
    <row r="42" spans="1:11">
      <c r="A42" t="str">
        <f>F_Inputs!A42</f>
        <v>NES</v>
      </c>
      <c r="B42" t="s">
        <v>87</v>
      </c>
      <c r="C42" t="s">
        <v>88</v>
      </c>
      <c r="D42" t="s">
        <v>54</v>
      </c>
      <c r="E42" t="s">
        <v>12</v>
      </c>
      <c r="F42" s="62">
        <f>IF(InpOverride!F42="",F_Inputs!F42,InpOverride!F42)</f>
        <v>13.484999999999999</v>
      </c>
      <c r="G42" s="62">
        <f>IF(InpOverride!G42="",F_Inputs!G42,InpOverride!G42)</f>
        <v>14.209</v>
      </c>
      <c r="H42" s="62">
        <f>IF(InpOverride!H42="",F_Inputs!H42,InpOverride!H42)</f>
        <v>15.458</v>
      </c>
      <c r="I42" s="62">
        <f>IF(InpOverride!I42="",F_Inputs!I42,InpOverride!I42)</f>
        <v>16.724</v>
      </c>
      <c r="J42" s="62">
        <f>IF(InpOverride!J42="",F_Inputs!J42,InpOverride!J42)</f>
        <v>18.204999999999998</v>
      </c>
      <c r="K42" s="50"/>
    </row>
    <row r="43" spans="1:11">
      <c r="A43" t="str">
        <f>F_Inputs!A43</f>
        <v>NES</v>
      </c>
      <c r="B43" t="s">
        <v>89</v>
      </c>
      <c r="C43" t="s">
        <v>90</v>
      </c>
      <c r="D43" t="s">
        <v>91</v>
      </c>
      <c r="E43" t="s">
        <v>12</v>
      </c>
      <c r="F43" s="63">
        <f>IF(InpOverride!F43="",F_Inputs!F43,InpOverride!F43)</f>
        <v>24.6</v>
      </c>
      <c r="G43" s="63">
        <f>IF(InpOverride!G43="",F_Inputs!G43,InpOverride!G43)</f>
        <v>24.87</v>
      </c>
      <c r="H43" s="63">
        <f>IF(InpOverride!H43="",F_Inputs!H43,InpOverride!H43)</f>
        <v>25.03</v>
      </c>
      <c r="I43" s="63">
        <f>IF(InpOverride!I43="",F_Inputs!I43,InpOverride!I43)</f>
        <v>25.16</v>
      </c>
      <c r="J43" s="63">
        <f>IF(InpOverride!J43="",F_Inputs!J43,InpOverride!J43)</f>
        <v>25.28</v>
      </c>
      <c r="K43" s="51"/>
    </row>
    <row r="44" spans="1:11">
      <c r="A44" t="str">
        <f>F_Inputs!A44</f>
        <v>NES</v>
      </c>
      <c r="B44" t="s">
        <v>92</v>
      </c>
      <c r="C44" t="s">
        <v>93</v>
      </c>
      <c r="D44" t="s">
        <v>91</v>
      </c>
      <c r="E44" t="s">
        <v>12</v>
      </c>
      <c r="F44" s="63">
        <f>IF(InpOverride!F44="",F_Inputs!F44,InpOverride!F44)</f>
        <v>24.6</v>
      </c>
      <c r="G44" s="63">
        <f>IF(InpOverride!G44="",F_Inputs!G44,InpOverride!G44)</f>
        <v>24.87</v>
      </c>
      <c r="H44" s="63">
        <f>IF(InpOverride!H44="",F_Inputs!H44,InpOverride!H44)</f>
        <v>25.03</v>
      </c>
      <c r="I44" s="63">
        <f>IF(InpOverride!I44="",F_Inputs!I44,InpOverride!I44)</f>
        <v>25.16</v>
      </c>
      <c r="J44" s="63">
        <f>IF(InpOverride!J44="",F_Inputs!J44,InpOverride!J44)</f>
        <v>25.28</v>
      </c>
      <c r="K44" s="51"/>
    </row>
    <row r="45" spans="1:11">
      <c r="A45" t="str">
        <f>F_Inputs!A45</f>
        <v>NES</v>
      </c>
      <c r="B45" t="s">
        <v>94</v>
      </c>
      <c r="C45" t="s">
        <v>95</v>
      </c>
      <c r="D45" t="s">
        <v>91</v>
      </c>
      <c r="E45" t="s">
        <v>12</v>
      </c>
      <c r="F45" s="63">
        <f>IF(InpOverride!F45="",F_Inputs!F45,InpOverride!F45)</f>
        <v>31.97</v>
      </c>
      <c r="G45" s="63">
        <f>IF(InpOverride!G45="",F_Inputs!G45,InpOverride!G45)</f>
        <v>32.33</v>
      </c>
      <c r="H45" s="63">
        <f>IF(InpOverride!H45="",F_Inputs!H45,InpOverride!H45)</f>
        <v>32.53</v>
      </c>
      <c r="I45" s="63">
        <f>IF(InpOverride!I45="",F_Inputs!I45,InpOverride!I45)</f>
        <v>32.700000000000003</v>
      </c>
      <c r="J45" s="63">
        <f>IF(InpOverride!J45="",F_Inputs!J45,InpOverride!J45)</f>
        <v>32.86</v>
      </c>
      <c r="K45" s="51"/>
    </row>
    <row r="46" spans="1:11">
      <c r="A46" t="str">
        <f>F_Inputs!A46</f>
        <v>NES</v>
      </c>
      <c r="B46" t="s">
        <v>96</v>
      </c>
      <c r="C46" t="s">
        <v>97</v>
      </c>
      <c r="D46" t="s">
        <v>91</v>
      </c>
      <c r="E46" t="s">
        <v>12</v>
      </c>
      <c r="F46" s="63">
        <f>IF(InpOverride!F46="",F_Inputs!F46,InpOverride!F46)</f>
        <v>27.55</v>
      </c>
      <c r="G46" s="63">
        <f>IF(InpOverride!G46="",F_Inputs!G46,InpOverride!G46)</f>
        <v>27.82</v>
      </c>
      <c r="H46" s="63">
        <f>IF(InpOverride!H46="",F_Inputs!H46,InpOverride!H46)</f>
        <v>27.99</v>
      </c>
      <c r="I46" s="63">
        <f>IF(InpOverride!I46="",F_Inputs!I46,InpOverride!I46)</f>
        <v>28.13</v>
      </c>
      <c r="J46" s="63">
        <f>IF(InpOverride!J46="",F_Inputs!J46,InpOverride!J46)</f>
        <v>28.26</v>
      </c>
      <c r="K46" s="51"/>
    </row>
    <row r="47" spans="1:11">
      <c r="A47" t="str">
        <f>F_Inputs!A47</f>
        <v>NES</v>
      </c>
      <c r="B47" t="s">
        <v>98</v>
      </c>
      <c r="C47" t="s">
        <v>99</v>
      </c>
      <c r="D47" t="s">
        <v>91</v>
      </c>
      <c r="E47" t="s">
        <v>12</v>
      </c>
      <c r="F47" s="63">
        <f>IF(InpOverride!F47="",F_Inputs!F47,InpOverride!F47)</f>
        <v>27.56</v>
      </c>
      <c r="G47" s="63">
        <f>IF(InpOverride!G47="",F_Inputs!G47,InpOverride!G47)</f>
        <v>27.82</v>
      </c>
      <c r="H47" s="63">
        <f>IF(InpOverride!H47="",F_Inputs!H47,InpOverride!H47)</f>
        <v>27.98</v>
      </c>
      <c r="I47" s="63">
        <f>IF(InpOverride!I47="",F_Inputs!I47,InpOverride!I47)</f>
        <v>28.13</v>
      </c>
      <c r="J47" s="63">
        <f>IF(InpOverride!J47="",F_Inputs!J47,InpOverride!J47)</f>
        <v>28.27</v>
      </c>
      <c r="K47" s="51"/>
    </row>
    <row r="48" spans="1:11">
      <c r="A48" t="str">
        <f>F_Inputs!A48</f>
        <v>NES</v>
      </c>
      <c r="B48" t="s">
        <v>100</v>
      </c>
      <c r="C48" t="s">
        <v>101</v>
      </c>
      <c r="D48" t="s">
        <v>91</v>
      </c>
      <c r="E48" t="s">
        <v>12</v>
      </c>
      <c r="F48" s="63">
        <f>IF(InpOverride!F48="",F_Inputs!F48,InpOverride!F48)</f>
        <v>37.880000000000003</v>
      </c>
      <c r="G48" s="63">
        <f>IF(InpOverride!G48="",F_Inputs!G48,InpOverride!G48)</f>
        <v>38.24</v>
      </c>
      <c r="H48" s="63">
        <f>IF(InpOverride!H48="",F_Inputs!H48,InpOverride!H48)</f>
        <v>38.46</v>
      </c>
      <c r="I48" s="63">
        <f>IF(InpOverride!I48="",F_Inputs!I48,InpOverride!I48)</f>
        <v>38.65</v>
      </c>
      <c r="J48" s="63">
        <f>IF(InpOverride!J48="",F_Inputs!J48,InpOverride!J48)</f>
        <v>38.82</v>
      </c>
      <c r="K48" s="51"/>
    </row>
    <row r="49" spans="1:11">
      <c r="A49" t="str">
        <f>F_Inputs!A49</f>
        <v>NES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NES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NES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>
        <f>IF(InpOverride!J51="",F_Inputs!J51,InpOverride!J51)</f>
        <v>0.33700000000000002</v>
      </c>
      <c r="K51" s="50"/>
    </row>
    <row r="52" spans="1:11">
      <c r="A52" t="str">
        <f>F_Inputs!A52</f>
        <v>NES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>
        <f>IF(InpOverride!J52="",F_Inputs!J52,InpOverride!J52)</f>
        <v>0.32300000000000001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" customWidth="1"/>
    <col min="25" max="16384" width="9" hidden="1"/>
  </cols>
  <sheetData>
    <row r="1" spans="1:24" ht="32.2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304312</v>
      </c>
      <c r="M12" s="36">
        <f xml:space="preserve"> InpActive!G7</f>
        <v>291659</v>
      </c>
      <c r="N12" s="36">
        <f xml:space="preserve"> InpActive!H7</f>
        <v>278531</v>
      </c>
      <c r="O12" s="36">
        <f xml:space="preserve"> InpActive!I7</f>
        <v>265410</v>
      </c>
      <c r="P12" s="36">
        <f xml:space="preserve"> InpActive!J7</f>
        <v>252823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33731</v>
      </c>
      <c r="M13" s="36">
        <f xml:space="preserve"> InpActive!G8</f>
        <v>33009</v>
      </c>
      <c r="N13" s="36">
        <f xml:space="preserve"> InpActive!H8</f>
        <v>32287</v>
      </c>
      <c r="O13" s="36">
        <f xml:space="preserve"> InpActive!I8</f>
        <v>31565</v>
      </c>
      <c r="P13" s="36">
        <f xml:space="preserve"> InpActive!J8</f>
        <v>30843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721729</v>
      </c>
      <c r="M14" s="36">
        <f xml:space="preserve"> InpActive!G9</f>
        <v>706494</v>
      </c>
      <c r="N14" s="36">
        <f xml:space="preserve"> InpActive!H9</f>
        <v>691259</v>
      </c>
      <c r="O14" s="36">
        <f xml:space="preserve"> InpActive!I9</f>
        <v>676024</v>
      </c>
      <c r="P14" s="36">
        <f xml:space="preserve"> InpActive!J9</f>
        <v>660788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427694</v>
      </c>
      <c r="M15" s="36">
        <f xml:space="preserve"> InpActive!G10</f>
        <v>444283</v>
      </c>
      <c r="N15" s="36">
        <f xml:space="preserve"> InpActive!H10</f>
        <v>461401</v>
      </c>
      <c r="O15" s="36">
        <f xml:space="preserve"> InpActive!I10</f>
        <v>478727</v>
      </c>
      <c r="P15" s="36">
        <f xml:space="preserve"> InpActive!J10</f>
        <v>495712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35267</v>
      </c>
      <c r="M16" s="36">
        <f xml:space="preserve"> InpActive!G11</f>
        <v>37325</v>
      </c>
      <c r="N16" s="36">
        <f xml:space="preserve"> InpActive!H11</f>
        <v>39396</v>
      </c>
      <c r="O16" s="36">
        <f xml:space="preserve"> InpActive!I11</f>
        <v>41471</v>
      </c>
      <c r="P16" s="36">
        <f xml:space="preserve"> InpActive!J11</f>
        <v>43557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340822</v>
      </c>
      <c r="M17" s="36">
        <f xml:space="preserve"> InpActive!G12</f>
        <v>361305</v>
      </c>
      <c r="N17" s="36">
        <f xml:space="preserve"> InpActive!H12</f>
        <v>381925</v>
      </c>
      <c r="O17" s="36">
        <f xml:space="preserve"> InpActive!I12</f>
        <v>402580</v>
      </c>
      <c r="P17" s="36">
        <f xml:space="preserve"> InpActive!J12</f>
        <v>423358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306913</v>
      </c>
      <c r="M20" s="36">
        <f xml:space="preserve"> InpActive!G13</f>
        <v>299927</v>
      </c>
      <c r="N20" s="36">
        <f xml:space="preserve"> InpActive!H13</f>
        <v>289668</v>
      </c>
      <c r="O20" s="36">
        <f xml:space="preserve"> InpActive!I13</f>
        <v>279860</v>
      </c>
      <c r="P20" s="36">
        <f xml:space="preserve"> InpActive!J13</f>
        <v>277710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34683</v>
      </c>
      <c r="M21" s="36">
        <f xml:space="preserve"> InpActive!G14</f>
        <v>33391</v>
      </c>
      <c r="N21" s="36">
        <f xml:space="preserve"> InpActive!H14</f>
        <v>32775</v>
      </c>
      <c r="O21" s="36">
        <f xml:space="preserve"> InpActive!I14</f>
        <v>31681</v>
      </c>
      <c r="P21" s="36">
        <f xml:space="preserve"> InpActive!J14</f>
        <v>28292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720347</v>
      </c>
      <c r="M22" s="36">
        <f xml:space="preserve"> InpActive!G15</f>
        <v>709864</v>
      </c>
      <c r="N22" s="36">
        <f xml:space="preserve"> InpActive!H15</f>
        <v>692246</v>
      </c>
      <c r="O22" s="36">
        <f xml:space="preserve"> InpActive!I15</f>
        <v>669910</v>
      </c>
      <c r="P22" s="36">
        <f xml:space="preserve"> InpActive!J15</f>
        <v>648872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426488</v>
      </c>
      <c r="M23" s="36">
        <f xml:space="preserve"> InpActive!G16</f>
        <v>439887</v>
      </c>
      <c r="N23" s="36">
        <f xml:space="preserve"> InpActive!H16</f>
        <v>453445</v>
      </c>
      <c r="O23" s="36">
        <f xml:space="preserve"> InpActive!I16</f>
        <v>467873</v>
      </c>
      <c r="P23" s="36">
        <f xml:space="preserve"> InpActive!J16</f>
        <v>472514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30923</v>
      </c>
      <c r="M24" s="36">
        <f xml:space="preserve"> InpActive!G17</f>
        <v>32700</v>
      </c>
      <c r="N24" s="36">
        <f xml:space="preserve"> InpActive!H17</f>
        <v>33097</v>
      </c>
      <c r="O24" s="36">
        <f xml:space="preserve"> InpActive!I17</f>
        <v>34663</v>
      </c>
      <c r="P24" s="36">
        <f xml:space="preserve"> InpActive!J17</f>
        <v>38226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343438</v>
      </c>
      <c r="M25" s="36">
        <f xml:space="preserve"> InpActive!G18</f>
        <v>362757</v>
      </c>
      <c r="N25" s="36">
        <f xml:space="preserve"> InpActive!H18</f>
        <v>382262</v>
      </c>
      <c r="O25" s="36">
        <f xml:space="preserve"> InpActive!I18</f>
        <v>406809</v>
      </c>
      <c r="P25" s="36">
        <f xml:space="preserve"> InpActive!J18</f>
        <v>431282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309704</v>
      </c>
      <c r="M28" s="36">
        <f xml:space="preserve"> InpActive!G19</f>
        <v>300566</v>
      </c>
      <c r="N28" s="36">
        <f xml:space="preserve"> InpActive!H19</f>
        <v>291119</v>
      </c>
      <c r="O28" s="36">
        <f xml:space="preserve"> InpActive!I19</f>
        <v>284319</v>
      </c>
      <c r="P28" s="36">
        <f xml:space="preserve"> InpActive!J19</f>
        <v>278439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33780</v>
      </c>
      <c r="M29" s="36">
        <f xml:space="preserve"> InpActive!G20</f>
        <v>33590</v>
      </c>
      <c r="N29" s="36">
        <f xml:space="preserve"> InpActive!H20</f>
        <v>32777</v>
      </c>
      <c r="O29" s="36">
        <f xml:space="preserve"> InpActive!I20</f>
        <v>30822</v>
      </c>
      <c r="P29" s="36">
        <f xml:space="preserve"> InpActive!J20</f>
        <v>28901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720499</v>
      </c>
      <c r="M30" s="36">
        <f xml:space="preserve"> InpActive!G21</f>
        <v>703913</v>
      </c>
      <c r="N30" s="36">
        <f xml:space="preserve"> InpActive!H21</f>
        <v>686371</v>
      </c>
      <c r="O30" s="36">
        <f xml:space="preserve"> InpActive!I21</f>
        <v>667397</v>
      </c>
      <c r="P30" s="36">
        <f xml:space="preserve"> InpActive!J21</f>
        <v>651101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424067</v>
      </c>
      <c r="M31" s="36">
        <f xml:space="preserve"> InpActive!G22</f>
        <v>436901</v>
      </c>
      <c r="N31" s="36">
        <f xml:space="preserve"> InpActive!H22</f>
        <v>450182</v>
      </c>
      <c r="O31" s="36">
        <f xml:space="preserve"> InpActive!I22</f>
        <v>462328</v>
      </c>
      <c r="P31" s="36">
        <f xml:space="preserve"> InpActive!J22</f>
        <v>473210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31498</v>
      </c>
      <c r="M32" s="36">
        <f xml:space="preserve"> InpActive!G23</f>
        <v>32275</v>
      </c>
      <c r="N32" s="36">
        <f xml:space="preserve"> InpActive!H23</f>
        <v>33038</v>
      </c>
      <c r="O32" s="36">
        <f xml:space="preserve"> InpActive!I23</f>
        <v>33812</v>
      </c>
      <c r="P32" s="36">
        <f xml:space="preserve"> InpActive!J23</f>
        <v>37573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341115</v>
      </c>
      <c r="M33" s="36">
        <f xml:space="preserve"> InpActive!G24</f>
        <v>361835</v>
      </c>
      <c r="N33" s="36">
        <f xml:space="preserve"> InpActive!H24</f>
        <v>385005</v>
      </c>
      <c r="O33" s="36">
        <f xml:space="preserve"> InpActive!I24</f>
        <v>409654</v>
      </c>
      <c r="P33" s="36">
        <f xml:space="preserve"> InpActive!J24</f>
        <v>432071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7.6139999999999999</v>
      </c>
      <c r="M36" s="36">
        <f xml:space="preserve"> InpActive!G25</f>
        <v>7.4580000000000002</v>
      </c>
      <c r="N36" s="36">
        <f xml:space="preserve"> InpActive!H25</f>
        <v>7.39</v>
      </c>
      <c r="O36" s="36">
        <f xml:space="preserve"> InpActive!I25</f>
        <v>7.1509999999999998</v>
      </c>
      <c r="P36" s="36">
        <f xml:space="preserve"> InpActive!J25</f>
        <v>6.7110000000000003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0.35099999999999998</v>
      </c>
      <c r="M37" s="36">
        <f xml:space="preserve"> InpActive!G26</f>
        <v>0.40600000000000003</v>
      </c>
      <c r="N37" s="36">
        <f xml:space="preserve"> InpActive!H26</f>
        <v>0.41699999999999998</v>
      </c>
      <c r="O37" s="36">
        <f xml:space="preserve"> InpActive!I26</f>
        <v>0.38</v>
      </c>
      <c r="P37" s="36">
        <f xml:space="preserve"> InpActive!J26</f>
        <v>0.312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23.295999999999999</v>
      </c>
      <c r="M38" s="36">
        <f xml:space="preserve"> InpActive!G27</f>
        <v>23.259</v>
      </c>
      <c r="N38" s="36">
        <f xml:space="preserve"> InpActive!H27</f>
        <v>22.800999999999998</v>
      </c>
      <c r="O38" s="36">
        <f xml:space="preserve"> InpActive!I27</f>
        <v>21.933</v>
      </c>
      <c r="P38" s="36">
        <f xml:space="preserve"> InpActive!J27</f>
        <v>19.68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11.973000000000001</v>
      </c>
      <c r="M39" s="36">
        <f xml:space="preserve"> InpActive!G28</f>
        <v>12.13</v>
      </c>
      <c r="N39" s="36">
        <f xml:space="preserve"> InpActive!H28</f>
        <v>12.263999999999999</v>
      </c>
      <c r="O39" s="36">
        <f xml:space="preserve"> InpActive!I28</f>
        <v>12.916</v>
      </c>
      <c r="P39" s="36">
        <f xml:space="preserve"> InpActive!J28</f>
        <v>14.074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0.42199999999999999</v>
      </c>
      <c r="M40" s="36">
        <f xml:space="preserve"> InpActive!G29</f>
        <v>0.48899999999999999</v>
      </c>
      <c r="N40" s="36">
        <f xml:space="preserve"> InpActive!H29</f>
        <v>0.44500000000000001</v>
      </c>
      <c r="O40" s="36">
        <f xml:space="preserve"> InpActive!I29</f>
        <v>0.52400000000000002</v>
      </c>
      <c r="P40" s="36">
        <f xml:space="preserve"> InpActive!J29</f>
        <v>0.78200000000000003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13.484999999999999</v>
      </c>
      <c r="M41" s="36">
        <f xml:space="preserve"> InpActive!G30</f>
        <v>14.209</v>
      </c>
      <c r="N41" s="36">
        <f xml:space="preserve"> InpActive!H30</f>
        <v>15.458</v>
      </c>
      <c r="O41" s="36">
        <f xml:space="preserve"> InpActive!I30</f>
        <v>16.724</v>
      </c>
      <c r="P41" s="36">
        <f xml:space="preserve"> InpActive!J30</f>
        <v>18.204999999999998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7.6139999999999999</v>
      </c>
      <c r="M52" s="83">
        <f t="shared" ref="M52:P52" si="8">M36+M44</f>
        <v>7.4580000000000002</v>
      </c>
      <c r="N52" s="83">
        <f t="shared" si="8"/>
        <v>7.39</v>
      </c>
      <c r="O52" s="83">
        <f t="shared" si="8"/>
        <v>7.1509999999999998</v>
      </c>
      <c r="P52" s="83">
        <f t="shared" si="8"/>
        <v>6.7110000000000003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0.35099999999999998</v>
      </c>
      <c r="M53" s="83">
        <f t="shared" si="9"/>
        <v>0.40600000000000003</v>
      </c>
      <c r="N53" s="83">
        <f t="shared" si="9"/>
        <v>0.41699999999999998</v>
      </c>
      <c r="O53" s="83">
        <f t="shared" si="9"/>
        <v>0.38</v>
      </c>
      <c r="P53" s="83">
        <f t="shared" si="9"/>
        <v>0.312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23.295999999999999</v>
      </c>
      <c r="M54" s="83">
        <f t="shared" si="9"/>
        <v>23.259</v>
      </c>
      <c r="N54" s="83">
        <f t="shared" si="9"/>
        <v>22.800999999999998</v>
      </c>
      <c r="O54" s="83">
        <f t="shared" si="9"/>
        <v>21.933</v>
      </c>
      <c r="P54" s="83">
        <f t="shared" si="9"/>
        <v>19.68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11.973000000000001</v>
      </c>
      <c r="M55" s="83">
        <f t="shared" si="9"/>
        <v>12.13</v>
      </c>
      <c r="N55" s="83">
        <f t="shared" si="9"/>
        <v>12.263999999999999</v>
      </c>
      <c r="O55" s="83">
        <f t="shared" si="9"/>
        <v>12.916</v>
      </c>
      <c r="P55" s="83">
        <f t="shared" si="9"/>
        <v>14.074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0.42199999999999999</v>
      </c>
      <c r="M56" s="83">
        <f t="shared" si="9"/>
        <v>0.48899999999999999</v>
      </c>
      <c r="N56" s="83">
        <f t="shared" si="9"/>
        <v>0.44500000000000001</v>
      </c>
      <c r="O56" s="83">
        <f t="shared" si="9"/>
        <v>0.52400000000000002</v>
      </c>
      <c r="P56" s="83">
        <f t="shared" si="9"/>
        <v>0.78200000000000003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13.484999999999999</v>
      </c>
      <c r="M57" s="83">
        <f t="shared" si="9"/>
        <v>14.209</v>
      </c>
      <c r="N57" s="83">
        <f t="shared" si="9"/>
        <v>15.458</v>
      </c>
      <c r="O57" s="83">
        <f t="shared" si="9"/>
        <v>16.724</v>
      </c>
      <c r="P57" s="83">
        <f t="shared" si="9"/>
        <v>18.204999999999998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24.6</v>
      </c>
      <c r="M63" s="37">
        <f xml:space="preserve"> InpActive!G43</f>
        <v>24.87</v>
      </c>
      <c r="N63" s="37">
        <f xml:space="preserve"> InpActive!H43</f>
        <v>25.03</v>
      </c>
      <c r="O63" s="37">
        <f xml:space="preserve"> InpActive!I43</f>
        <v>25.16</v>
      </c>
      <c r="P63" s="37">
        <f xml:space="preserve"> InpActive!J43</f>
        <v>25.28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24.6</v>
      </c>
      <c r="M64" s="37">
        <f xml:space="preserve"> InpActive!G44</f>
        <v>24.87</v>
      </c>
      <c r="N64" s="37">
        <f xml:space="preserve"> InpActive!H44</f>
        <v>25.03</v>
      </c>
      <c r="O64" s="37">
        <f xml:space="preserve"> InpActive!I44</f>
        <v>25.16</v>
      </c>
      <c r="P64" s="37">
        <f xml:space="preserve"> InpActive!J44</f>
        <v>25.28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31.97</v>
      </c>
      <c r="M65" s="37">
        <f xml:space="preserve"> InpActive!G45</f>
        <v>32.33</v>
      </c>
      <c r="N65" s="37">
        <f xml:space="preserve"> InpActive!H45</f>
        <v>32.53</v>
      </c>
      <c r="O65" s="37">
        <f xml:space="preserve"> InpActive!I45</f>
        <v>32.700000000000003</v>
      </c>
      <c r="P65" s="37">
        <f xml:space="preserve"> InpActive!J45</f>
        <v>32.86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27.55</v>
      </c>
      <c r="M66" s="37">
        <f xml:space="preserve"> InpActive!G46</f>
        <v>27.82</v>
      </c>
      <c r="N66" s="37">
        <f xml:space="preserve"> InpActive!H46</f>
        <v>27.99</v>
      </c>
      <c r="O66" s="37">
        <f xml:space="preserve"> InpActive!I46</f>
        <v>28.13</v>
      </c>
      <c r="P66" s="37">
        <f xml:space="preserve"> InpActive!J46</f>
        <v>28.26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27.56</v>
      </c>
      <c r="M67" s="37">
        <f xml:space="preserve"> InpActive!G47</f>
        <v>27.82</v>
      </c>
      <c r="N67" s="37">
        <f xml:space="preserve"> InpActive!H47</f>
        <v>27.98</v>
      </c>
      <c r="O67" s="37">
        <f xml:space="preserve"> InpActive!I47</f>
        <v>28.13</v>
      </c>
      <c r="P67" s="37">
        <f xml:space="preserve"> InpActive!J47</f>
        <v>28.27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37.880000000000003</v>
      </c>
      <c r="M68" s="37">
        <f xml:space="preserve"> InpActive!G48</f>
        <v>38.24</v>
      </c>
      <c r="N68" s="37">
        <f xml:space="preserve"> InpActive!H48</f>
        <v>38.46</v>
      </c>
      <c r="O68" s="37">
        <f xml:space="preserve"> InpActive!I48</f>
        <v>38.65</v>
      </c>
      <c r="P68" s="37">
        <f xml:space="preserve"> InpActive!J48</f>
        <v>38.82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" hidden="1"/>
  </cols>
  <sheetData>
    <row r="1" spans="1:24" s="1" customFormat="1" ht="32.2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5392</v>
      </c>
      <c r="M11" s="86">
        <f t="shared" si="3"/>
        <v>8907</v>
      </c>
      <c r="N11" s="86">
        <f t="shared" si="3"/>
        <v>12588</v>
      </c>
      <c r="O11" s="86">
        <f t="shared" si="3"/>
        <v>18909</v>
      </c>
      <c r="P11" s="86">
        <f t="shared" si="3"/>
        <v>25616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49</v>
      </c>
      <c r="M12" s="86">
        <f t="shared" si="3"/>
        <v>581</v>
      </c>
      <c r="N12" s="86">
        <f t="shared" si="3"/>
        <v>490</v>
      </c>
      <c r="O12" s="86">
        <f t="shared" si="3"/>
        <v>-743</v>
      </c>
      <c r="P12" s="86">
        <f t="shared" si="3"/>
        <v>-1942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-1230</v>
      </c>
      <c r="M13" s="86">
        <f t="shared" si="3"/>
        <v>-2581</v>
      </c>
      <c r="N13" s="86">
        <f t="shared" si="3"/>
        <v>-4888</v>
      </c>
      <c r="O13" s="86">
        <f t="shared" si="3"/>
        <v>-8627</v>
      </c>
      <c r="P13" s="86">
        <f t="shared" si="3"/>
        <v>-9687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-3627</v>
      </c>
      <c r="M14" s="86">
        <f t="shared" si="3"/>
        <v>-7382</v>
      </c>
      <c r="N14" s="86">
        <f t="shared" si="3"/>
        <v>-11219</v>
      </c>
      <c r="O14" s="86">
        <f t="shared" si="3"/>
        <v>-16399</v>
      </c>
      <c r="P14" s="86">
        <f t="shared" si="3"/>
        <v>-22502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-3769</v>
      </c>
      <c r="M15" s="86">
        <f t="shared" si="3"/>
        <v>-5050</v>
      </c>
      <c r="N15" s="86">
        <f t="shared" si="3"/>
        <v>-6358</v>
      </c>
      <c r="O15" s="86">
        <f t="shared" si="3"/>
        <v>-7659</v>
      </c>
      <c r="P15" s="86">
        <f t="shared" si="3"/>
        <v>-5984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293</v>
      </c>
      <c r="M16" s="86">
        <f t="shared" si="3"/>
        <v>530</v>
      </c>
      <c r="N16" s="86">
        <f t="shared" si="3"/>
        <v>3080</v>
      </c>
      <c r="O16" s="86">
        <f t="shared" si="3"/>
        <v>7074</v>
      </c>
      <c r="P16" s="86">
        <f t="shared" si="3"/>
        <v>8713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-2892</v>
      </c>
      <c r="M17" s="87">
        <f t="shared" ref="M17:P17" si="4">SUM(M11:M16)</f>
        <v>-4995</v>
      </c>
      <c r="N17" s="87">
        <f t="shared" si="4"/>
        <v>-6307</v>
      </c>
      <c r="O17" s="87">
        <f t="shared" si="4"/>
        <v>-7445</v>
      </c>
      <c r="P17" s="87">
        <f t="shared" si="4"/>
        <v>-5786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2601</v>
      </c>
      <c r="M20" s="86">
        <f t="shared" si="6"/>
        <v>8268</v>
      </c>
      <c r="N20" s="86">
        <f t="shared" si="6"/>
        <v>11137</v>
      </c>
      <c r="O20" s="86">
        <f t="shared" si="6"/>
        <v>14450</v>
      </c>
      <c r="P20" s="86">
        <f t="shared" si="6"/>
        <v>24887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952</v>
      </c>
      <c r="M21" s="86">
        <f t="shared" si="6"/>
        <v>382</v>
      </c>
      <c r="N21" s="86">
        <f t="shared" si="6"/>
        <v>488</v>
      </c>
      <c r="O21" s="86">
        <f t="shared" si="6"/>
        <v>116</v>
      </c>
      <c r="P21" s="86">
        <f t="shared" si="6"/>
        <v>-2551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-1382</v>
      </c>
      <c r="M22" s="86">
        <f t="shared" si="6"/>
        <v>3370</v>
      </c>
      <c r="N22" s="86">
        <f t="shared" si="6"/>
        <v>987</v>
      </c>
      <c r="O22" s="86">
        <f t="shared" si="6"/>
        <v>-6114</v>
      </c>
      <c r="P22" s="86">
        <f t="shared" si="6"/>
        <v>-11916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-1206</v>
      </c>
      <c r="M23" s="86">
        <f t="shared" si="6"/>
        <v>-4396</v>
      </c>
      <c r="N23" s="86">
        <f t="shared" si="6"/>
        <v>-7956</v>
      </c>
      <c r="O23" s="86">
        <f t="shared" si="6"/>
        <v>-10854</v>
      </c>
      <c r="P23" s="86">
        <f t="shared" si="6"/>
        <v>-23198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-4344</v>
      </c>
      <c r="M24" s="86">
        <f t="shared" si="6"/>
        <v>-4625</v>
      </c>
      <c r="N24" s="86">
        <f t="shared" si="6"/>
        <v>-6299</v>
      </c>
      <c r="O24" s="86">
        <f t="shared" si="6"/>
        <v>-6808</v>
      </c>
      <c r="P24" s="86">
        <f t="shared" si="6"/>
        <v>-5331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2616</v>
      </c>
      <c r="M25" s="86">
        <f t="shared" si="6"/>
        <v>1452</v>
      </c>
      <c r="N25" s="86">
        <f t="shared" si="6"/>
        <v>337</v>
      </c>
      <c r="O25" s="86">
        <f t="shared" si="6"/>
        <v>4229</v>
      </c>
      <c r="P25" s="86">
        <f t="shared" si="6"/>
        <v>7924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-763</v>
      </c>
      <c r="M26" s="87">
        <f t="shared" ref="M26:P26" si="7">SUM(M20:M25)</f>
        <v>4451</v>
      </c>
      <c r="N26" s="87">
        <f t="shared" si="7"/>
        <v>-1306</v>
      </c>
      <c r="O26" s="87">
        <f t="shared" si="7"/>
        <v>-4981</v>
      </c>
      <c r="P26" s="87">
        <f t="shared" si="7"/>
        <v>-10185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6.86586E-2</v>
      </c>
      <c r="M29" s="90">
        <f t="shared" si="9"/>
        <v>1.5891929999999999E-2</v>
      </c>
      <c r="N29" s="90">
        <f t="shared" si="9"/>
        <v>3.6318530000000002E-2</v>
      </c>
      <c r="O29" s="90">
        <f t="shared" si="9"/>
        <v>0.11218844</v>
      </c>
      <c r="P29" s="90">
        <f t="shared" si="9"/>
        <v>1.8429120000000004E-2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-2.2213800000000002E-2</v>
      </c>
      <c r="M30" s="90">
        <f t="shared" si="9"/>
        <v>4.9491300000000004E-3</v>
      </c>
      <c r="N30" s="90">
        <f t="shared" si="9"/>
        <v>5.0060000000000005E-5</v>
      </c>
      <c r="O30" s="90">
        <f t="shared" si="9"/>
        <v>-2.161244E-2</v>
      </c>
      <c r="P30" s="90">
        <f t="shared" si="9"/>
        <v>1.5395520000000001E-2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4.8594399999999996E-3</v>
      </c>
      <c r="M31" s="90">
        <f t="shared" si="9"/>
        <v>-0.19239582999999999</v>
      </c>
      <c r="N31" s="90">
        <f t="shared" si="9"/>
        <v>-0.19111375</v>
      </c>
      <c r="O31" s="90">
        <f t="shared" si="9"/>
        <v>-8.2175100000000001E-2</v>
      </c>
      <c r="P31" s="90">
        <f t="shared" si="9"/>
        <v>7.3244940000000008E-2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-6.6698550000000009E-2</v>
      </c>
      <c r="M32" s="90">
        <f t="shared" si="9"/>
        <v>-8.3070520000000009E-2</v>
      </c>
      <c r="N32" s="90">
        <f t="shared" si="9"/>
        <v>-9.1331369999999995E-2</v>
      </c>
      <c r="O32" s="90">
        <f t="shared" si="9"/>
        <v>-0.15598085</v>
      </c>
      <c r="P32" s="90">
        <f t="shared" si="9"/>
        <v>1.9668960000000003E-2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1.5847E-2</v>
      </c>
      <c r="M33" s="90">
        <f t="shared" si="9"/>
        <v>-1.1823500000000001E-2</v>
      </c>
      <c r="N33" s="90">
        <f t="shared" si="9"/>
        <v>-1.6508199999999999E-3</v>
      </c>
      <c r="O33" s="90">
        <f t="shared" si="9"/>
        <v>-2.3938629999999999E-2</v>
      </c>
      <c r="P33" s="90">
        <f t="shared" si="9"/>
        <v>-1.8460310000000001E-2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-8.7995240000000002E-2</v>
      </c>
      <c r="M34" s="90">
        <f t="shared" si="9"/>
        <v>-3.5257280000000002E-2</v>
      </c>
      <c r="N34" s="90">
        <f t="shared" si="9"/>
        <v>0.10549578</v>
      </c>
      <c r="O34" s="90">
        <f t="shared" si="9"/>
        <v>0.10995924999999999</v>
      </c>
      <c r="P34" s="90">
        <f t="shared" si="9"/>
        <v>3.062898E-2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-8.7542550000000025E-2</v>
      </c>
      <c r="M35" s="91">
        <f t="shared" ref="M35:P35" si="10">SUM(M29:M34)</f>
        <v>-0.30170606999999999</v>
      </c>
      <c r="N35" s="91">
        <f t="shared" si="10"/>
        <v>-0.14223156999999997</v>
      </c>
      <c r="O35" s="91">
        <f t="shared" si="10"/>
        <v>-6.1559330000000009E-2</v>
      </c>
      <c r="P35" s="91">
        <f t="shared" si="10"/>
        <v>0.13890721</v>
      </c>
      <c r="Q35" s="31"/>
      <c r="R35" s="31"/>
      <c r="S35" s="31"/>
      <c r="T35" s="31"/>
      <c r="U35" s="31"/>
      <c r="V35" s="31"/>
      <c r="W35" s="39">
        <f>SUM(L35:P35)</f>
        <v>-0.45413231000000004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-0.45413231000000004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7.5500598000000005</v>
      </c>
      <c r="M40" s="86">
        <f t="shared" si="12"/>
        <v>7.4591844900000002</v>
      </c>
      <c r="N40" s="86">
        <f t="shared" si="12"/>
        <v>7.2503900400000001</v>
      </c>
      <c r="O40" s="86">
        <f t="shared" si="12"/>
        <v>7.0412775999999999</v>
      </c>
      <c r="P40" s="86">
        <f t="shared" si="12"/>
        <v>7.0205088000000009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0.85320180000000001</v>
      </c>
      <c r="M41" s="86">
        <f t="shared" si="12"/>
        <v>0.83043417000000008</v>
      </c>
      <c r="N41" s="86">
        <f t="shared" si="12"/>
        <v>0.82035824999999996</v>
      </c>
      <c r="O41" s="86">
        <f t="shared" si="12"/>
        <v>0.79709395999999999</v>
      </c>
      <c r="P41" s="86">
        <f t="shared" si="12"/>
        <v>0.71522176000000004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23.029493590000001</v>
      </c>
      <c r="M42" s="86">
        <f t="shared" si="12"/>
        <v>22.949903119999998</v>
      </c>
      <c r="N42" s="86">
        <f t="shared" si="12"/>
        <v>22.518762379999998</v>
      </c>
      <c r="O42" s="86">
        <f t="shared" si="12"/>
        <v>21.906057000000004</v>
      </c>
      <c r="P42" s="86">
        <f t="shared" si="12"/>
        <v>21.321933919999999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11.749744400000001</v>
      </c>
      <c r="M43" s="86">
        <f t="shared" si="12"/>
        <v>12.237656339999999</v>
      </c>
      <c r="N43" s="86">
        <f t="shared" si="12"/>
        <v>12.691925549999999</v>
      </c>
      <c r="O43" s="86">
        <f t="shared" si="12"/>
        <v>13.16126749</v>
      </c>
      <c r="P43" s="86">
        <f t="shared" si="12"/>
        <v>13.353245640000001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0.85223788</v>
      </c>
      <c r="M44" s="86">
        <f t="shared" si="12"/>
        <v>0.90971400000000002</v>
      </c>
      <c r="N44" s="86">
        <f t="shared" si="12"/>
        <v>0.92605406000000001</v>
      </c>
      <c r="O44" s="86">
        <f t="shared" si="12"/>
        <v>0.97507018999999995</v>
      </c>
      <c r="P44" s="86">
        <f t="shared" si="12"/>
        <v>1.0806490200000001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13.009431440000002</v>
      </c>
      <c r="M45" s="86">
        <f t="shared" si="12"/>
        <v>13.871827680000001</v>
      </c>
      <c r="N45" s="86">
        <f t="shared" si="12"/>
        <v>14.70179652</v>
      </c>
      <c r="O45" s="86">
        <f t="shared" si="12"/>
        <v>15.723167849999999</v>
      </c>
      <c r="P45" s="86">
        <f t="shared" si="12"/>
        <v>16.74236724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57.044168910000003</v>
      </c>
      <c r="M46" s="87">
        <f t="shared" ref="M46:P46" si="13">SUM(M40:M45)</f>
        <v>58.258719800000001</v>
      </c>
      <c r="N46" s="87">
        <f t="shared" si="13"/>
        <v>58.909286799999997</v>
      </c>
      <c r="O46" s="87">
        <f t="shared" si="13"/>
        <v>59.603934089999996</v>
      </c>
      <c r="P46" s="87">
        <f t="shared" si="13"/>
        <v>60.23392638</v>
      </c>
      <c r="Q46" s="31"/>
      <c r="R46" s="31"/>
      <c r="S46" s="31"/>
      <c r="T46" s="31"/>
      <c r="U46" s="31"/>
      <c r="V46" s="31"/>
      <c r="W46" s="39">
        <f>SUM(L46:P46)</f>
        <v>294.05003598000002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7.6139999999999999</v>
      </c>
      <c r="M49" s="86">
        <f t="shared" si="15"/>
        <v>7.4580000000000002</v>
      </c>
      <c r="N49" s="86">
        <f t="shared" si="15"/>
        <v>7.39</v>
      </c>
      <c r="O49" s="86">
        <f t="shared" si="15"/>
        <v>7.1509999999999998</v>
      </c>
      <c r="P49" s="86">
        <f t="shared" si="15"/>
        <v>6.7110000000000003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0.35099999999999998</v>
      </c>
      <c r="M50" s="86">
        <f t="shared" si="15"/>
        <v>0.40600000000000003</v>
      </c>
      <c r="N50" s="86">
        <f t="shared" si="15"/>
        <v>0.41699999999999998</v>
      </c>
      <c r="O50" s="86">
        <f t="shared" si="15"/>
        <v>0.38</v>
      </c>
      <c r="P50" s="86">
        <f t="shared" si="15"/>
        <v>0.312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23.295999999999999</v>
      </c>
      <c r="M51" s="86">
        <f t="shared" si="15"/>
        <v>23.259</v>
      </c>
      <c r="N51" s="86">
        <f t="shared" si="15"/>
        <v>22.800999999999998</v>
      </c>
      <c r="O51" s="86">
        <f t="shared" si="15"/>
        <v>21.933</v>
      </c>
      <c r="P51" s="86">
        <f t="shared" si="15"/>
        <v>19.68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11.973000000000001</v>
      </c>
      <c r="M52" s="86">
        <f t="shared" si="15"/>
        <v>12.13</v>
      </c>
      <c r="N52" s="86">
        <f t="shared" si="15"/>
        <v>12.263999999999999</v>
      </c>
      <c r="O52" s="86">
        <f t="shared" si="15"/>
        <v>12.916</v>
      </c>
      <c r="P52" s="86">
        <f t="shared" si="15"/>
        <v>14.074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0.42199999999999999</v>
      </c>
      <c r="M53" s="86">
        <f t="shared" si="15"/>
        <v>0.48899999999999999</v>
      </c>
      <c r="N53" s="86">
        <f t="shared" si="15"/>
        <v>0.44500000000000001</v>
      </c>
      <c r="O53" s="86">
        <f t="shared" si="15"/>
        <v>0.52400000000000002</v>
      </c>
      <c r="P53" s="86">
        <f t="shared" si="15"/>
        <v>0.78200000000000003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13.484999999999999</v>
      </c>
      <c r="M54" s="86">
        <f t="shared" si="15"/>
        <v>14.209</v>
      </c>
      <c r="N54" s="86">
        <f t="shared" si="15"/>
        <v>15.458</v>
      </c>
      <c r="O54" s="86">
        <f t="shared" si="15"/>
        <v>16.724</v>
      </c>
      <c r="P54" s="86">
        <f t="shared" si="15"/>
        <v>18.204999999999998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57.140999999999998</v>
      </c>
      <c r="M55" s="87">
        <f t="shared" ref="M55:P55" si="16">SUM(M49:M54)</f>
        <v>57.950999999999993</v>
      </c>
      <c r="N55" s="87">
        <f t="shared" si="16"/>
        <v>58.774999999999999</v>
      </c>
      <c r="O55" s="87">
        <f t="shared" si="16"/>
        <v>59.628</v>
      </c>
      <c r="P55" s="87">
        <f t="shared" si="16"/>
        <v>59.763999999999996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-6.3940199999999336E-2</v>
      </c>
      <c r="M58" s="86">
        <f t="shared" si="18"/>
        <v>1.1844899999999825E-3</v>
      </c>
      <c r="N58" s="86">
        <f t="shared" si="18"/>
        <v>-0.13960995999999959</v>
      </c>
      <c r="O58" s="86">
        <f t="shared" si="18"/>
        <v>-0.10972239999999989</v>
      </c>
      <c r="P58" s="86">
        <f t="shared" si="18"/>
        <v>0.30950880000000058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0.50220180000000003</v>
      </c>
      <c r="M59" s="86">
        <f t="shared" si="18"/>
        <v>0.42443417000000006</v>
      </c>
      <c r="N59" s="86">
        <f t="shared" si="18"/>
        <v>0.40335824999999997</v>
      </c>
      <c r="O59" s="86">
        <f t="shared" si="18"/>
        <v>0.41709395999999999</v>
      </c>
      <c r="P59" s="86">
        <f t="shared" si="18"/>
        <v>0.40322176000000004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-0.26650640999999808</v>
      </c>
      <c r="M60" s="86">
        <f t="shared" si="18"/>
        <v>-0.30909688000000202</v>
      </c>
      <c r="N60" s="86">
        <f t="shared" si="18"/>
        <v>-0.28223762000000008</v>
      </c>
      <c r="O60" s="86">
        <f t="shared" si="18"/>
        <v>-2.694299999999572E-2</v>
      </c>
      <c r="P60" s="86">
        <f t="shared" si="18"/>
        <v>1.6419339199999996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-0.22325559999999989</v>
      </c>
      <c r="M61" s="86">
        <f t="shared" si="18"/>
        <v>0.10765633999999835</v>
      </c>
      <c r="N61" s="86">
        <f t="shared" si="18"/>
        <v>0.42792554999999943</v>
      </c>
      <c r="O61" s="86">
        <f t="shared" si="18"/>
        <v>0.24526748999999981</v>
      </c>
      <c r="P61" s="86">
        <f t="shared" si="18"/>
        <v>-0.72075435999999904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0.43023788000000002</v>
      </c>
      <c r="M62" s="86">
        <f t="shared" si="18"/>
        <v>0.42071400000000003</v>
      </c>
      <c r="N62" s="86">
        <f t="shared" si="18"/>
        <v>0.48105406000000001</v>
      </c>
      <c r="O62" s="86">
        <f t="shared" si="18"/>
        <v>0.45107018999999993</v>
      </c>
      <c r="P62" s="86">
        <f t="shared" si="18"/>
        <v>0.29864902000000004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-0.47556855999999748</v>
      </c>
      <c r="M63" s="86">
        <f t="shared" si="18"/>
        <v>-0.33717231999999875</v>
      </c>
      <c r="N63" s="86">
        <f t="shared" si="18"/>
        <v>-0.75620347999999993</v>
      </c>
      <c r="O63" s="86">
        <f t="shared" si="18"/>
        <v>-1.0008321500000008</v>
      </c>
      <c r="P63" s="86">
        <f t="shared" si="18"/>
        <v>-1.4626327599999982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-9.6831089999994735E-2</v>
      </c>
      <c r="M64" s="87">
        <f t="shared" ref="M64:P64" si="19">SUM(M58:M63)</f>
        <v>0.30771979999999766</v>
      </c>
      <c r="N64" s="87">
        <f t="shared" si="19"/>
        <v>0.13428679999999982</v>
      </c>
      <c r="O64" s="87">
        <f t="shared" si="19"/>
        <v>-2.4065909999996693E-2</v>
      </c>
      <c r="P64" s="87">
        <f t="shared" si="19"/>
        <v>0.46992638000000309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0.79103598000000908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4.7184000000006637E-3</v>
      </c>
      <c r="M69" s="86">
        <f t="shared" ref="L69:P74" si="21">SUM(M29,M58)</f>
        <v>1.7076419999999981E-2</v>
      </c>
      <c r="N69" s="86">
        <f t="shared" si="21"/>
        <v>-0.10329142999999959</v>
      </c>
      <c r="O69" s="86">
        <f t="shared" si="21"/>
        <v>2.4660400000001137E-3</v>
      </c>
      <c r="P69" s="86">
        <f t="shared" si="21"/>
        <v>0.3279379200000006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0.47998800000000003</v>
      </c>
      <c r="M70" s="86">
        <f t="shared" si="21"/>
        <v>0.42938330000000008</v>
      </c>
      <c r="N70" s="86">
        <f t="shared" si="21"/>
        <v>0.40340830999999999</v>
      </c>
      <c r="O70" s="86">
        <f t="shared" si="21"/>
        <v>0.39548151999999998</v>
      </c>
      <c r="P70" s="86">
        <f t="shared" si="21"/>
        <v>0.41861728000000004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-0.26164696999999809</v>
      </c>
      <c r="M71" s="86">
        <f t="shared" si="21"/>
        <v>-0.50149271000000195</v>
      </c>
      <c r="N71" s="86">
        <f t="shared" si="21"/>
        <v>-0.47335137000000005</v>
      </c>
      <c r="O71" s="86">
        <f t="shared" si="21"/>
        <v>-0.10911809999999572</v>
      </c>
      <c r="P71" s="86">
        <f t="shared" si="21"/>
        <v>1.7151788599999995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-0.28995414999999991</v>
      </c>
      <c r="M72" s="86">
        <f t="shared" si="21"/>
        <v>2.4585819999998343E-2</v>
      </c>
      <c r="N72" s="86">
        <f t="shared" si="21"/>
        <v>0.33659417999999941</v>
      </c>
      <c r="O72" s="86">
        <f t="shared" si="21"/>
        <v>8.9286639999999806E-2</v>
      </c>
      <c r="P72" s="86">
        <f t="shared" si="21"/>
        <v>-0.70108539999999908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0.44608488000000002</v>
      </c>
      <c r="M73" s="86">
        <f t="shared" si="21"/>
        <v>0.40889050000000005</v>
      </c>
      <c r="N73" s="86">
        <f t="shared" si="21"/>
        <v>0.47940324000000001</v>
      </c>
      <c r="O73" s="86">
        <f t="shared" si="21"/>
        <v>0.42713155999999991</v>
      </c>
      <c r="P73" s="86">
        <f t="shared" si="21"/>
        <v>0.28018871000000006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-0.56356379999999751</v>
      </c>
      <c r="M74" s="86">
        <f t="shared" si="21"/>
        <v>-0.37242959999999875</v>
      </c>
      <c r="N74" s="86">
        <f t="shared" si="21"/>
        <v>-0.65070769999999989</v>
      </c>
      <c r="O74" s="86">
        <f t="shared" si="21"/>
        <v>-0.89087290000000086</v>
      </c>
      <c r="P74" s="86">
        <f t="shared" si="21"/>
        <v>-1.4320037799999983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-0.18437363999999479</v>
      </c>
      <c r="M75" s="87">
        <f t="shared" ref="M75:P75" si="22">SUM(M69:M74)</f>
        <v>6.0137299999977745E-3</v>
      </c>
      <c r="N75" s="87">
        <f t="shared" si="22"/>
        <v>-7.9447700000001564E-3</v>
      </c>
      <c r="O75" s="87">
        <f t="shared" si="22"/>
        <v>-8.5625239999996827E-2</v>
      </c>
      <c r="P75" s="87">
        <f t="shared" si="22"/>
        <v>0.60883359000000326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0.33690367000000926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9.6831089999994735E-2</v>
      </c>
      <c r="M80" s="39">
        <f t="shared" ref="M80:P80" si="23">0-M64</f>
        <v>-0.30771979999999766</v>
      </c>
      <c r="N80" s="39">
        <f t="shared" si="23"/>
        <v>-0.13428679999999982</v>
      </c>
      <c r="O80" s="39">
        <f t="shared" si="23"/>
        <v>2.4065909999996693E-2</v>
      </c>
      <c r="P80" s="39">
        <f t="shared" si="23"/>
        <v>-0.46992638000000309</v>
      </c>
      <c r="Q80" s="31"/>
      <c r="R80" s="31"/>
      <c r="S80" s="31"/>
      <c r="T80" s="31"/>
      <c r="U80" s="31"/>
      <c r="V80" s="31"/>
      <c r="W80" s="39">
        <f>SUM(L80:P80)</f>
        <v>-0.79103598000000908</v>
      </c>
    </row>
    <row r="81" spans="1:24" s="8" customFormat="1" ht="12.7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-2.6943018281655883E-3</v>
      </c>
      <c r="X81" s="31"/>
    </row>
    <row r="82" spans="1:24" s="8" customFormat="1" ht="12.7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-0.18437363999999479</v>
      </c>
      <c r="M86" s="39">
        <f>L86*(1+Discount.Rate)</f>
        <v>-0.1912692141359946</v>
      </c>
      <c r="N86" s="39">
        <f>M86*(1+Discount.Rate)</f>
        <v>-0.19842268274468081</v>
      </c>
      <c r="O86" s="39">
        <f>N86*(1+Discount.Rate)</f>
        <v>-0.2058436910793319</v>
      </c>
      <c r="P86" s="39">
        <f>O86*(1+Discount.Rate)</f>
        <v>-0.21354224512569894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6.0137299999977745E-3</v>
      </c>
      <c r="N87" s="39">
        <f>M87*(1+Discount.Rate)</f>
        <v>6.238643501997692E-3</v>
      </c>
      <c r="O87" s="39">
        <f>N87*(1+Discount.Rate)</f>
        <v>6.4719687689724064E-3</v>
      </c>
      <c r="P87" s="39">
        <f>O87*(1+Discount.Rate)</f>
        <v>6.7140204009319754E-3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-7.9447700000001564E-3</v>
      </c>
      <c r="O88" s="39">
        <f>N88*(1+Discount.Rate)</f>
        <v>-8.2419043980001636E-3</v>
      </c>
      <c r="P88" s="39">
        <f>O88*(1+Discount.Rate)</f>
        <v>-8.5501516224853712E-3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-8.5625239999996827E-2</v>
      </c>
      <c r="P89" s="39">
        <f>O89*(1+Discount.Rate)</f>
        <v>-8.8827623975996722E-2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0.60883359000000326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0.30462758967675418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0.33690367000000926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" style="2" customWidth="1"/>
    <col min="24" max="16384" width="0" style="2" hidden="1"/>
  </cols>
  <sheetData>
    <row r="1" spans="1:23" ht="32.2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.15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tabSelected="1" zoomScaleNormal="100" workbookViewId="0">
      <pane xSplit="3" ySplit="2" topLeftCell="I3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1" width="9" style="45" customWidth="1"/>
    <col min="2" max="2" width="22.28515625" style="45" customWidth="1"/>
    <col min="3" max="3" width="95.85546875" style="45" customWidth="1"/>
    <col min="4" max="4" width="3.35546875" style="45" customWidth="1"/>
    <col min="5" max="5" width="15.0703125" style="45" customWidth="1"/>
    <col min="6" max="11" width="7.85546875" style="45" customWidth="1"/>
    <col min="12" max="12" width="15.0703125" style="45" customWidth="1"/>
    <col min="13" max="16384" width="9.28515625" style="45"/>
  </cols>
  <sheetData>
    <row r="1" spans="1:12">
      <c r="C1" s="45" t="s">
        <v>200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12</v>
      </c>
      <c r="F4" s="47"/>
      <c r="G4" s="47"/>
      <c r="H4" s="47"/>
      <c r="I4" s="47"/>
      <c r="J4" s="47">
        <f xml:space="preserve"> Calcs!P94</f>
        <v>0.33690367000000926</v>
      </c>
      <c r="K4" s="47"/>
      <c r="L4" s="99">
        <f xml:space="preserve"> Calcs!P94</f>
        <v>0.33690367000000926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12</v>
      </c>
      <c r="F5" s="57" t="str">
        <f t="shared" ref="F5:L5" ca="1" si="0">CONCATENATE("[…]", TEXT(NOW(),"dd/mm/yyy hh:mm:ss"))</f>
        <v>[…]04/11/2020 11:46:37</v>
      </c>
      <c r="G5" s="57" t="str">
        <f t="shared" ca="1" si="0"/>
        <v>[…]04/11/2020 11:46:37</v>
      </c>
      <c r="H5" s="57" t="str">
        <f t="shared" ca="1" si="0"/>
        <v>[…]04/11/2020 11:46:37</v>
      </c>
      <c r="I5" s="57" t="str">
        <f t="shared" ca="1" si="0"/>
        <v>[…]04/11/2020 11:46:37</v>
      </c>
      <c r="J5" s="57" t="str">
        <f t="shared" ca="1" si="0"/>
        <v>[…]04/11/2020 11:46:37</v>
      </c>
      <c r="K5" s="57" t="str">
        <f t="shared" ca="1" si="0"/>
        <v>[…]04/11/2020 11:46:37</v>
      </c>
      <c r="L5" s="59" t="str">
        <f t="shared" ca="1" si="0"/>
        <v>[…]04/11/2020 11:46:37</v>
      </c>
    </row>
    <row r="6" spans="1:12">
      <c r="B6" s="98" t="s">
        <v>194</v>
      </c>
      <c r="C6" s="98" t="s">
        <v>195</v>
      </c>
      <c r="D6" s="54" t="s">
        <v>193</v>
      </c>
      <c r="E6" s="55" t="s">
        <v>12</v>
      </c>
      <c r="F6" s="56" t="str">
        <f ca="1">MID(CELL("filename",F1),SEARCH("[",CELL("filename",F1))+1,SEARCH(".",CELL("filename",F1))-1-SEARCH("[",CELL("filename",F1)))</f>
        <v>PR19PD008_NES_BYRun2</v>
      </c>
      <c r="G6" s="56" t="str">
        <f ca="1">MID(CELL("filename",F1),SEARCH("[",CELL("filename",F1))+1,SEARCH(".",CELL("filename",F1))-1-SEARCH("[",CELL("filename",F1)))</f>
        <v>PR19PD008_NES_BYRun2</v>
      </c>
      <c r="H6" s="56" t="str">
        <f ca="1">MID(CELL("filename",F1),SEARCH("[",CELL("filename",F1))+1,SEARCH(".",CELL("filename",F1))-1-SEARCH("[",CELL("filename",F1)))</f>
        <v>PR19PD008_NES_BYRun2</v>
      </c>
      <c r="I6" s="56" t="str">
        <f ca="1">MID(CELL("filename",F1),SEARCH("[",CELL("filename",F1))+1,SEARCH(".",CELL("filename",F1))-1-SEARCH("[",CELL("filename",F1)))</f>
        <v>PR19PD008_NES_BYRun2</v>
      </c>
      <c r="J6" s="56" t="str">
        <f ca="1">MID(CELL("filename",F1),SEARCH("[",CELL("filename",F1))+1,SEARCH(".",CELL("filename",F1))-1-SEARCH("[",CELL("filename",F1)))</f>
        <v>PR19PD008_NES_BYRun2</v>
      </c>
      <c r="K6" s="56" t="str">
        <f ca="1">MID(CELL("filename",F1),SEARCH("[",CELL("filename",F1))+1,SEARCH(".",CELL("filename",F1))-1-SEARCH("[",CELL("filename",F1)))</f>
        <v>PR19PD008_NES_BYRun2</v>
      </c>
      <c r="L6" s="60" t="str">
        <f ca="1">MID(CELL("filename",F1),SEARCH("[",CELL("filename",F1))+1,SEARCH(".",CELL("filename",F1))-1-SEARCH("[",CELL("filename",F1)))</f>
        <v>PR19PD008_NES_BYRun2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2020-11-04T16:33:00Z</dcterms:created>
  <dcterms:modified xsi:type="dcterms:W3CDTF">2020-11-04T16:35:46Z</dcterms:modified>
  <cp:category/>
  <cp:contentStatus/>
</cp:coreProperties>
</file>