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006DAA39-6F39-4D24-AAA8-7C2C574353F6}" xr6:coauthVersionLast="44" xr6:coauthVersionMax="44" xr10:uidLastSave="{00000000-0000-0000-0000-000000000000}"/>
  <bookViews>
    <workbookView xWindow="1972" yWindow="0" windowWidth="18406" windowHeight="13080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F32" i="7"/>
  <c r="L45" i="6" s="1"/>
  <c r="F31" i="7"/>
  <c r="L44" i="6" s="1"/>
  <c r="F30" i="7"/>
  <c r="F29" i="7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H29" i="7"/>
  <c r="N40" i="6" s="1"/>
  <c r="G29" i="7"/>
  <c r="M40" i="6" s="1"/>
  <c r="J28" i="7"/>
  <c r="P39" i="6" s="1"/>
  <c r="I28" i="7"/>
  <c r="H28" i="7"/>
  <c r="N39" i="6" s="1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O36" i="6" s="1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H23" i="7"/>
  <c r="N32" i="6" s="1"/>
  <c r="G23" i="7"/>
  <c r="M32" i="6" s="1"/>
  <c r="J22" i="7"/>
  <c r="P31" i="6" s="1"/>
  <c r="I22" i="7"/>
  <c r="H22" i="7"/>
  <c r="N31" i="6" s="1"/>
  <c r="G22" i="7"/>
  <c r="M31" i="6" s="1"/>
  <c r="J21" i="7"/>
  <c r="P30" i="6" s="1"/>
  <c r="I21" i="7"/>
  <c r="O30" i="6" s="1"/>
  <c r="H21" i="7"/>
  <c r="N30" i="6" s="1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O24" i="6" s="1"/>
  <c r="H17" i="7"/>
  <c r="N24" i="6" s="1"/>
  <c r="G17" i="7"/>
  <c r="M24" i="6" s="1"/>
  <c r="J16" i="7"/>
  <c r="P23" i="6" s="1"/>
  <c r="I16" i="7"/>
  <c r="O23" i="6" s="1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H14" i="7"/>
  <c r="N21" i="6" s="1"/>
  <c r="G14" i="7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H11" i="7"/>
  <c r="N16" i="6" s="1"/>
  <c r="N15" i="5" s="1"/>
  <c r="G11" i="7"/>
  <c r="M16" i="6" s="1"/>
  <c r="J10" i="7"/>
  <c r="P15" i="6" s="1"/>
  <c r="I10" i="7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O13" i="6" s="1"/>
  <c r="H8" i="7"/>
  <c r="N13" i="6" s="1"/>
  <c r="G8" i="7"/>
  <c r="M13" i="6" s="1"/>
  <c r="J7" i="7"/>
  <c r="P12" i="6" s="1"/>
  <c r="I7" i="7"/>
  <c r="O12" i="6" s="1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6" i="6"/>
  <c r="M63" i="6"/>
  <c r="L65" i="6"/>
  <c r="M47" i="6"/>
  <c r="O44" i="6"/>
  <c r="L46" i="6"/>
  <c r="L47" i="6"/>
  <c r="O40" i="6"/>
  <c r="O56" i="6" s="1"/>
  <c r="O53" i="5" s="1"/>
  <c r="O39" i="6"/>
  <c r="M36" i="6"/>
  <c r="M52" i="6" s="1"/>
  <c r="M49" i="5" s="1"/>
  <c r="L37" i="6"/>
  <c r="L40" i="6"/>
  <c r="L41" i="6"/>
  <c r="O32" i="6"/>
  <c r="O31" i="6"/>
  <c r="O29" i="6"/>
  <c r="O28" i="6"/>
  <c r="O21" i="6"/>
  <c r="M21" i="6"/>
  <c r="L24" i="6"/>
  <c r="O16" i="6"/>
  <c r="O15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O13" i="5" l="1"/>
  <c r="N25" i="5"/>
  <c r="O52" i="6"/>
  <c r="O49" i="5" s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N34" i="5" s="1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L33" i="5" s="1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58" i="5" s="1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N61" i="5" s="1"/>
  <c r="P45" i="5"/>
  <c r="P63" i="5" s="1"/>
  <c r="L41" i="5"/>
  <c r="N40" i="5"/>
  <c r="O45" i="5"/>
  <c r="M20" i="5"/>
  <c r="M40" i="5"/>
  <c r="P32" i="5" l="1"/>
  <c r="O30" i="5"/>
  <c r="P34" i="5"/>
  <c r="P74" i="5" s="1"/>
  <c r="N58" i="5"/>
  <c r="L63" i="5"/>
  <c r="P62" i="5"/>
  <c r="N59" i="5"/>
  <c r="P61" i="5"/>
  <c r="P72" i="5" s="1"/>
  <c r="P59" i="5"/>
  <c r="O34" i="5"/>
  <c r="O55" i="5"/>
  <c r="L31" i="5"/>
  <c r="M31" i="5"/>
  <c r="M71" i="5" s="1"/>
  <c r="P33" i="5"/>
  <c r="P73" i="5" s="1"/>
  <c r="N63" i="5"/>
  <c r="N74" i="5" s="1"/>
  <c r="L58" i="5"/>
  <c r="L32" i="5"/>
  <c r="P30" i="5"/>
  <c r="P70" i="5" s="1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26" i="5"/>
  <c r="L26" i="5"/>
  <c r="L17" i="5"/>
  <c r="P58" i="5"/>
  <c r="M30" i="5"/>
  <c r="L61" i="5"/>
  <c r="O32" i="5"/>
  <c r="M62" i="5"/>
  <c r="N55" i="5"/>
  <c r="N62" i="5"/>
  <c r="L46" i="5"/>
  <c r="N29" i="5"/>
  <c r="O70" i="5"/>
  <c r="L29" i="5"/>
  <c r="M63" i="5"/>
  <c r="L62" i="5"/>
  <c r="L73" i="5" s="1"/>
  <c r="N17" i="5"/>
  <c r="M55" i="5"/>
  <c r="L55" i="5"/>
  <c r="P17" i="5"/>
  <c r="L30" i="5"/>
  <c r="O17" i="5"/>
  <c r="O26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N71" i="5" l="1"/>
  <c r="L70" i="5"/>
  <c r="N69" i="5"/>
  <c r="M72" i="5"/>
  <c r="O74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P75" i="5" l="1"/>
  <c r="P90" i="5" s="1"/>
  <c r="O75" i="5"/>
  <c r="O89" i="5" s="1"/>
  <c r="P89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 s="1"/>
  <c r="N87" i="5" s="1"/>
  <c r="O87" i="5" s="1"/>
  <c r="P87" i="5" s="1"/>
  <c r="W35" i="5"/>
  <c r="P37" i="5"/>
  <c r="W81" i="5" l="1"/>
  <c r="W82" i="5" s="1"/>
  <c r="P77" i="5"/>
  <c r="P92" i="5"/>
  <c r="P94" i="5" l="1"/>
  <c r="J4" i="8" s="1"/>
  <c r="L4" i="8"/>
</calcChain>
</file>

<file path=xl/sharedStrings.xml><?xml version="1.0" encoding="utf-8"?>
<sst xmlns="http://schemas.openxmlformats.org/spreadsheetml/2006/main" count="971" uniqueCount="201">
  <si>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</si>
  <si>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</si>
  <si>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</si>
  <si>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</si>
  <si>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</si>
  <si>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</si>
  <si>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</si>
  <si>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</si>
  <si>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</si>
  <si>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</si>
  <si>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</si>
  <si>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</si>
  <si>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</si>
  <si>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</si>
  <si>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</si>
  <si>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</si>
  <si>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</si>
  <si>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</si>
  <si>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</si>
  <si>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</si>
  <si>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</si>
  <si>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</si>
  <si>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</si>
  <si>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</si>
  <si>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</si>
  <si>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</si>
  <si>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</si>
  <si>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</si>
  <si>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</si>
  <si>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</si>
  <si>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</si>
  <si>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</si>
  <si>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</si>
  <si>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</si>
  <si>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</si>
  <si>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</si>
  <si>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</si>
  <si>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</si>
  <si>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</si>
  <si>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</si>
  <si>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</si>
  <si>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</si>
  <si>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</si>
  <si>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</si>
  <si>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</si>
  <si>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</si>
  <si>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</si>
  <si>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</si>
  <si>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</si>
  <si>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</si>
  <si>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</si>
  <si>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</si>
  <si>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</si>
  <si>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</si>
  <si>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</si>
  <si>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</si>
  <si>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</si>
  <si>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</si>
  <si>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</si>
  <si>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</si>
  <si>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</si>
  <si>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</si>
  <si>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</si>
  <si>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</si>
  <si>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</si>
  <si>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</si>
  <si>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</si>
  <si>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</si>
  <si>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</si>
  <si>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</si>
  <si>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</si>
  <si>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</si>
  <si>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</si>
  <si>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</si>
  <si>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</si>
  <si>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</si>
  <si>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</si>
  <si>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</si>
  <si>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</si>
  <si>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</si>
  <si>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</si>
  <si>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</si>
  <si>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</si>
  <si>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</si>
  <si>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</si>
  <si>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</si>
  <si>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</si>
  <si>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</si>
  <si>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</si>
  <si>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</si>
  <si>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</si>
  <si>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</si>
  <si>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</si>
  <si>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</si>
  <si>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</si>
  <si>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</si>
  <si>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</si>
  <si>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</si>
  <si>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</si>
  <si>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</si>
  <si>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</si>
  <si>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</si>
  <si>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</si>
  <si>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</si>
  <si>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</si>
  <si>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</si>
  <si>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</si>
  <si>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</si>
  <si>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</si>
  <si>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</si>
  <si>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</si>
  <si>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</si>
  <si>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</si>
  <si>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</si>
  <si>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</si>
  <si>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</si>
  <si>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</si>
  <si>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</si>
  <si>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</si>
  <si>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</si>
  <si>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</si>
  <si>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</si>
  <si>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</si>
  <si>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</si>
  <si>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</si>
  <si>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</si>
  <si>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</si>
  <si>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</si>
  <si>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</si>
  <si>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</si>
  <si>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</si>
  <si>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</si>
  <si>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</si>
  <si>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</si>
  <si>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</si>
  <si>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</si>
  <si>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</si>
  <si>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</si>
  <si>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</si>
  <si>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</si>
  <si>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</si>
  <si>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</si>
  <si>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</si>
  <si>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</si>
  <si>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</si>
  <si>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</si>
  <si>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</si>
  <si>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</si>
  <si>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</si>
  <si>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</si>
  <si>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</si>
  <si>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</si>
  <si>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</si>
  <si>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</si>
  <si>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</si>
  <si>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</si>
  <si>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</si>
  <si>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</si>
  <si>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</si>
  <si>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</si>
  <si>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</si>
  <si>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</si>
  <si>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</si>
  <si>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</si>
  <si>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</si>
  <si>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</si>
  <si>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</si>
  <si>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</si>
  <si>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</si>
  <si>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</si>
  <si>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</si>
  <si>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</si>
  <si>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</si>
  <si>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</si>
  <si>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</si>
  <si>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</si>
  <si>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</si>
  <si>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</si>
  <si>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</si>
  <si>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</si>
  <si>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</si>
  <si>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</si>
  <si>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</si>
  <si>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</si>
  <si>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</si>
  <si>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</si>
  <si>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</si>
  <si>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</si>
  <si>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</si>
  <si>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</si>
  <si>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</si>
  <si>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</si>
  <si>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</si>
  <si>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</si>
  <si>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</si>
  <si>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</si>
  <si>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BYRun2: Blind Year FD</t>
  </si>
  <si>
    <t>SEW.PD.D008.01</t>
  </si>
  <si>
    <t>SEW.PD.C008.01</t>
  </si>
  <si>
    <t>SEW</t>
  </si>
  <si>
    <t>PR19PD008SEWBYRFD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</si>
</sst>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tabSelected="1" workbookViewId="0"/>
  </sheetViews>
  <sheetFormatPr defaultColWidth="10" defaultRowHeight="13.15"/>
  <cols>
    <col min="1" max="1" width="4.28515625" customWidth="1"/>
    <col min="2" max="2" width="5.85546875" customWidth="1"/>
    <col min="3" max="3" width="50.0703125" customWidth="1"/>
    <col min="4" max="4" width="2.42578125" customWidth="1"/>
    <col min="5" max="5" width="15.0703125" customWidth="1"/>
    <col min="6" max="11" width="5.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196</v>
      </c>
      <c r="G5" t="s">
        <v>196</v>
      </c>
      <c r="H5" t="s">
        <v>196</v>
      </c>
      <c r="I5" t="s">
        <v>196</v>
      </c>
      <c r="J5" t="s">
        <v>196</v>
      </c>
      <c r="K5" t="s">
        <v>196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199</v>
      </c>
      <c r="B7" t="s">
        <v>15</v>
      </c>
      <c r="C7" t="s">
        <v>16</v>
      </c>
      <c r="D7" t="s">
        <v>17</v>
      </c>
      <c r="E7" t="s">
        <v>12</v>
      </c>
      <c r="F7" s="49">
        <v>237654</v>
      </c>
      <c r="G7" s="49">
        <v>199321</v>
      </c>
      <c r="H7" s="49">
        <v>161966</v>
      </c>
      <c r="I7" s="49">
        <v>125099</v>
      </c>
      <c r="J7" s="49">
        <v>88720</v>
      </c>
      <c r="K7" s="49"/>
    </row>
    <row r="8" spans="1:11">
      <c r="A8" t="s">
        <v>199</v>
      </c>
      <c r="B8" t="s">
        <v>18</v>
      </c>
      <c r="C8" t="s">
        <v>19</v>
      </c>
      <c r="D8" t="s">
        <v>17</v>
      </c>
      <c r="E8" t="s">
        <v>12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/>
    </row>
    <row r="9" spans="1:11">
      <c r="A9" t="s">
        <v>199</v>
      </c>
      <c r="B9" t="s">
        <v>20</v>
      </c>
      <c r="C9" t="s">
        <v>21</v>
      </c>
      <c r="D9" t="s">
        <v>17</v>
      </c>
      <c r="E9" t="s">
        <v>12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</row>
    <row r="10" spans="1:11">
      <c r="A10" t="s">
        <v>199</v>
      </c>
      <c r="B10" t="s">
        <v>22</v>
      </c>
      <c r="C10" t="s">
        <v>23</v>
      </c>
      <c r="D10" t="s">
        <v>17</v>
      </c>
      <c r="E10" t="s">
        <v>12</v>
      </c>
      <c r="F10" s="49">
        <v>598142</v>
      </c>
      <c r="G10" s="49">
        <v>644552</v>
      </c>
      <c r="H10" s="49">
        <v>690288</v>
      </c>
      <c r="I10" s="49">
        <v>734942</v>
      </c>
      <c r="J10" s="49">
        <v>779060</v>
      </c>
      <c r="K10" s="49"/>
    </row>
    <row r="11" spans="1:11">
      <c r="A11" t="s">
        <v>199</v>
      </c>
      <c r="B11" t="s">
        <v>24</v>
      </c>
      <c r="C11" t="s">
        <v>25</v>
      </c>
      <c r="D11" t="s">
        <v>17</v>
      </c>
      <c r="E11" t="s">
        <v>12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/>
    </row>
    <row r="12" spans="1:11">
      <c r="A12" t="s">
        <v>199</v>
      </c>
      <c r="B12" t="s">
        <v>26</v>
      </c>
      <c r="C12" t="s">
        <v>27</v>
      </c>
      <c r="D12" t="s">
        <v>17</v>
      </c>
      <c r="E12" t="s">
        <v>12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/>
    </row>
    <row r="13" spans="1:11">
      <c r="A13" t="s">
        <v>199</v>
      </c>
      <c r="B13" t="s">
        <v>28</v>
      </c>
      <c r="C13" t="s">
        <v>29</v>
      </c>
      <c r="D13" t="s">
        <v>17</v>
      </c>
      <c r="E13" t="s">
        <v>12</v>
      </c>
      <c r="F13" s="49">
        <v>228123</v>
      </c>
      <c r="G13" s="49">
        <v>178312</v>
      </c>
      <c r="H13" s="49">
        <v>134323</v>
      </c>
      <c r="I13" s="49">
        <v>107249</v>
      </c>
      <c r="J13" s="49">
        <v>85161</v>
      </c>
      <c r="K13" s="49"/>
    </row>
    <row r="14" spans="1:11">
      <c r="A14" t="s">
        <v>199</v>
      </c>
      <c r="B14" t="s">
        <v>30</v>
      </c>
      <c r="C14" t="s">
        <v>31</v>
      </c>
      <c r="D14" t="s">
        <v>17</v>
      </c>
      <c r="E14" t="s">
        <v>12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/>
    </row>
    <row r="15" spans="1:11">
      <c r="A15" t="s">
        <v>199</v>
      </c>
      <c r="B15" t="s">
        <v>32</v>
      </c>
      <c r="C15" t="s">
        <v>33</v>
      </c>
      <c r="D15" t="s">
        <v>17</v>
      </c>
      <c r="E15" t="s">
        <v>12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/>
    </row>
    <row r="16" spans="1:11">
      <c r="A16" t="s">
        <v>199</v>
      </c>
      <c r="B16" t="s">
        <v>34</v>
      </c>
      <c r="C16" t="s">
        <v>35</v>
      </c>
      <c r="D16" t="s">
        <v>17</v>
      </c>
      <c r="E16" t="s">
        <v>12</v>
      </c>
      <c r="F16" s="49">
        <v>607867</v>
      </c>
      <c r="G16" s="49">
        <v>664660</v>
      </c>
      <c r="H16" s="49">
        <v>717960</v>
      </c>
      <c r="I16" s="49">
        <v>752983</v>
      </c>
      <c r="J16" s="49">
        <v>783036</v>
      </c>
      <c r="K16" s="49"/>
    </row>
    <row r="17" spans="1:11">
      <c r="A17" t="s">
        <v>199</v>
      </c>
      <c r="B17" t="s">
        <v>36</v>
      </c>
      <c r="C17" t="s">
        <v>37</v>
      </c>
      <c r="D17" t="s">
        <v>17</v>
      </c>
      <c r="E17" t="s">
        <v>12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</row>
    <row r="18" spans="1:11">
      <c r="A18" t="s">
        <v>199</v>
      </c>
      <c r="B18" t="s">
        <v>38</v>
      </c>
      <c r="C18" t="s">
        <v>39</v>
      </c>
      <c r="D18" t="s">
        <v>17</v>
      </c>
      <c r="E18" t="s">
        <v>12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/>
    </row>
    <row r="19" spans="1:11">
      <c r="A19" t="s">
        <v>199</v>
      </c>
      <c r="B19" t="s">
        <v>40</v>
      </c>
      <c r="C19" t="s">
        <v>41</v>
      </c>
      <c r="D19" t="s">
        <v>17</v>
      </c>
      <c r="E19" t="s">
        <v>12</v>
      </c>
      <c r="F19" s="49">
        <v>229353</v>
      </c>
      <c r="G19" s="49">
        <v>185265</v>
      </c>
      <c r="H19" s="49">
        <v>142376</v>
      </c>
      <c r="I19" s="49">
        <v>106515</v>
      </c>
      <c r="J19" s="49">
        <v>89327</v>
      </c>
      <c r="K19" s="49"/>
    </row>
    <row r="20" spans="1:11">
      <c r="A20" t="s">
        <v>199</v>
      </c>
      <c r="B20" t="s">
        <v>42</v>
      </c>
      <c r="C20" t="s">
        <v>43</v>
      </c>
      <c r="D20" t="s">
        <v>17</v>
      </c>
      <c r="E20" t="s">
        <v>12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/>
    </row>
    <row r="21" spans="1:11">
      <c r="A21" t="s">
        <v>199</v>
      </c>
      <c r="B21" t="s">
        <v>44</v>
      </c>
      <c r="C21" t="s">
        <v>45</v>
      </c>
      <c r="D21" t="s">
        <v>17</v>
      </c>
      <c r="E21" t="s">
        <v>12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/>
    </row>
    <row r="22" spans="1:11">
      <c r="A22" t="s">
        <v>199</v>
      </c>
      <c r="B22" t="s">
        <v>46</v>
      </c>
      <c r="C22" t="s">
        <v>47</v>
      </c>
      <c r="D22" t="s">
        <v>17</v>
      </c>
      <c r="E22" t="s">
        <v>12</v>
      </c>
      <c r="F22" s="49">
        <v>608069</v>
      </c>
      <c r="G22" s="49">
        <v>660623</v>
      </c>
      <c r="H22" s="49">
        <v>711993</v>
      </c>
      <c r="I22" s="49">
        <v>754252</v>
      </c>
      <c r="J22" s="49">
        <v>779618</v>
      </c>
      <c r="K22" s="49"/>
    </row>
    <row r="23" spans="1:11">
      <c r="A23" t="s">
        <v>199</v>
      </c>
      <c r="B23" t="s">
        <v>48</v>
      </c>
      <c r="C23" t="s">
        <v>49</v>
      </c>
      <c r="D23" t="s">
        <v>17</v>
      </c>
      <c r="E23" t="s">
        <v>12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/>
    </row>
    <row r="24" spans="1:11">
      <c r="A24" t="s">
        <v>199</v>
      </c>
      <c r="B24" t="s">
        <v>50</v>
      </c>
      <c r="C24" t="s">
        <v>51</v>
      </c>
      <c r="D24" t="s">
        <v>17</v>
      </c>
      <c r="E24" t="s">
        <v>12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/>
    </row>
    <row r="25" spans="1:11">
      <c r="A25" t="s">
        <v>199</v>
      </c>
      <c r="B25" t="s">
        <v>52</v>
      </c>
      <c r="C25" t="s">
        <v>53</v>
      </c>
      <c r="D25" t="s">
        <v>54</v>
      </c>
      <c r="E25" t="s">
        <v>12</v>
      </c>
      <c r="F25" s="50">
        <v>4.1420000000000003</v>
      </c>
      <c r="G25" s="50">
        <v>3.6779999999999999</v>
      </c>
      <c r="H25" s="50">
        <v>3.0920000000000001</v>
      </c>
      <c r="I25" s="50">
        <v>1.8380000000000001</v>
      </c>
      <c r="J25" s="50">
        <v>1.7689999999999999</v>
      </c>
      <c r="K25" s="50"/>
    </row>
    <row r="26" spans="1:11">
      <c r="A26" t="s">
        <v>199</v>
      </c>
      <c r="B26" t="s">
        <v>55</v>
      </c>
      <c r="C26" t="s">
        <v>56</v>
      </c>
      <c r="D26" t="s">
        <v>54</v>
      </c>
      <c r="E26" t="s">
        <v>12</v>
      </c>
      <c r="F26" s="50">
        <v>0</v>
      </c>
      <c r="G26" s="50">
        <v>0</v>
      </c>
      <c r="H26" s="50">
        <v>0</v>
      </c>
      <c r="I26" s="50"/>
      <c r="J26" s="50">
        <v>0</v>
      </c>
      <c r="K26" s="50"/>
    </row>
    <row r="27" spans="1:11">
      <c r="A27" t="s">
        <v>199</v>
      </c>
      <c r="B27" t="s">
        <v>57</v>
      </c>
      <c r="C27" t="s">
        <v>58</v>
      </c>
      <c r="D27" t="s">
        <v>54</v>
      </c>
      <c r="E27" t="s">
        <v>12</v>
      </c>
      <c r="F27" s="50">
        <v>0</v>
      </c>
      <c r="G27" s="50">
        <v>0</v>
      </c>
      <c r="H27" s="50">
        <v>0</v>
      </c>
      <c r="I27" s="50"/>
      <c r="J27" s="50">
        <v>0</v>
      </c>
      <c r="K27" s="50"/>
    </row>
    <row r="28" spans="1:11">
      <c r="A28" t="s">
        <v>199</v>
      </c>
      <c r="B28" t="s">
        <v>59</v>
      </c>
      <c r="C28" t="s">
        <v>60</v>
      </c>
      <c r="D28" t="s">
        <v>54</v>
      </c>
      <c r="E28" t="s">
        <v>12</v>
      </c>
      <c r="F28" s="50">
        <v>15.712</v>
      </c>
      <c r="G28" s="50">
        <v>17.361000000000001</v>
      </c>
      <c r="H28" s="50">
        <v>19.123000000000001</v>
      </c>
      <c r="I28" s="50">
        <v>19.542000000000002</v>
      </c>
      <c r="J28" s="50">
        <v>19.98</v>
      </c>
      <c r="K28" s="50"/>
    </row>
    <row r="29" spans="1:11">
      <c r="A29" t="s">
        <v>199</v>
      </c>
      <c r="B29" t="s">
        <v>61</v>
      </c>
      <c r="C29" t="s">
        <v>62</v>
      </c>
      <c r="D29" t="s">
        <v>54</v>
      </c>
      <c r="E29" t="s">
        <v>12</v>
      </c>
      <c r="F29" s="50">
        <v>0</v>
      </c>
      <c r="G29" s="50">
        <v>0</v>
      </c>
      <c r="H29" s="50">
        <v>0</v>
      </c>
      <c r="I29" s="50"/>
      <c r="J29" s="50">
        <v>0</v>
      </c>
      <c r="K29" s="50"/>
    </row>
    <row r="30" spans="1:11">
      <c r="A30" t="s">
        <v>199</v>
      </c>
      <c r="B30" t="s">
        <v>63</v>
      </c>
      <c r="C30" t="s">
        <v>64</v>
      </c>
      <c r="D30" t="s">
        <v>54</v>
      </c>
      <c r="E30" t="s">
        <v>12</v>
      </c>
      <c r="F30" s="50">
        <v>0</v>
      </c>
      <c r="G30" s="50">
        <v>0</v>
      </c>
      <c r="H30" s="50">
        <v>0</v>
      </c>
      <c r="I30" s="50"/>
      <c r="J30" s="50">
        <v>0</v>
      </c>
      <c r="K30" s="50"/>
    </row>
    <row r="31" spans="1:11">
      <c r="A31" t="s">
        <v>199</v>
      </c>
      <c r="B31" t="s">
        <v>65</v>
      </c>
      <c r="C31" t="s">
        <v>66</v>
      </c>
      <c r="D31" t="s">
        <v>54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199</v>
      </c>
      <c r="B32" t="s">
        <v>67</v>
      </c>
      <c r="C32" t="s">
        <v>68</v>
      </c>
      <c r="D32" t="s">
        <v>54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199</v>
      </c>
      <c r="B33" t="s">
        <v>69</v>
      </c>
      <c r="C33" t="s">
        <v>70</v>
      </c>
      <c r="D33" t="s">
        <v>54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199</v>
      </c>
      <c r="B34" t="s">
        <v>71</v>
      </c>
      <c r="C34" t="s">
        <v>72</v>
      </c>
      <c r="D34" t="s">
        <v>54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199</v>
      </c>
      <c r="B35" t="s">
        <v>73</v>
      </c>
      <c r="C35" t="s">
        <v>74</v>
      </c>
      <c r="D35" t="s">
        <v>54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199</v>
      </c>
      <c r="B36" t="s">
        <v>75</v>
      </c>
      <c r="C36" t="s">
        <v>76</v>
      </c>
      <c r="D36" t="s">
        <v>54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199</v>
      </c>
      <c r="B37" t="s">
        <v>77</v>
      </c>
      <c r="C37" t="s">
        <v>78</v>
      </c>
      <c r="D37" t="s">
        <v>54</v>
      </c>
      <c r="E37" t="s">
        <v>12</v>
      </c>
      <c r="F37" s="50">
        <v>4.1420000000000003</v>
      </c>
      <c r="G37" s="50">
        <v>3.6779999999999999</v>
      </c>
      <c r="H37" s="50">
        <v>3.0920000000000001</v>
      </c>
      <c r="I37" s="50">
        <v>1.8380000000000001</v>
      </c>
      <c r="J37" s="50">
        <v>1.7689999999999999</v>
      </c>
      <c r="K37" s="50"/>
    </row>
    <row r="38" spans="1:11">
      <c r="A38" t="s">
        <v>199</v>
      </c>
      <c r="B38" t="s">
        <v>79</v>
      </c>
      <c r="C38" t="s">
        <v>80</v>
      </c>
      <c r="D38" t="s">
        <v>54</v>
      </c>
      <c r="E38" t="s">
        <v>12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/>
    </row>
    <row r="39" spans="1:11">
      <c r="A39" t="s">
        <v>199</v>
      </c>
      <c r="B39" t="s">
        <v>81</v>
      </c>
      <c r="C39" t="s">
        <v>82</v>
      </c>
      <c r="D39" t="s">
        <v>54</v>
      </c>
      <c r="E39" t="s">
        <v>12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/>
    </row>
    <row r="40" spans="1:11">
      <c r="A40" t="s">
        <v>199</v>
      </c>
      <c r="B40" t="s">
        <v>83</v>
      </c>
      <c r="C40" t="s">
        <v>84</v>
      </c>
      <c r="D40" t="s">
        <v>54</v>
      </c>
      <c r="E40" t="s">
        <v>12</v>
      </c>
      <c r="F40" s="50">
        <v>15.712</v>
      </c>
      <c r="G40" s="50">
        <v>17.361000000000001</v>
      </c>
      <c r="H40" s="50">
        <v>19.123000000000001</v>
      </c>
      <c r="I40" s="50">
        <v>19.542000000000002</v>
      </c>
      <c r="J40" s="50">
        <v>19.98</v>
      </c>
      <c r="K40" s="50"/>
    </row>
    <row r="41" spans="1:11">
      <c r="A41" t="s">
        <v>199</v>
      </c>
      <c r="B41" t="s">
        <v>85</v>
      </c>
      <c r="C41" t="s">
        <v>86</v>
      </c>
      <c r="D41" t="s">
        <v>54</v>
      </c>
      <c r="E41" t="s">
        <v>12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/>
    </row>
    <row r="42" spans="1:11">
      <c r="A42" t="s">
        <v>199</v>
      </c>
      <c r="B42" t="s">
        <v>87</v>
      </c>
      <c r="C42" t="s">
        <v>88</v>
      </c>
      <c r="D42" t="s">
        <v>54</v>
      </c>
      <c r="E42" t="s">
        <v>12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/>
    </row>
    <row r="43" spans="1:11">
      <c r="A43" t="s">
        <v>199</v>
      </c>
      <c r="B43" t="s">
        <v>89</v>
      </c>
      <c r="C43" t="s">
        <v>90</v>
      </c>
      <c r="D43" t="s">
        <v>91</v>
      </c>
      <c r="E43" t="s">
        <v>12</v>
      </c>
      <c r="F43" s="51">
        <v>19.100000000000001</v>
      </c>
      <c r="G43" s="51">
        <v>19.48</v>
      </c>
      <c r="H43" s="51">
        <v>19.87</v>
      </c>
      <c r="I43" s="51">
        <v>20.16</v>
      </c>
      <c r="J43" s="51">
        <v>20.45</v>
      </c>
      <c r="K43" s="51"/>
    </row>
    <row r="44" spans="1:11">
      <c r="A44" t="s">
        <v>199</v>
      </c>
      <c r="B44" t="s">
        <v>92</v>
      </c>
      <c r="C44" t="s">
        <v>93</v>
      </c>
      <c r="D44" t="s">
        <v>91</v>
      </c>
      <c r="E44" t="s">
        <v>12</v>
      </c>
      <c r="F44" s="51">
        <v>19.100000000000001</v>
      </c>
      <c r="G44" s="51">
        <v>19.48</v>
      </c>
      <c r="H44" s="51">
        <v>19.87</v>
      </c>
      <c r="I44" s="51">
        <v>20.16</v>
      </c>
      <c r="J44" s="51">
        <v>20.45</v>
      </c>
      <c r="K44" s="51"/>
    </row>
    <row r="45" spans="1:11">
      <c r="A45" t="s">
        <v>199</v>
      </c>
      <c r="B45" t="s">
        <v>94</v>
      </c>
      <c r="C45" t="s">
        <v>95</v>
      </c>
      <c r="D45" t="s">
        <v>91</v>
      </c>
      <c r="E45" t="s">
        <v>12</v>
      </c>
      <c r="F45" s="51">
        <v>24.83</v>
      </c>
      <c r="G45" s="51">
        <v>25.32</v>
      </c>
      <c r="H45" s="51">
        <v>25.83</v>
      </c>
      <c r="I45" s="51">
        <v>26.21</v>
      </c>
      <c r="J45" s="51">
        <v>26.59</v>
      </c>
      <c r="K45" s="51"/>
    </row>
    <row r="46" spans="1:11">
      <c r="A46" t="s">
        <v>199</v>
      </c>
      <c r="B46" t="s">
        <v>96</v>
      </c>
      <c r="C46" t="s">
        <v>97</v>
      </c>
      <c r="D46" t="s">
        <v>91</v>
      </c>
      <c r="E46" t="s">
        <v>12</v>
      </c>
      <c r="F46" s="51">
        <v>26.44</v>
      </c>
      <c r="G46" s="51">
        <v>26.48</v>
      </c>
      <c r="H46" s="51">
        <v>26.54</v>
      </c>
      <c r="I46" s="51">
        <v>26.49</v>
      </c>
      <c r="J46" s="51">
        <v>26.78</v>
      </c>
      <c r="K46" s="51"/>
    </row>
    <row r="47" spans="1:11">
      <c r="A47" t="s">
        <v>199</v>
      </c>
      <c r="B47" t="s">
        <v>98</v>
      </c>
      <c r="C47" t="s">
        <v>99</v>
      </c>
      <c r="D47" t="s">
        <v>91</v>
      </c>
      <c r="E47" t="s">
        <v>12</v>
      </c>
      <c r="F47" s="51">
        <v>19.100000000000001</v>
      </c>
      <c r="G47" s="51">
        <v>19.48</v>
      </c>
      <c r="H47" s="51">
        <v>19.87</v>
      </c>
      <c r="I47" s="51">
        <v>20.16</v>
      </c>
      <c r="J47" s="51">
        <v>20.45</v>
      </c>
      <c r="K47" s="51"/>
    </row>
    <row r="48" spans="1:11">
      <c r="A48" t="s">
        <v>199</v>
      </c>
      <c r="B48" t="s">
        <v>100</v>
      </c>
      <c r="C48" t="s">
        <v>101</v>
      </c>
      <c r="D48" t="s">
        <v>91</v>
      </c>
      <c r="E48" t="s">
        <v>12</v>
      </c>
      <c r="F48" s="51">
        <v>24.83</v>
      </c>
      <c r="G48" s="51">
        <v>25.32</v>
      </c>
      <c r="H48" s="51">
        <v>25.83</v>
      </c>
      <c r="I48" s="51">
        <v>26.21</v>
      </c>
      <c r="J48" s="51">
        <v>26.59</v>
      </c>
      <c r="K48" s="51"/>
    </row>
    <row r="49" spans="1:11">
      <c r="A49" t="s">
        <v>199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199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52">
        <v>3.7400000000000003E-2</v>
      </c>
    </row>
    <row r="51" spans="1:11">
      <c r="A51" t="s">
        <v>199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50">
        <v>1.8999044699999901</v>
      </c>
      <c r="K51" s="50"/>
    </row>
    <row r="52" spans="1:11">
      <c r="A52" t="s">
        <v>199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50">
        <v>1.82322017355893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111</v>
      </c>
    </row>
    <row r="7" spans="1:12">
      <c r="A7" t="str">
        <f>F_Inputs!A7</f>
        <v>SEW</v>
      </c>
      <c r="B7" t="s">
        <v>15</v>
      </c>
      <c r="C7" t="s">
        <v>16</v>
      </c>
      <c r="D7" t="s">
        <v>17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SEW</v>
      </c>
      <c r="B8" t="s">
        <v>18</v>
      </c>
      <c r="C8" t="s">
        <v>19</v>
      </c>
      <c r="D8" t="s">
        <v>17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SEW</v>
      </c>
      <c r="B9" t="s">
        <v>20</v>
      </c>
      <c r="C9" t="s">
        <v>21</v>
      </c>
      <c r="D9" t="s">
        <v>17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SEW</v>
      </c>
      <c r="B10" t="s">
        <v>22</v>
      </c>
      <c r="C10" t="s">
        <v>23</v>
      </c>
      <c r="D10" t="s">
        <v>17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SEW</v>
      </c>
      <c r="B11" t="s">
        <v>24</v>
      </c>
      <c r="C11" t="s">
        <v>25</v>
      </c>
      <c r="D11" t="s">
        <v>17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SEW</v>
      </c>
      <c r="B12" t="s">
        <v>26</v>
      </c>
      <c r="C12" t="s">
        <v>27</v>
      </c>
      <c r="D12" t="s">
        <v>17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SEW</v>
      </c>
      <c r="B13" t="s">
        <v>28</v>
      </c>
      <c r="C13" t="s">
        <v>29</v>
      </c>
      <c r="D13" t="s">
        <v>17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SEW</v>
      </c>
      <c r="B14" t="s">
        <v>30</v>
      </c>
      <c r="C14" t="s">
        <v>31</v>
      </c>
      <c r="D14" t="s">
        <v>17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SEW</v>
      </c>
      <c r="B15" t="s">
        <v>32</v>
      </c>
      <c r="C15" t="s">
        <v>33</v>
      </c>
      <c r="D15" t="s">
        <v>17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SEW</v>
      </c>
      <c r="B16" t="s">
        <v>34</v>
      </c>
      <c r="C16" t="s">
        <v>35</v>
      </c>
      <c r="D16" t="s">
        <v>17</v>
      </c>
      <c r="E16" t="s">
        <v>12</v>
      </c>
      <c r="F16" s="61"/>
      <c r="G16" s="61"/>
      <c r="H16" s="61"/>
      <c r="I16" s="61"/>
      <c r="J16" s="61"/>
      <c r="K16" s="49"/>
    </row>
    <row r="17" spans="1:12">
      <c r="A17" t="str">
        <f>F_Inputs!A17</f>
        <v>SEW</v>
      </c>
      <c r="B17" t="s">
        <v>36</v>
      </c>
      <c r="C17" t="s">
        <v>37</v>
      </c>
      <c r="D17" t="s">
        <v>17</v>
      </c>
      <c r="E17" t="s">
        <v>12</v>
      </c>
      <c r="F17" s="61"/>
      <c r="G17" s="61"/>
      <c r="H17" s="61"/>
      <c r="I17" s="61"/>
      <c r="J17" s="61"/>
      <c r="K17" s="49"/>
    </row>
    <row r="18" spans="1:12">
      <c r="A18" t="str">
        <f>F_Inputs!A18</f>
        <v>SEW</v>
      </c>
      <c r="B18" t="s">
        <v>38</v>
      </c>
      <c r="C18" t="s">
        <v>39</v>
      </c>
      <c r="D18" t="s">
        <v>17</v>
      </c>
      <c r="E18" t="s">
        <v>12</v>
      </c>
      <c r="F18" s="61"/>
      <c r="G18" s="61"/>
      <c r="H18" s="61"/>
      <c r="I18" s="61"/>
      <c r="J18" s="61"/>
      <c r="K18" s="49"/>
    </row>
    <row r="19" spans="1:12">
      <c r="A19" t="str">
        <f>F_Inputs!A19</f>
        <v>SEW</v>
      </c>
      <c r="B19" t="s">
        <v>40</v>
      </c>
      <c r="C19" t="s">
        <v>41</v>
      </c>
      <c r="D19" t="s">
        <v>17</v>
      </c>
      <c r="E19" t="s">
        <v>12</v>
      </c>
      <c r="F19" s="61"/>
      <c r="G19" s="61"/>
      <c r="H19" s="61"/>
      <c r="I19" s="61">
        <v>106678</v>
      </c>
      <c r="J19" s="61"/>
      <c r="K19" s="49"/>
      <c r="L19" t="s">
        <v>197</v>
      </c>
    </row>
    <row r="20" spans="1:12">
      <c r="A20" t="str">
        <f>F_Inputs!A20</f>
        <v>SEW</v>
      </c>
      <c r="B20" t="s">
        <v>42</v>
      </c>
      <c r="C20" t="s">
        <v>43</v>
      </c>
      <c r="D20" t="s">
        <v>17</v>
      </c>
      <c r="E20" t="s">
        <v>12</v>
      </c>
      <c r="F20" s="61"/>
      <c r="G20" s="61"/>
      <c r="H20" s="61"/>
      <c r="I20" s="61"/>
      <c r="J20" s="61"/>
      <c r="K20" s="49"/>
    </row>
    <row r="21" spans="1:12">
      <c r="A21" t="str">
        <f>F_Inputs!A21</f>
        <v>SEW</v>
      </c>
      <c r="B21" t="s">
        <v>44</v>
      </c>
      <c r="C21" t="s">
        <v>45</v>
      </c>
      <c r="D21" t="s">
        <v>17</v>
      </c>
      <c r="E21" t="s">
        <v>12</v>
      </c>
      <c r="F21" s="61"/>
      <c r="G21" s="61"/>
      <c r="H21" s="61"/>
      <c r="I21" s="61"/>
      <c r="J21" s="61"/>
      <c r="K21" s="49"/>
    </row>
    <row r="22" spans="1:12">
      <c r="A22" t="str">
        <f>F_Inputs!A22</f>
        <v>SEW</v>
      </c>
      <c r="B22" t="s">
        <v>46</v>
      </c>
      <c r="C22" t="s">
        <v>47</v>
      </c>
      <c r="D22" t="s">
        <v>17</v>
      </c>
      <c r="E22" t="s">
        <v>12</v>
      </c>
      <c r="F22" s="61"/>
      <c r="G22" s="61"/>
      <c r="H22" s="61"/>
      <c r="I22" s="61">
        <v>754844</v>
      </c>
      <c r="J22" s="61"/>
      <c r="K22" s="49"/>
      <c r="L22" t="s">
        <v>197</v>
      </c>
    </row>
    <row r="23" spans="1:12">
      <c r="A23" t="str">
        <f>F_Inputs!A23</f>
        <v>SEW</v>
      </c>
      <c r="B23" t="s">
        <v>48</v>
      </c>
      <c r="C23" t="s">
        <v>49</v>
      </c>
      <c r="D23" t="s">
        <v>17</v>
      </c>
      <c r="E23" t="s">
        <v>12</v>
      </c>
      <c r="F23" s="61"/>
      <c r="G23" s="61"/>
      <c r="H23" s="61"/>
      <c r="I23" s="61"/>
      <c r="J23" s="61"/>
      <c r="K23" s="49"/>
    </row>
    <row r="24" spans="1:12">
      <c r="A24" t="str">
        <f>F_Inputs!A24</f>
        <v>SEW</v>
      </c>
      <c r="B24" t="s">
        <v>50</v>
      </c>
      <c r="C24" t="s">
        <v>51</v>
      </c>
      <c r="D24" t="s">
        <v>17</v>
      </c>
      <c r="E24" t="s">
        <v>12</v>
      </c>
      <c r="F24" s="61"/>
      <c r="G24" s="61"/>
      <c r="H24" s="61"/>
      <c r="I24" s="61"/>
      <c r="J24" s="61"/>
      <c r="K24" s="49"/>
    </row>
    <row r="25" spans="1:12">
      <c r="A25" t="str">
        <f>F_Inputs!A25</f>
        <v>SEW</v>
      </c>
      <c r="B25" t="s">
        <v>52</v>
      </c>
      <c r="C25" t="s">
        <v>53</v>
      </c>
      <c r="D25" t="s">
        <v>54</v>
      </c>
      <c r="E25" t="s">
        <v>12</v>
      </c>
      <c r="F25" s="62"/>
      <c r="G25" s="62"/>
      <c r="H25" s="62"/>
      <c r="I25" s="62"/>
      <c r="J25" s="62"/>
      <c r="K25" s="50"/>
    </row>
    <row r="26" spans="1:12">
      <c r="A26" t="str">
        <f>F_Inputs!A26</f>
        <v>SEW</v>
      </c>
      <c r="B26" t="s">
        <v>55</v>
      </c>
      <c r="C26" t="s">
        <v>56</v>
      </c>
      <c r="D26" t="s">
        <v>54</v>
      </c>
      <c r="E26" t="s">
        <v>12</v>
      </c>
      <c r="F26" s="62"/>
      <c r="G26" s="62"/>
      <c r="H26" s="62"/>
      <c r="I26" s="62"/>
      <c r="J26" s="62"/>
      <c r="K26" s="50"/>
    </row>
    <row r="27" spans="1:12">
      <c r="A27" t="str">
        <f>F_Inputs!A27</f>
        <v>SEW</v>
      </c>
      <c r="B27" t="s">
        <v>57</v>
      </c>
      <c r="C27" t="s">
        <v>58</v>
      </c>
      <c r="D27" t="s">
        <v>54</v>
      </c>
      <c r="E27" t="s">
        <v>12</v>
      </c>
      <c r="F27" s="62"/>
      <c r="G27" s="62"/>
      <c r="H27" s="62"/>
      <c r="I27" s="62"/>
      <c r="J27" s="62"/>
      <c r="K27" s="50"/>
    </row>
    <row r="28" spans="1:12">
      <c r="A28" t="str">
        <f>F_Inputs!A28</f>
        <v>SEW</v>
      </c>
      <c r="B28" t="s">
        <v>59</v>
      </c>
      <c r="C28" t="s">
        <v>60</v>
      </c>
      <c r="D28" t="s">
        <v>54</v>
      </c>
      <c r="E28" t="s">
        <v>12</v>
      </c>
      <c r="F28" s="62"/>
      <c r="G28" s="62"/>
      <c r="H28" s="62"/>
      <c r="I28" s="62"/>
      <c r="J28" s="62"/>
      <c r="K28" s="50"/>
    </row>
    <row r="29" spans="1:12">
      <c r="A29" t="str">
        <f>F_Inputs!A29</f>
        <v>SEW</v>
      </c>
      <c r="B29" t="s">
        <v>61</v>
      </c>
      <c r="C29" t="s">
        <v>62</v>
      </c>
      <c r="D29" t="s">
        <v>54</v>
      </c>
      <c r="E29" t="s">
        <v>12</v>
      </c>
      <c r="F29" s="62"/>
      <c r="G29" s="62"/>
      <c r="H29" s="62"/>
      <c r="I29" s="62"/>
      <c r="J29" s="62"/>
      <c r="K29" s="50"/>
    </row>
    <row r="30" spans="1:12">
      <c r="A30" t="str">
        <f>F_Inputs!A30</f>
        <v>SEW</v>
      </c>
      <c r="B30" t="s">
        <v>63</v>
      </c>
      <c r="C30" t="s">
        <v>64</v>
      </c>
      <c r="D30" t="s">
        <v>54</v>
      </c>
      <c r="E30" t="s">
        <v>12</v>
      </c>
      <c r="F30" s="62"/>
      <c r="G30" s="62"/>
      <c r="H30" s="62"/>
      <c r="I30" s="62"/>
      <c r="J30" s="62"/>
      <c r="K30" s="50"/>
    </row>
    <row r="31" spans="1:12">
      <c r="A31" t="str">
        <f>F_Inputs!A31</f>
        <v>SEW</v>
      </c>
      <c r="B31" t="s">
        <v>65</v>
      </c>
      <c r="C31" t="s">
        <v>66</v>
      </c>
      <c r="D31" t="s">
        <v>54</v>
      </c>
      <c r="E31" t="s">
        <v>12</v>
      </c>
      <c r="F31" s="62"/>
      <c r="G31" s="62"/>
      <c r="H31" s="62"/>
      <c r="I31" s="62"/>
      <c r="J31" s="62"/>
      <c r="K31" s="50"/>
    </row>
    <row r="32" spans="1:12">
      <c r="A32" t="str">
        <f>F_Inputs!A32</f>
        <v>SEW</v>
      </c>
      <c r="B32" t="s">
        <v>67</v>
      </c>
      <c r="C32" t="s">
        <v>68</v>
      </c>
      <c r="D32" t="s">
        <v>54</v>
      </c>
      <c r="E32" t="s">
        <v>12</v>
      </c>
      <c r="F32" s="62"/>
      <c r="G32" s="62"/>
      <c r="H32" s="62"/>
      <c r="I32" s="62"/>
      <c r="J32" s="62"/>
      <c r="K32" s="50"/>
    </row>
    <row r="33" spans="1:11">
      <c r="A33" t="str">
        <f>F_Inputs!A33</f>
        <v>SEW</v>
      </c>
      <c r="B33" t="s">
        <v>69</v>
      </c>
      <c r="C33" t="s">
        <v>70</v>
      </c>
      <c r="D33" t="s">
        <v>54</v>
      </c>
      <c r="E33" t="s">
        <v>12</v>
      </c>
      <c r="F33" s="62"/>
      <c r="G33" s="62"/>
      <c r="H33" s="62"/>
      <c r="I33" s="62"/>
      <c r="J33" s="62"/>
      <c r="K33" s="50"/>
    </row>
    <row r="34" spans="1:11">
      <c r="A34" t="str">
        <f>F_Inputs!A34</f>
        <v>SEW</v>
      </c>
      <c r="B34" t="s">
        <v>71</v>
      </c>
      <c r="C34" t="s">
        <v>72</v>
      </c>
      <c r="D34" t="s">
        <v>54</v>
      </c>
      <c r="E34" t="s">
        <v>12</v>
      </c>
      <c r="F34" s="62"/>
      <c r="G34" s="62"/>
      <c r="H34" s="62"/>
      <c r="I34" s="62"/>
      <c r="J34" s="62"/>
      <c r="K34" s="50"/>
    </row>
    <row r="35" spans="1:11">
      <c r="A35" t="str">
        <f>F_Inputs!A35</f>
        <v>SEW</v>
      </c>
      <c r="B35" t="s">
        <v>73</v>
      </c>
      <c r="C35" t="s">
        <v>74</v>
      </c>
      <c r="D35" t="s">
        <v>54</v>
      </c>
      <c r="E35" t="s">
        <v>12</v>
      </c>
      <c r="F35" s="62"/>
      <c r="G35" s="62"/>
      <c r="H35" s="62"/>
      <c r="I35" s="62"/>
      <c r="J35" s="62"/>
      <c r="K35" s="50"/>
    </row>
    <row r="36" spans="1:11">
      <c r="A36" t="str">
        <f>F_Inputs!A36</f>
        <v>SEW</v>
      </c>
      <c r="B36" t="s">
        <v>75</v>
      </c>
      <c r="C36" t="s">
        <v>76</v>
      </c>
      <c r="D36" t="s">
        <v>54</v>
      </c>
      <c r="E36" t="s">
        <v>12</v>
      </c>
      <c r="F36" s="62"/>
      <c r="G36" s="62"/>
      <c r="H36" s="62"/>
      <c r="I36" s="62"/>
      <c r="J36" s="62"/>
      <c r="K36" s="50"/>
    </row>
    <row r="37" spans="1:11">
      <c r="A37" t="str">
        <f>F_Inputs!A37</f>
        <v>SEW</v>
      </c>
      <c r="B37" t="s">
        <v>77</v>
      </c>
      <c r="C37" t="s">
        <v>78</v>
      </c>
      <c r="D37" t="s">
        <v>54</v>
      </c>
      <c r="E37" t="s">
        <v>12</v>
      </c>
      <c r="F37" s="62"/>
      <c r="G37" s="62"/>
      <c r="H37" s="62"/>
      <c r="I37" s="62"/>
      <c r="J37" s="62"/>
      <c r="K37" s="50"/>
    </row>
    <row r="38" spans="1:11">
      <c r="A38" t="str">
        <f>F_Inputs!A38</f>
        <v>SEW</v>
      </c>
      <c r="B38" t="s">
        <v>79</v>
      </c>
      <c r="C38" t="s">
        <v>80</v>
      </c>
      <c r="D38" t="s">
        <v>54</v>
      </c>
      <c r="E38" t="s">
        <v>12</v>
      </c>
      <c r="F38" s="62"/>
      <c r="G38" s="62"/>
      <c r="H38" s="62"/>
      <c r="I38" s="62"/>
      <c r="J38" s="62"/>
      <c r="K38" s="50"/>
    </row>
    <row r="39" spans="1:11">
      <c r="A39" t="str">
        <f>F_Inputs!A39</f>
        <v>SEW</v>
      </c>
      <c r="B39" t="s">
        <v>81</v>
      </c>
      <c r="C39" t="s">
        <v>82</v>
      </c>
      <c r="D39" t="s">
        <v>54</v>
      </c>
      <c r="E39" t="s">
        <v>12</v>
      </c>
      <c r="F39" s="62"/>
      <c r="G39" s="62"/>
      <c r="H39" s="62"/>
      <c r="I39" s="62"/>
      <c r="J39" s="62"/>
      <c r="K39" s="50"/>
    </row>
    <row r="40" spans="1:11">
      <c r="A40" t="str">
        <f>F_Inputs!A40</f>
        <v>SEW</v>
      </c>
      <c r="B40" t="s">
        <v>83</v>
      </c>
      <c r="C40" t="s">
        <v>84</v>
      </c>
      <c r="D40" t="s">
        <v>54</v>
      </c>
      <c r="E40" t="s">
        <v>12</v>
      </c>
      <c r="F40" s="62"/>
      <c r="G40" s="62"/>
      <c r="H40" s="62"/>
      <c r="I40" s="62"/>
      <c r="J40" s="62"/>
      <c r="K40" s="50"/>
    </row>
    <row r="41" spans="1:11">
      <c r="A41" t="str">
        <f>F_Inputs!A41</f>
        <v>SEW</v>
      </c>
      <c r="B41" t="s">
        <v>85</v>
      </c>
      <c r="C41" t="s">
        <v>86</v>
      </c>
      <c r="D41" t="s">
        <v>54</v>
      </c>
      <c r="E41" t="s">
        <v>12</v>
      </c>
      <c r="F41" s="62"/>
      <c r="G41" s="62"/>
      <c r="H41" s="62"/>
      <c r="I41" s="62"/>
      <c r="J41" s="62"/>
      <c r="K41" s="50"/>
    </row>
    <row r="42" spans="1:11">
      <c r="A42" t="str">
        <f>F_Inputs!A42</f>
        <v>SEW</v>
      </c>
      <c r="B42" t="s">
        <v>87</v>
      </c>
      <c r="C42" t="s">
        <v>88</v>
      </c>
      <c r="D42" t="s">
        <v>54</v>
      </c>
      <c r="E42" t="s">
        <v>12</v>
      </c>
      <c r="F42" s="62"/>
      <c r="G42" s="62"/>
      <c r="H42" s="62"/>
      <c r="I42" s="62"/>
      <c r="J42" s="62"/>
      <c r="K42" s="50"/>
    </row>
    <row r="43" spans="1:11">
      <c r="A43" t="str">
        <f>F_Inputs!A43</f>
        <v>SEW</v>
      </c>
      <c r="B43" t="s">
        <v>89</v>
      </c>
      <c r="C43" t="s">
        <v>90</v>
      </c>
      <c r="D43" t="s">
        <v>91</v>
      </c>
      <c r="E43" t="s">
        <v>12</v>
      </c>
      <c r="F43" s="63"/>
      <c r="G43" s="63"/>
      <c r="H43" s="63"/>
      <c r="I43" s="63"/>
      <c r="J43" s="63"/>
      <c r="K43" s="51"/>
    </row>
    <row r="44" spans="1:11">
      <c r="A44" t="str">
        <f>F_Inputs!A44</f>
        <v>SEW</v>
      </c>
      <c r="B44" t="s">
        <v>92</v>
      </c>
      <c r="C44" t="s">
        <v>93</v>
      </c>
      <c r="D44" t="s">
        <v>91</v>
      </c>
      <c r="E44" t="s">
        <v>12</v>
      </c>
      <c r="F44" s="63"/>
      <c r="G44" s="63"/>
      <c r="H44" s="63"/>
      <c r="I44" s="63"/>
      <c r="J44" s="63"/>
      <c r="K44" s="51"/>
    </row>
    <row r="45" spans="1:11">
      <c r="A45" t="str">
        <f>F_Inputs!A45</f>
        <v>SEW</v>
      </c>
      <c r="B45" t="s">
        <v>94</v>
      </c>
      <c r="C45" t="s">
        <v>95</v>
      </c>
      <c r="D45" t="s">
        <v>91</v>
      </c>
      <c r="E45" t="s">
        <v>12</v>
      </c>
      <c r="F45" s="63"/>
      <c r="G45" s="63"/>
      <c r="H45" s="63"/>
      <c r="I45" s="63"/>
      <c r="J45" s="63"/>
      <c r="K45" s="51"/>
    </row>
    <row r="46" spans="1:11">
      <c r="A46" t="str">
        <f>F_Inputs!A46</f>
        <v>SEW</v>
      </c>
      <c r="B46" t="s">
        <v>96</v>
      </c>
      <c r="C46" t="s">
        <v>97</v>
      </c>
      <c r="D46" t="s">
        <v>91</v>
      </c>
      <c r="E46" t="s">
        <v>12</v>
      </c>
      <c r="F46" s="63"/>
      <c r="G46" s="63"/>
      <c r="H46" s="63"/>
      <c r="I46" s="63"/>
      <c r="J46" s="63"/>
      <c r="K46" s="51"/>
    </row>
    <row r="47" spans="1:11">
      <c r="A47" t="str">
        <f>F_Inputs!A47</f>
        <v>SEW</v>
      </c>
      <c r="B47" t="s">
        <v>98</v>
      </c>
      <c r="C47" t="s">
        <v>99</v>
      </c>
      <c r="D47" t="s">
        <v>91</v>
      </c>
      <c r="E47" t="s">
        <v>12</v>
      </c>
      <c r="F47" s="63"/>
      <c r="G47" s="63"/>
      <c r="H47" s="63"/>
      <c r="I47" s="63"/>
      <c r="J47" s="63"/>
      <c r="K47" s="51"/>
    </row>
    <row r="48" spans="1:11">
      <c r="A48" t="str">
        <f>F_Inputs!A48</f>
        <v>SEW</v>
      </c>
      <c r="B48" t="s">
        <v>100</v>
      </c>
      <c r="C48" t="s">
        <v>101</v>
      </c>
      <c r="D48" t="s">
        <v>91</v>
      </c>
      <c r="E48" t="s">
        <v>12</v>
      </c>
      <c r="F48" s="63"/>
      <c r="G48" s="63"/>
      <c r="H48" s="63"/>
      <c r="I48" s="63"/>
      <c r="J48" s="63"/>
      <c r="K48" s="51"/>
    </row>
    <row r="49" spans="1:12">
      <c r="A49" t="str">
        <f>F_Inputs!A49</f>
        <v>SEW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SEW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100">
        <v>3.7400000000000003E-2</v>
      </c>
      <c r="L50" t="s">
        <v>198</v>
      </c>
    </row>
    <row r="51" spans="1:12">
      <c r="A51" t="str">
        <f>F_Inputs!A51</f>
        <v>SEW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SEW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SEW</v>
      </c>
      <c r="B7" t="s">
        <v>15</v>
      </c>
      <c r="C7" t="s">
        <v>16</v>
      </c>
      <c r="D7" t="s">
        <v>17</v>
      </c>
      <c r="E7" t="s">
        <v>12</v>
      </c>
      <c r="F7" s="61">
        <f>IF(InpOverride!F7="",F_Inputs!F7,InpOverride!F7)</f>
        <v>237654</v>
      </c>
      <c r="G7" s="61">
        <f>IF(InpOverride!G7="",F_Inputs!G7,InpOverride!G7)</f>
        <v>199321</v>
      </c>
      <c r="H7" s="61">
        <f>IF(InpOverride!H7="",F_Inputs!H7,InpOverride!H7)</f>
        <v>161966</v>
      </c>
      <c r="I7" s="61">
        <f>IF(InpOverride!I7="",F_Inputs!I7,InpOverride!I7)</f>
        <v>125099</v>
      </c>
      <c r="J7" s="61">
        <f>IF(InpOverride!J7="",F_Inputs!J7,InpOverride!J7)</f>
        <v>88720</v>
      </c>
      <c r="K7" s="49"/>
    </row>
    <row r="8" spans="1:11">
      <c r="A8" t="str">
        <f>F_Inputs!A8</f>
        <v>SEW</v>
      </c>
      <c r="B8" t="s">
        <v>18</v>
      </c>
      <c r="C8" t="s">
        <v>19</v>
      </c>
      <c r="D8" t="s">
        <v>17</v>
      </c>
      <c r="E8" t="s">
        <v>12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0</v>
      </c>
      <c r="J8" s="61">
        <f>IF(InpOverride!J8="",F_Inputs!J8,InpOverride!J8)</f>
        <v>0</v>
      </c>
      <c r="K8" s="49"/>
    </row>
    <row r="9" spans="1:11">
      <c r="A9" t="str">
        <f>F_Inputs!A9</f>
        <v>SEW</v>
      </c>
      <c r="B9" t="s">
        <v>20</v>
      </c>
      <c r="C9" t="s">
        <v>21</v>
      </c>
      <c r="D9" t="s">
        <v>17</v>
      </c>
      <c r="E9" t="s">
        <v>12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0</v>
      </c>
      <c r="J9" s="61">
        <f>IF(InpOverride!J9="",F_Inputs!J9,InpOverride!J9)</f>
        <v>0</v>
      </c>
      <c r="K9" s="49"/>
    </row>
    <row r="10" spans="1:11">
      <c r="A10" t="str">
        <f>F_Inputs!A10</f>
        <v>SEW</v>
      </c>
      <c r="B10" t="s">
        <v>22</v>
      </c>
      <c r="C10" t="s">
        <v>23</v>
      </c>
      <c r="D10" t="s">
        <v>17</v>
      </c>
      <c r="E10" t="s">
        <v>12</v>
      </c>
      <c r="F10" s="61">
        <f>IF(InpOverride!F10="",F_Inputs!F10,InpOverride!F10)</f>
        <v>598142</v>
      </c>
      <c r="G10" s="61">
        <f>IF(InpOverride!G10="",F_Inputs!G10,InpOverride!G10)</f>
        <v>644552</v>
      </c>
      <c r="H10" s="61">
        <f>IF(InpOverride!H10="",F_Inputs!H10,InpOverride!H10)</f>
        <v>690288</v>
      </c>
      <c r="I10" s="61">
        <f>IF(InpOverride!I10="",F_Inputs!I10,InpOverride!I10)</f>
        <v>734942</v>
      </c>
      <c r="J10" s="61">
        <f>IF(InpOverride!J10="",F_Inputs!J10,InpOverride!J10)</f>
        <v>779060</v>
      </c>
      <c r="K10" s="49"/>
    </row>
    <row r="11" spans="1:11">
      <c r="A11" t="str">
        <f>F_Inputs!A11</f>
        <v>SEW</v>
      </c>
      <c r="B11" t="s">
        <v>24</v>
      </c>
      <c r="C11" t="s">
        <v>25</v>
      </c>
      <c r="D11" t="s">
        <v>17</v>
      </c>
      <c r="E11" t="s">
        <v>12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0</v>
      </c>
      <c r="J11" s="61">
        <f>IF(InpOverride!J11="",F_Inputs!J11,InpOverride!J11)</f>
        <v>0</v>
      </c>
      <c r="K11" s="49"/>
    </row>
    <row r="12" spans="1:11">
      <c r="A12" t="str">
        <f>F_Inputs!A12</f>
        <v>SEW</v>
      </c>
      <c r="B12" t="s">
        <v>26</v>
      </c>
      <c r="C12" t="s">
        <v>27</v>
      </c>
      <c r="D12" t="s">
        <v>17</v>
      </c>
      <c r="E12" t="s">
        <v>12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0</v>
      </c>
      <c r="J12" s="61">
        <f>IF(InpOverride!J12="",F_Inputs!J12,InpOverride!J12)</f>
        <v>0</v>
      </c>
      <c r="K12" s="49"/>
    </row>
    <row r="13" spans="1:11">
      <c r="A13" t="str">
        <f>F_Inputs!A13</f>
        <v>SEW</v>
      </c>
      <c r="B13" t="s">
        <v>28</v>
      </c>
      <c r="C13" t="s">
        <v>29</v>
      </c>
      <c r="D13" t="s">
        <v>17</v>
      </c>
      <c r="E13" t="s">
        <v>12</v>
      </c>
      <c r="F13" s="61">
        <f>IF(InpOverride!F13="",F_Inputs!F13,InpOverride!F13)</f>
        <v>228123</v>
      </c>
      <c r="G13" s="61">
        <f>IF(InpOverride!G13="",F_Inputs!G13,InpOverride!G13)</f>
        <v>178312</v>
      </c>
      <c r="H13" s="61">
        <f>IF(InpOverride!H13="",F_Inputs!H13,InpOverride!H13)</f>
        <v>134323</v>
      </c>
      <c r="I13" s="61">
        <f>IF(InpOverride!I13="",F_Inputs!I13,InpOverride!I13)</f>
        <v>107249</v>
      </c>
      <c r="J13" s="61">
        <f>IF(InpOverride!J13="",F_Inputs!J13,InpOverride!J13)</f>
        <v>85161</v>
      </c>
      <c r="K13" s="49"/>
    </row>
    <row r="14" spans="1:11">
      <c r="A14" t="str">
        <f>F_Inputs!A14</f>
        <v>SEW</v>
      </c>
      <c r="B14" t="s">
        <v>30</v>
      </c>
      <c r="C14" t="s">
        <v>31</v>
      </c>
      <c r="D14" t="s">
        <v>17</v>
      </c>
      <c r="E14" t="s">
        <v>12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0</v>
      </c>
      <c r="J14" s="61">
        <f>IF(InpOverride!J14="",F_Inputs!J14,InpOverride!J14)</f>
        <v>0</v>
      </c>
      <c r="K14" s="49"/>
    </row>
    <row r="15" spans="1:11">
      <c r="A15" t="str">
        <f>F_Inputs!A15</f>
        <v>SEW</v>
      </c>
      <c r="B15" t="s">
        <v>32</v>
      </c>
      <c r="C15" t="s">
        <v>33</v>
      </c>
      <c r="D15" t="s">
        <v>17</v>
      </c>
      <c r="E15" t="s">
        <v>12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0</v>
      </c>
      <c r="J15" s="61">
        <f>IF(InpOverride!J15="",F_Inputs!J15,InpOverride!J15)</f>
        <v>0</v>
      </c>
      <c r="K15" s="49"/>
    </row>
    <row r="16" spans="1:11">
      <c r="A16" t="str">
        <f>F_Inputs!A16</f>
        <v>SEW</v>
      </c>
      <c r="B16" t="s">
        <v>34</v>
      </c>
      <c r="C16" t="s">
        <v>35</v>
      </c>
      <c r="D16" t="s">
        <v>17</v>
      </c>
      <c r="E16" t="s">
        <v>12</v>
      </c>
      <c r="F16" s="61">
        <f>IF(InpOverride!F16="",F_Inputs!F16,InpOverride!F16)</f>
        <v>607867</v>
      </c>
      <c r="G16" s="61">
        <f>IF(InpOverride!G16="",F_Inputs!G16,InpOverride!G16)</f>
        <v>664660</v>
      </c>
      <c r="H16" s="61">
        <f>IF(InpOverride!H16="",F_Inputs!H16,InpOverride!H16)</f>
        <v>717960</v>
      </c>
      <c r="I16" s="61">
        <f>IF(InpOverride!I16="",F_Inputs!I16,InpOverride!I16)</f>
        <v>752983</v>
      </c>
      <c r="J16" s="61">
        <f>IF(InpOverride!J16="",F_Inputs!J16,InpOverride!J16)</f>
        <v>783036</v>
      </c>
      <c r="K16" s="49"/>
    </row>
    <row r="17" spans="1:11">
      <c r="A17" t="str">
        <f>F_Inputs!A17</f>
        <v>SEW</v>
      </c>
      <c r="B17" t="s">
        <v>36</v>
      </c>
      <c r="C17" t="s">
        <v>37</v>
      </c>
      <c r="D17" t="s">
        <v>17</v>
      </c>
      <c r="E17" t="s">
        <v>12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0</v>
      </c>
      <c r="J17" s="61">
        <f>IF(InpOverride!J17="",F_Inputs!J17,InpOverride!J17)</f>
        <v>0</v>
      </c>
      <c r="K17" s="49"/>
    </row>
    <row r="18" spans="1:11">
      <c r="A18" t="str">
        <f>F_Inputs!A18</f>
        <v>SEW</v>
      </c>
      <c r="B18" t="s">
        <v>38</v>
      </c>
      <c r="C18" t="s">
        <v>39</v>
      </c>
      <c r="D18" t="s">
        <v>17</v>
      </c>
      <c r="E18" t="s">
        <v>12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0</v>
      </c>
      <c r="J18" s="61">
        <f>IF(InpOverride!J18="",F_Inputs!J18,InpOverride!J18)</f>
        <v>0</v>
      </c>
      <c r="K18" s="49"/>
    </row>
    <row r="19" spans="1:11">
      <c r="A19" t="str">
        <f>F_Inputs!A19</f>
        <v>SEW</v>
      </c>
      <c r="B19" t="s">
        <v>40</v>
      </c>
      <c r="C19" t="s">
        <v>41</v>
      </c>
      <c r="D19" t="s">
        <v>17</v>
      </c>
      <c r="E19" t="s">
        <v>12</v>
      </c>
      <c r="F19" s="61">
        <f>IF(InpOverride!F19="",F_Inputs!F19,InpOverride!F19)</f>
        <v>229353</v>
      </c>
      <c r="G19" s="61">
        <f>IF(InpOverride!G19="",F_Inputs!G19,InpOverride!G19)</f>
        <v>185265</v>
      </c>
      <c r="H19" s="61">
        <f>IF(InpOverride!H19="",F_Inputs!H19,InpOverride!H19)</f>
        <v>142376</v>
      </c>
      <c r="I19" s="61">
        <f>IF(InpOverride!I19="",F_Inputs!I19,InpOverride!I19)</f>
        <v>106678</v>
      </c>
      <c r="J19" s="61">
        <f>IF(InpOverride!J19="",F_Inputs!J19,InpOverride!J19)</f>
        <v>89327</v>
      </c>
      <c r="K19" s="49"/>
    </row>
    <row r="20" spans="1:11">
      <c r="A20" t="str">
        <f>F_Inputs!A20</f>
        <v>SEW</v>
      </c>
      <c r="B20" t="s">
        <v>42</v>
      </c>
      <c r="C20" t="s">
        <v>43</v>
      </c>
      <c r="D20" t="s">
        <v>17</v>
      </c>
      <c r="E20" t="s">
        <v>12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0</v>
      </c>
      <c r="J20" s="61">
        <f>IF(InpOverride!J20="",F_Inputs!J20,InpOverride!J20)</f>
        <v>0</v>
      </c>
      <c r="K20" s="49"/>
    </row>
    <row r="21" spans="1:11">
      <c r="A21" t="str">
        <f>F_Inputs!A21</f>
        <v>SEW</v>
      </c>
      <c r="B21" t="s">
        <v>44</v>
      </c>
      <c r="C21" t="s">
        <v>45</v>
      </c>
      <c r="D21" t="s">
        <v>17</v>
      </c>
      <c r="E21" t="s">
        <v>12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0</v>
      </c>
      <c r="J21" s="61">
        <f>IF(InpOverride!J21="",F_Inputs!J21,InpOverride!J21)</f>
        <v>0</v>
      </c>
      <c r="K21" s="49"/>
    </row>
    <row r="22" spans="1:11">
      <c r="A22" t="str">
        <f>F_Inputs!A22</f>
        <v>SEW</v>
      </c>
      <c r="B22" t="s">
        <v>46</v>
      </c>
      <c r="C22" t="s">
        <v>47</v>
      </c>
      <c r="D22" t="s">
        <v>17</v>
      </c>
      <c r="E22" t="s">
        <v>12</v>
      </c>
      <c r="F22" s="61">
        <f>IF(InpOverride!F22="",F_Inputs!F22,InpOverride!F22)</f>
        <v>608069</v>
      </c>
      <c r="G22" s="61">
        <f>IF(InpOverride!G22="",F_Inputs!G22,InpOverride!G22)</f>
        <v>660623</v>
      </c>
      <c r="H22" s="61">
        <f>IF(InpOverride!H22="",F_Inputs!H22,InpOverride!H22)</f>
        <v>711993</v>
      </c>
      <c r="I22" s="61">
        <f>IF(InpOverride!I22="",F_Inputs!I22,InpOverride!I22)</f>
        <v>754844</v>
      </c>
      <c r="J22" s="61">
        <f>IF(InpOverride!J22="",F_Inputs!J22,InpOverride!J22)</f>
        <v>779618</v>
      </c>
      <c r="K22" s="49"/>
    </row>
    <row r="23" spans="1:11">
      <c r="A23" t="str">
        <f>F_Inputs!A23</f>
        <v>SEW</v>
      </c>
      <c r="B23" t="s">
        <v>48</v>
      </c>
      <c r="C23" t="s">
        <v>49</v>
      </c>
      <c r="D23" t="s">
        <v>17</v>
      </c>
      <c r="E23" t="s">
        <v>12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0</v>
      </c>
      <c r="J23" s="61">
        <f>IF(InpOverride!J23="",F_Inputs!J23,InpOverride!J23)</f>
        <v>0</v>
      </c>
      <c r="K23" s="49"/>
    </row>
    <row r="24" spans="1:11">
      <c r="A24" t="str">
        <f>F_Inputs!A24</f>
        <v>SEW</v>
      </c>
      <c r="B24" t="s">
        <v>50</v>
      </c>
      <c r="C24" t="s">
        <v>51</v>
      </c>
      <c r="D24" t="s">
        <v>17</v>
      </c>
      <c r="E24" t="s">
        <v>12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0</v>
      </c>
      <c r="J24" s="61">
        <f>IF(InpOverride!J24="",F_Inputs!J24,InpOverride!J24)</f>
        <v>0</v>
      </c>
      <c r="K24" s="49"/>
    </row>
    <row r="25" spans="1:11">
      <c r="A25" t="str">
        <f>F_Inputs!A25</f>
        <v>SEW</v>
      </c>
      <c r="B25" t="s">
        <v>52</v>
      </c>
      <c r="C25" t="s">
        <v>53</v>
      </c>
      <c r="D25" t="s">
        <v>54</v>
      </c>
      <c r="E25" t="s">
        <v>12</v>
      </c>
      <c r="F25" s="62">
        <f>IF(InpOverride!F25="",F_Inputs!F25,InpOverride!F25)</f>
        <v>4.1420000000000003</v>
      </c>
      <c r="G25" s="62">
        <f>IF(InpOverride!G25="",F_Inputs!G25,InpOverride!G25)</f>
        <v>3.6779999999999999</v>
      </c>
      <c r="H25" s="62">
        <f>IF(InpOverride!H25="",F_Inputs!H25,InpOverride!H25)</f>
        <v>3.0920000000000001</v>
      </c>
      <c r="I25" s="62">
        <f>IF(InpOverride!I25="",F_Inputs!I25,InpOverride!I25)</f>
        <v>1.8380000000000001</v>
      </c>
      <c r="J25" s="62">
        <f>IF(InpOverride!J25="",F_Inputs!J25,InpOverride!J25)</f>
        <v>1.7689999999999999</v>
      </c>
      <c r="K25" s="50"/>
    </row>
    <row r="26" spans="1:11">
      <c r="A26" t="str">
        <f>F_Inputs!A26</f>
        <v>SEW</v>
      </c>
      <c r="B26" t="s">
        <v>55</v>
      </c>
      <c r="C26" t="s">
        <v>56</v>
      </c>
      <c r="D26" t="s">
        <v>54</v>
      </c>
      <c r="E26" t="s">
        <v>12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0</v>
      </c>
      <c r="J26" s="62">
        <f>IF(InpOverride!J26="",F_Inputs!J26,InpOverride!J26)</f>
        <v>0</v>
      </c>
      <c r="K26" s="50"/>
    </row>
    <row r="27" spans="1:11">
      <c r="A27" t="str">
        <f>F_Inputs!A27</f>
        <v>SEW</v>
      </c>
      <c r="B27" t="s">
        <v>57</v>
      </c>
      <c r="C27" t="s">
        <v>58</v>
      </c>
      <c r="D27" t="s">
        <v>54</v>
      </c>
      <c r="E27" t="s">
        <v>12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</v>
      </c>
      <c r="J27" s="62">
        <f>IF(InpOverride!J27="",F_Inputs!J27,InpOverride!J27)</f>
        <v>0</v>
      </c>
      <c r="K27" s="50"/>
    </row>
    <row r="28" spans="1:11">
      <c r="A28" t="str">
        <f>F_Inputs!A28</f>
        <v>SEW</v>
      </c>
      <c r="B28" t="s">
        <v>59</v>
      </c>
      <c r="C28" t="s">
        <v>60</v>
      </c>
      <c r="D28" t="s">
        <v>54</v>
      </c>
      <c r="E28" t="s">
        <v>12</v>
      </c>
      <c r="F28" s="62">
        <f>IF(InpOverride!F28="",F_Inputs!F28,InpOverride!F28)</f>
        <v>15.712</v>
      </c>
      <c r="G28" s="62">
        <f>IF(InpOverride!G28="",F_Inputs!G28,InpOverride!G28)</f>
        <v>17.361000000000001</v>
      </c>
      <c r="H28" s="62">
        <f>IF(InpOverride!H28="",F_Inputs!H28,InpOverride!H28)</f>
        <v>19.123000000000001</v>
      </c>
      <c r="I28" s="62">
        <f>IF(InpOverride!I28="",F_Inputs!I28,InpOverride!I28)</f>
        <v>19.542000000000002</v>
      </c>
      <c r="J28" s="62">
        <f>IF(InpOverride!J28="",F_Inputs!J28,InpOverride!J28)</f>
        <v>19.98</v>
      </c>
      <c r="K28" s="50"/>
    </row>
    <row r="29" spans="1:11">
      <c r="A29" t="str">
        <f>F_Inputs!A29</f>
        <v>SEW</v>
      </c>
      <c r="B29" t="s">
        <v>61</v>
      </c>
      <c r="C29" t="s">
        <v>62</v>
      </c>
      <c r="D29" t="s">
        <v>54</v>
      </c>
      <c r="E29" t="s">
        <v>12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0</v>
      </c>
      <c r="J29" s="62">
        <f>IF(InpOverride!J29="",F_Inputs!J29,InpOverride!J29)</f>
        <v>0</v>
      </c>
      <c r="K29" s="50"/>
    </row>
    <row r="30" spans="1:11">
      <c r="A30" t="str">
        <f>F_Inputs!A30</f>
        <v>SEW</v>
      </c>
      <c r="B30" t="s">
        <v>63</v>
      </c>
      <c r="C30" t="s">
        <v>64</v>
      </c>
      <c r="D30" t="s">
        <v>54</v>
      </c>
      <c r="E30" t="s">
        <v>12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</v>
      </c>
      <c r="J30" s="62">
        <f>IF(InpOverride!J30="",F_Inputs!J30,InpOverride!J30)</f>
        <v>0</v>
      </c>
      <c r="K30" s="50"/>
    </row>
    <row r="31" spans="1:11">
      <c r="A31" t="str">
        <f>F_Inputs!A31</f>
        <v>SEW</v>
      </c>
      <c r="B31" t="s">
        <v>65</v>
      </c>
      <c r="C31" t="s">
        <v>66</v>
      </c>
      <c r="D31" t="s">
        <v>54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SEW</v>
      </c>
      <c r="B32" t="s">
        <v>67</v>
      </c>
      <c r="C32" t="s">
        <v>68</v>
      </c>
      <c r="D32" t="s">
        <v>54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SEW</v>
      </c>
      <c r="B33" t="s">
        <v>69</v>
      </c>
      <c r="C33" t="s">
        <v>70</v>
      </c>
      <c r="D33" t="s">
        <v>54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SEW</v>
      </c>
      <c r="B34" t="s">
        <v>71</v>
      </c>
      <c r="C34" t="s">
        <v>72</v>
      </c>
      <c r="D34" t="s">
        <v>54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SEW</v>
      </c>
      <c r="B35" t="s">
        <v>73</v>
      </c>
      <c r="C35" t="s">
        <v>74</v>
      </c>
      <c r="D35" t="s">
        <v>54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SEW</v>
      </c>
      <c r="B36" t="s">
        <v>75</v>
      </c>
      <c r="C36" t="s">
        <v>76</v>
      </c>
      <c r="D36" t="s">
        <v>54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SEW</v>
      </c>
      <c r="B37" t="s">
        <v>77</v>
      </c>
      <c r="C37" t="s">
        <v>78</v>
      </c>
      <c r="D37" t="s">
        <v>54</v>
      </c>
      <c r="E37" t="s">
        <v>12</v>
      </c>
      <c r="F37" s="62">
        <f>IF(InpOverride!F37="",F_Inputs!F37,InpOverride!F37)</f>
        <v>4.1420000000000003</v>
      </c>
      <c r="G37" s="62">
        <f>IF(InpOverride!G37="",F_Inputs!G37,InpOverride!G37)</f>
        <v>3.6779999999999999</v>
      </c>
      <c r="H37" s="62">
        <f>IF(InpOverride!H37="",F_Inputs!H37,InpOverride!H37)</f>
        <v>3.0920000000000001</v>
      </c>
      <c r="I37" s="62">
        <f>IF(InpOverride!I37="",F_Inputs!I37,InpOverride!I37)</f>
        <v>1.8380000000000001</v>
      </c>
      <c r="J37" s="62">
        <f>IF(InpOverride!J37="",F_Inputs!J37,InpOverride!J37)</f>
        <v>1.7689999999999999</v>
      </c>
      <c r="K37" s="50"/>
    </row>
    <row r="38" spans="1:11">
      <c r="A38" t="str">
        <f>F_Inputs!A38</f>
        <v>SEW</v>
      </c>
      <c r="B38" t="s">
        <v>79</v>
      </c>
      <c r="C38" t="s">
        <v>80</v>
      </c>
      <c r="D38" t="s">
        <v>54</v>
      </c>
      <c r="E38" t="s">
        <v>12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0</v>
      </c>
      <c r="J38" s="62">
        <f>IF(InpOverride!J38="",F_Inputs!J38,InpOverride!J38)</f>
        <v>0</v>
      </c>
      <c r="K38" s="50"/>
    </row>
    <row r="39" spans="1:11">
      <c r="A39" t="str">
        <f>F_Inputs!A39</f>
        <v>SEW</v>
      </c>
      <c r="B39" t="s">
        <v>81</v>
      </c>
      <c r="C39" t="s">
        <v>82</v>
      </c>
      <c r="D39" t="s">
        <v>54</v>
      </c>
      <c r="E39" t="s">
        <v>12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</v>
      </c>
      <c r="J39" s="62">
        <f>IF(InpOverride!J39="",F_Inputs!J39,InpOverride!J39)</f>
        <v>0</v>
      </c>
      <c r="K39" s="50"/>
    </row>
    <row r="40" spans="1:11">
      <c r="A40" t="str">
        <f>F_Inputs!A40</f>
        <v>SEW</v>
      </c>
      <c r="B40" t="s">
        <v>83</v>
      </c>
      <c r="C40" t="s">
        <v>84</v>
      </c>
      <c r="D40" t="s">
        <v>54</v>
      </c>
      <c r="E40" t="s">
        <v>12</v>
      </c>
      <c r="F40" s="62">
        <f>IF(InpOverride!F40="",F_Inputs!F40,InpOverride!F40)</f>
        <v>15.712</v>
      </c>
      <c r="G40" s="62">
        <f>IF(InpOverride!G40="",F_Inputs!G40,InpOverride!G40)</f>
        <v>17.361000000000001</v>
      </c>
      <c r="H40" s="62">
        <f>IF(InpOverride!H40="",F_Inputs!H40,InpOverride!H40)</f>
        <v>19.123000000000001</v>
      </c>
      <c r="I40" s="62">
        <f>IF(InpOverride!I40="",F_Inputs!I40,InpOverride!I40)</f>
        <v>19.542000000000002</v>
      </c>
      <c r="J40" s="62">
        <f>IF(InpOverride!J40="",F_Inputs!J40,InpOverride!J40)</f>
        <v>19.98</v>
      </c>
      <c r="K40" s="50"/>
    </row>
    <row r="41" spans="1:11">
      <c r="A41" t="str">
        <f>F_Inputs!A41</f>
        <v>SEW</v>
      </c>
      <c r="B41" t="s">
        <v>85</v>
      </c>
      <c r="C41" t="s">
        <v>86</v>
      </c>
      <c r="D41" t="s">
        <v>54</v>
      </c>
      <c r="E41" t="s">
        <v>12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0</v>
      </c>
      <c r="J41" s="62">
        <f>IF(InpOverride!J41="",F_Inputs!J41,InpOverride!J41)</f>
        <v>0</v>
      </c>
      <c r="K41" s="50"/>
    </row>
    <row r="42" spans="1:11">
      <c r="A42" t="str">
        <f>F_Inputs!A42</f>
        <v>SEW</v>
      </c>
      <c r="B42" t="s">
        <v>87</v>
      </c>
      <c r="C42" t="s">
        <v>88</v>
      </c>
      <c r="D42" t="s">
        <v>54</v>
      </c>
      <c r="E42" t="s">
        <v>12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</v>
      </c>
      <c r="J42" s="62">
        <f>IF(InpOverride!J42="",F_Inputs!J42,InpOverride!J42)</f>
        <v>0</v>
      </c>
      <c r="K42" s="50"/>
    </row>
    <row r="43" spans="1:11">
      <c r="A43" t="str">
        <f>F_Inputs!A43</f>
        <v>SEW</v>
      </c>
      <c r="B43" t="s">
        <v>89</v>
      </c>
      <c r="C43" t="s">
        <v>90</v>
      </c>
      <c r="D43" t="s">
        <v>91</v>
      </c>
      <c r="E43" t="s">
        <v>12</v>
      </c>
      <c r="F43" s="63">
        <f>IF(InpOverride!F43="",F_Inputs!F43,InpOverride!F43)</f>
        <v>19.100000000000001</v>
      </c>
      <c r="G43" s="63">
        <f>IF(InpOverride!G43="",F_Inputs!G43,InpOverride!G43)</f>
        <v>19.48</v>
      </c>
      <c r="H43" s="63">
        <f>IF(InpOverride!H43="",F_Inputs!H43,InpOverride!H43)</f>
        <v>19.87</v>
      </c>
      <c r="I43" s="63">
        <f>IF(InpOverride!I43="",F_Inputs!I43,InpOverride!I43)</f>
        <v>20.16</v>
      </c>
      <c r="J43" s="63">
        <f>IF(InpOverride!J43="",F_Inputs!J43,InpOverride!J43)</f>
        <v>20.45</v>
      </c>
      <c r="K43" s="51"/>
    </row>
    <row r="44" spans="1:11">
      <c r="A44" t="str">
        <f>F_Inputs!A44</f>
        <v>SEW</v>
      </c>
      <c r="B44" t="s">
        <v>92</v>
      </c>
      <c r="C44" t="s">
        <v>93</v>
      </c>
      <c r="D44" t="s">
        <v>91</v>
      </c>
      <c r="E44" t="s">
        <v>12</v>
      </c>
      <c r="F44" s="63">
        <f>IF(InpOverride!F44="",F_Inputs!F44,InpOverride!F44)</f>
        <v>19.100000000000001</v>
      </c>
      <c r="G44" s="63">
        <f>IF(InpOverride!G44="",F_Inputs!G44,InpOverride!G44)</f>
        <v>19.48</v>
      </c>
      <c r="H44" s="63">
        <f>IF(InpOverride!H44="",F_Inputs!H44,InpOverride!H44)</f>
        <v>19.87</v>
      </c>
      <c r="I44" s="63">
        <f>IF(InpOverride!I44="",F_Inputs!I44,InpOverride!I44)</f>
        <v>20.16</v>
      </c>
      <c r="J44" s="63">
        <f>IF(InpOverride!J44="",F_Inputs!J44,InpOverride!J44)</f>
        <v>20.45</v>
      </c>
      <c r="K44" s="51"/>
    </row>
    <row r="45" spans="1:11">
      <c r="A45" t="str">
        <f>F_Inputs!A45</f>
        <v>SEW</v>
      </c>
      <c r="B45" t="s">
        <v>94</v>
      </c>
      <c r="C45" t="s">
        <v>95</v>
      </c>
      <c r="D45" t="s">
        <v>91</v>
      </c>
      <c r="E45" t="s">
        <v>12</v>
      </c>
      <c r="F45" s="63">
        <f>IF(InpOverride!F45="",F_Inputs!F45,InpOverride!F45)</f>
        <v>24.83</v>
      </c>
      <c r="G45" s="63">
        <f>IF(InpOverride!G45="",F_Inputs!G45,InpOverride!G45)</f>
        <v>25.32</v>
      </c>
      <c r="H45" s="63">
        <f>IF(InpOverride!H45="",F_Inputs!H45,InpOverride!H45)</f>
        <v>25.83</v>
      </c>
      <c r="I45" s="63">
        <f>IF(InpOverride!I45="",F_Inputs!I45,InpOverride!I45)</f>
        <v>26.21</v>
      </c>
      <c r="J45" s="63">
        <f>IF(InpOverride!J45="",F_Inputs!J45,InpOverride!J45)</f>
        <v>26.59</v>
      </c>
      <c r="K45" s="51"/>
    </row>
    <row r="46" spans="1:11">
      <c r="A46" t="str">
        <f>F_Inputs!A46</f>
        <v>SEW</v>
      </c>
      <c r="B46" t="s">
        <v>96</v>
      </c>
      <c r="C46" t="s">
        <v>97</v>
      </c>
      <c r="D46" t="s">
        <v>91</v>
      </c>
      <c r="E46" t="s">
        <v>12</v>
      </c>
      <c r="F46" s="63">
        <f>IF(InpOverride!F46="",F_Inputs!F46,InpOverride!F46)</f>
        <v>26.44</v>
      </c>
      <c r="G46" s="63">
        <f>IF(InpOverride!G46="",F_Inputs!G46,InpOverride!G46)</f>
        <v>26.48</v>
      </c>
      <c r="H46" s="63">
        <f>IF(InpOverride!H46="",F_Inputs!H46,InpOverride!H46)</f>
        <v>26.54</v>
      </c>
      <c r="I46" s="63">
        <f>IF(InpOverride!I46="",F_Inputs!I46,InpOverride!I46)</f>
        <v>26.49</v>
      </c>
      <c r="J46" s="63">
        <f>IF(InpOverride!J46="",F_Inputs!J46,InpOverride!J46)</f>
        <v>26.78</v>
      </c>
      <c r="K46" s="51"/>
    </row>
    <row r="47" spans="1:11">
      <c r="A47" t="str">
        <f>F_Inputs!A47</f>
        <v>SEW</v>
      </c>
      <c r="B47" t="s">
        <v>98</v>
      </c>
      <c r="C47" t="s">
        <v>99</v>
      </c>
      <c r="D47" t="s">
        <v>91</v>
      </c>
      <c r="E47" t="s">
        <v>12</v>
      </c>
      <c r="F47" s="63">
        <f>IF(InpOverride!F47="",F_Inputs!F47,InpOverride!F47)</f>
        <v>19.100000000000001</v>
      </c>
      <c r="G47" s="63">
        <f>IF(InpOverride!G47="",F_Inputs!G47,InpOverride!G47)</f>
        <v>19.48</v>
      </c>
      <c r="H47" s="63">
        <f>IF(InpOverride!H47="",F_Inputs!H47,InpOverride!H47)</f>
        <v>19.87</v>
      </c>
      <c r="I47" s="63">
        <f>IF(InpOverride!I47="",F_Inputs!I47,InpOverride!I47)</f>
        <v>20.16</v>
      </c>
      <c r="J47" s="63">
        <f>IF(InpOverride!J47="",F_Inputs!J47,InpOverride!J47)</f>
        <v>20.45</v>
      </c>
      <c r="K47" s="51"/>
    </row>
    <row r="48" spans="1:11">
      <c r="A48" t="str">
        <f>F_Inputs!A48</f>
        <v>SEW</v>
      </c>
      <c r="B48" t="s">
        <v>100</v>
      </c>
      <c r="C48" t="s">
        <v>101</v>
      </c>
      <c r="D48" t="s">
        <v>91</v>
      </c>
      <c r="E48" t="s">
        <v>12</v>
      </c>
      <c r="F48" s="63">
        <f>IF(InpOverride!F48="",F_Inputs!F48,InpOverride!F48)</f>
        <v>24.83</v>
      </c>
      <c r="G48" s="63">
        <f>IF(InpOverride!G48="",F_Inputs!G48,InpOverride!G48)</f>
        <v>25.32</v>
      </c>
      <c r="H48" s="63">
        <f>IF(InpOverride!H48="",F_Inputs!H48,InpOverride!H48)</f>
        <v>25.83</v>
      </c>
      <c r="I48" s="63">
        <f>IF(InpOverride!I48="",F_Inputs!I48,InpOverride!I48)</f>
        <v>26.21</v>
      </c>
      <c r="J48" s="63">
        <f>IF(InpOverride!J48="",F_Inputs!J48,InpOverride!J48)</f>
        <v>26.59</v>
      </c>
      <c r="K48" s="51"/>
    </row>
    <row r="49" spans="1:11">
      <c r="A49" t="str">
        <f>F_Inputs!A49</f>
        <v>SEW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SEW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SEW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>
        <f>IF(InpOverride!J51="",F_Inputs!J51,InpOverride!J51)</f>
        <v>1.8999044699999901</v>
      </c>
      <c r="K51" s="50"/>
    </row>
    <row r="52" spans="1:11">
      <c r="A52" t="str">
        <f>F_Inputs!A52</f>
        <v>SEW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>
        <f>IF(InpOverride!J52="",F_Inputs!J52,InpOverride!J52)</f>
        <v>1.82322017355893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2.2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237654</v>
      </c>
      <c r="M12" s="36">
        <f xml:space="preserve"> InpActive!G7</f>
        <v>199321</v>
      </c>
      <c r="N12" s="36">
        <f xml:space="preserve"> InpActive!H7</f>
        <v>161966</v>
      </c>
      <c r="O12" s="36">
        <f xml:space="preserve"> InpActive!I7</f>
        <v>125099</v>
      </c>
      <c r="P12" s="36">
        <f xml:space="preserve"> InpActive!J7</f>
        <v>88720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0</v>
      </c>
      <c r="P13" s="36">
        <f xml:space="preserve"> InpActive!J8</f>
        <v>0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0</v>
      </c>
      <c r="P14" s="36">
        <f xml:space="preserve"> InpActive!J9</f>
        <v>0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598142</v>
      </c>
      <c r="M15" s="36">
        <f xml:space="preserve"> InpActive!G10</f>
        <v>644552</v>
      </c>
      <c r="N15" s="36">
        <f xml:space="preserve"> InpActive!H10</f>
        <v>690288</v>
      </c>
      <c r="O15" s="36">
        <f xml:space="preserve"> InpActive!I10</f>
        <v>734942</v>
      </c>
      <c r="P15" s="36">
        <f xml:space="preserve"> InpActive!J10</f>
        <v>779060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0</v>
      </c>
      <c r="P16" s="36">
        <f xml:space="preserve"> InpActive!J11</f>
        <v>0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0</v>
      </c>
      <c r="P17" s="36">
        <f xml:space="preserve"> InpActive!J12</f>
        <v>0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228123</v>
      </c>
      <c r="M20" s="36">
        <f xml:space="preserve"> InpActive!G13</f>
        <v>178312</v>
      </c>
      <c r="N20" s="36">
        <f xml:space="preserve"> InpActive!H13</f>
        <v>134323</v>
      </c>
      <c r="O20" s="36">
        <f xml:space="preserve"> InpActive!I13</f>
        <v>107249</v>
      </c>
      <c r="P20" s="36">
        <f xml:space="preserve"> InpActive!J13</f>
        <v>85161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0</v>
      </c>
      <c r="P21" s="36">
        <f xml:space="preserve"> InpActive!J14</f>
        <v>0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0</v>
      </c>
      <c r="P22" s="36">
        <f xml:space="preserve"> InpActive!J15</f>
        <v>0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607867</v>
      </c>
      <c r="M23" s="36">
        <f xml:space="preserve"> InpActive!G16</f>
        <v>664660</v>
      </c>
      <c r="N23" s="36">
        <f xml:space="preserve"> InpActive!H16</f>
        <v>717960</v>
      </c>
      <c r="O23" s="36">
        <f xml:space="preserve"> InpActive!I16</f>
        <v>752983</v>
      </c>
      <c r="P23" s="36">
        <f xml:space="preserve"> InpActive!J16</f>
        <v>783036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0</v>
      </c>
      <c r="P24" s="36">
        <f xml:space="preserve"> InpActive!J17</f>
        <v>0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0</v>
      </c>
      <c r="P25" s="36">
        <f xml:space="preserve"> InpActive!J18</f>
        <v>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229353</v>
      </c>
      <c r="M28" s="36">
        <f xml:space="preserve"> InpActive!G19</f>
        <v>185265</v>
      </c>
      <c r="N28" s="36">
        <f xml:space="preserve"> InpActive!H19</f>
        <v>142376</v>
      </c>
      <c r="O28" s="36">
        <f xml:space="preserve"> InpActive!I19</f>
        <v>106678</v>
      </c>
      <c r="P28" s="36">
        <f xml:space="preserve"> InpActive!J19</f>
        <v>89327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0</v>
      </c>
      <c r="P29" s="36">
        <f xml:space="preserve"> InpActive!J20</f>
        <v>0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0</v>
      </c>
      <c r="P30" s="36">
        <f xml:space="preserve"> InpActive!J21</f>
        <v>0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608069</v>
      </c>
      <c r="M31" s="36">
        <f xml:space="preserve"> InpActive!G22</f>
        <v>660623</v>
      </c>
      <c r="N31" s="36">
        <f xml:space="preserve"> InpActive!H22</f>
        <v>711993</v>
      </c>
      <c r="O31" s="36">
        <f xml:space="preserve"> InpActive!I22</f>
        <v>754844</v>
      </c>
      <c r="P31" s="36">
        <f xml:space="preserve"> InpActive!J22</f>
        <v>779618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0</v>
      </c>
      <c r="P32" s="36">
        <f xml:space="preserve"> InpActive!J23</f>
        <v>0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0</v>
      </c>
      <c r="P33" s="36">
        <f xml:space="preserve"> InpActive!J24</f>
        <v>0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4.1420000000000003</v>
      </c>
      <c r="M36" s="36">
        <f xml:space="preserve"> InpActive!G25</f>
        <v>3.6779999999999999</v>
      </c>
      <c r="N36" s="36">
        <f xml:space="preserve"> InpActive!H25</f>
        <v>3.0920000000000001</v>
      </c>
      <c r="O36" s="36">
        <f xml:space="preserve"> InpActive!I25</f>
        <v>1.8380000000000001</v>
      </c>
      <c r="P36" s="36">
        <f xml:space="preserve"> InpActive!J25</f>
        <v>1.7689999999999999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0</v>
      </c>
      <c r="P37" s="36">
        <f xml:space="preserve"> InpActive!J26</f>
        <v>0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</v>
      </c>
      <c r="P38" s="36">
        <f xml:space="preserve"> InpActive!J27</f>
        <v>0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15.712</v>
      </c>
      <c r="M39" s="36">
        <f xml:space="preserve"> InpActive!G28</f>
        <v>17.361000000000001</v>
      </c>
      <c r="N39" s="36">
        <f xml:space="preserve"> InpActive!H28</f>
        <v>19.123000000000001</v>
      </c>
      <c r="O39" s="36">
        <f xml:space="preserve"> InpActive!I28</f>
        <v>19.542000000000002</v>
      </c>
      <c r="P39" s="36">
        <f xml:space="preserve"> InpActive!J28</f>
        <v>19.98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0</v>
      </c>
      <c r="P40" s="36">
        <f xml:space="preserve"> InpActive!J29</f>
        <v>0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</v>
      </c>
      <c r="P41" s="36">
        <f xml:space="preserve"> InpActive!J30</f>
        <v>0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4.1420000000000003</v>
      </c>
      <c r="M52" s="83">
        <f t="shared" ref="M52:P52" si="8">M36+M44</f>
        <v>3.6779999999999999</v>
      </c>
      <c r="N52" s="83">
        <f t="shared" si="8"/>
        <v>3.0920000000000001</v>
      </c>
      <c r="O52" s="83">
        <f t="shared" si="8"/>
        <v>1.8380000000000001</v>
      </c>
      <c r="P52" s="83">
        <f t="shared" si="8"/>
        <v>1.7689999999999999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0</v>
      </c>
      <c r="P53" s="83">
        <f t="shared" si="9"/>
        <v>0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</v>
      </c>
      <c r="P54" s="83">
        <f t="shared" si="9"/>
        <v>0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15.712</v>
      </c>
      <c r="M55" s="83">
        <f t="shared" si="9"/>
        <v>17.361000000000001</v>
      </c>
      <c r="N55" s="83">
        <f t="shared" si="9"/>
        <v>19.123000000000001</v>
      </c>
      <c r="O55" s="83">
        <f t="shared" si="9"/>
        <v>19.542000000000002</v>
      </c>
      <c r="P55" s="83">
        <f t="shared" si="9"/>
        <v>19.98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0</v>
      </c>
      <c r="P56" s="83">
        <f t="shared" si="9"/>
        <v>0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</v>
      </c>
      <c r="P57" s="83">
        <f t="shared" si="9"/>
        <v>0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19.100000000000001</v>
      </c>
      <c r="M63" s="37">
        <f xml:space="preserve"> InpActive!G43</f>
        <v>19.48</v>
      </c>
      <c r="N63" s="37">
        <f xml:space="preserve"> InpActive!H43</f>
        <v>19.87</v>
      </c>
      <c r="O63" s="37">
        <f xml:space="preserve"> InpActive!I43</f>
        <v>20.16</v>
      </c>
      <c r="P63" s="37">
        <f xml:space="preserve"> InpActive!J43</f>
        <v>20.45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19.100000000000001</v>
      </c>
      <c r="M64" s="37">
        <f xml:space="preserve"> InpActive!G44</f>
        <v>19.48</v>
      </c>
      <c r="N64" s="37">
        <f xml:space="preserve"> InpActive!H44</f>
        <v>19.87</v>
      </c>
      <c r="O64" s="37">
        <f xml:space="preserve"> InpActive!I44</f>
        <v>20.16</v>
      </c>
      <c r="P64" s="37">
        <f xml:space="preserve"> InpActive!J44</f>
        <v>20.45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24.83</v>
      </c>
      <c r="M65" s="37">
        <f xml:space="preserve"> InpActive!G45</f>
        <v>25.32</v>
      </c>
      <c r="N65" s="37">
        <f xml:space="preserve"> InpActive!H45</f>
        <v>25.83</v>
      </c>
      <c r="O65" s="37">
        <f xml:space="preserve"> InpActive!I45</f>
        <v>26.21</v>
      </c>
      <c r="P65" s="37">
        <f xml:space="preserve"> InpActive!J45</f>
        <v>26.59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26.44</v>
      </c>
      <c r="M66" s="37">
        <f xml:space="preserve"> InpActive!G46</f>
        <v>26.48</v>
      </c>
      <c r="N66" s="37">
        <f xml:space="preserve"> InpActive!H46</f>
        <v>26.54</v>
      </c>
      <c r="O66" s="37">
        <f xml:space="preserve"> InpActive!I46</f>
        <v>26.49</v>
      </c>
      <c r="P66" s="37">
        <f xml:space="preserve"> InpActive!J46</f>
        <v>26.78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19.100000000000001</v>
      </c>
      <c r="M67" s="37">
        <f xml:space="preserve"> InpActive!G47</f>
        <v>19.48</v>
      </c>
      <c r="N67" s="37">
        <f xml:space="preserve"> InpActive!H47</f>
        <v>19.87</v>
      </c>
      <c r="O67" s="37">
        <f xml:space="preserve"> InpActive!I47</f>
        <v>20.16</v>
      </c>
      <c r="P67" s="37">
        <f xml:space="preserve"> InpActive!J47</f>
        <v>20.45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24.83</v>
      </c>
      <c r="M68" s="37">
        <f xml:space="preserve"> InpActive!G48</f>
        <v>25.32</v>
      </c>
      <c r="N68" s="37">
        <f xml:space="preserve"> InpActive!H48</f>
        <v>25.83</v>
      </c>
      <c r="O68" s="37">
        <f xml:space="preserve"> InpActive!I48</f>
        <v>26.21</v>
      </c>
      <c r="P68" s="37">
        <f xml:space="preserve"> InpActive!J48</f>
        <v>26.59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2.2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-8301</v>
      </c>
      <c r="M11" s="86">
        <f t="shared" si="3"/>
        <v>-14056</v>
      </c>
      <c r="N11" s="86">
        <f t="shared" si="3"/>
        <v>-19590</v>
      </c>
      <c r="O11" s="86">
        <f t="shared" si="3"/>
        <v>-18421</v>
      </c>
      <c r="P11" s="86">
        <f t="shared" si="3"/>
        <v>607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0</v>
      </c>
      <c r="P12" s="86">
        <f t="shared" si="3"/>
        <v>0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9927</v>
      </c>
      <c r="M14" s="86">
        <f t="shared" si="3"/>
        <v>16071</v>
      </c>
      <c r="N14" s="86">
        <f t="shared" si="3"/>
        <v>21705</v>
      </c>
      <c r="O14" s="86">
        <f t="shared" si="3"/>
        <v>19902</v>
      </c>
      <c r="P14" s="86">
        <f t="shared" si="3"/>
        <v>558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0</v>
      </c>
      <c r="P16" s="86">
        <f t="shared" si="3"/>
        <v>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1626</v>
      </c>
      <c r="M17" s="87">
        <f t="shared" ref="M17:P17" si="4">SUM(M11:M16)</f>
        <v>2015</v>
      </c>
      <c r="N17" s="87">
        <f t="shared" si="4"/>
        <v>2115</v>
      </c>
      <c r="O17" s="87">
        <f t="shared" si="4"/>
        <v>1481</v>
      </c>
      <c r="P17" s="87">
        <f t="shared" si="4"/>
        <v>1165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-9531</v>
      </c>
      <c r="M20" s="86">
        <f t="shared" si="6"/>
        <v>-21009</v>
      </c>
      <c r="N20" s="86">
        <f t="shared" si="6"/>
        <v>-27643</v>
      </c>
      <c r="O20" s="86">
        <f t="shared" si="6"/>
        <v>-17850</v>
      </c>
      <c r="P20" s="86">
        <f t="shared" si="6"/>
        <v>-3559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9725</v>
      </c>
      <c r="M23" s="86">
        <f t="shared" si="6"/>
        <v>20108</v>
      </c>
      <c r="N23" s="86">
        <f t="shared" si="6"/>
        <v>27672</v>
      </c>
      <c r="O23" s="86">
        <f t="shared" si="6"/>
        <v>18041</v>
      </c>
      <c r="P23" s="86">
        <f t="shared" si="6"/>
        <v>3976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0</v>
      </c>
      <c r="P24" s="86">
        <f t="shared" si="6"/>
        <v>0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0</v>
      </c>
      <c r="P25" s="86">
        <f t="shared" si="6"/>
        <v>0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194</v>
      </c>
      <c r="M26" s="87">
        <f t="shared" ref="M26:P26" si="7">SUM(M20:M25)</f>
        <v>-901</v>
      </c>
      <c r="N26" s="87">
        <f t="shared" si="7"/>
        <v>29</v>
      </c>
      <c r="O26" s="87">
        <f t="shared" si="7"/>
        <v>191</v>
      </c>
      <c r="P26" s="87">
        <f t="shared" si="7"/>
        <v>417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2.3493E-2</v>
      </c>
      <c r="M29" s="90">
        <f t="shared" si="9"/>
        <v>0.13544444</v>
      </c>
      <c r="N29" s="90">
        <f t="shared" si="9"/>
        <v>0.16001311000000001</v>
      </c>
      <c r="O29" s="90">
        <f t="shared" si="9"/>
        <v>-1.151136E-2</v>
      </c>
      <c r="P29" s="90">
        <f t="shared" si="9"/>
        <v>8.5194699999999998E-2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0</v>
      </c>
      <c r="P31" s="90">
        <f t="shared" si="9"/>
        <v>0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5.3408800000000001E-3</v>
      </c>
      <c r="M32" s="90">
        <f t="shared" si="9"/>
        <v>-0.10689976</v>
      </c>
      <c r="N32" s="90">
        <f t="shared" si="9"/>
        <v>-0.15836417999999999</v>
      </c>
      <c r="O32" s="90">
        <f t="shared" si="9"/>
        <v>4.9297889999999997E-2</v>
      </c>
      <c r="P32" s="90">
        <f t="shared" si="9"/>
        <v>-9.1534040000000011E-2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0</v>
      </c>
      <c r="P33" s="90">
        <f t="shared" si="9"/>
        <v>0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0</v>
      </c>
      <c r="P34" s="90">
        <f t="shared" si="9"/>
        <v>0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2.8833879999999999E-2</v>
      </c>
      <c r="M35" s="91">
        <f t="shared" ref="M35:P35" si="10">SUM(M29:M34)</f>
        <v>2.8544680000000003E-2</v>
      </c>
      <c r="N35" s="91">
        <f t="shared" si="10"/>
        <v>1.6489300000000207E-3</v>
      </c>
      <c r="O35" s="91">
        <f t="shared" si="10"/>
        <v>3.7786529999999999E-2</v>
      </c>
      <c r="P35" s="91">
        <f t="shared" si="10"/>
        <v>-6.3393400000000127E-3</v>
      </c>
      <c r="Q35" s="31"/>
      <c r="R35" s="31"/>
      <c r="S35" s="31"/>
      <c r="T35" s="31"/>
      <c r="U35" s="31"/>
      <c r="V35" s="31"/>
      <c r="W35" s="39">
        <f>SUM(L35:P35)</f>
        <v>9.0474680000000016E-2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9.0474680000000016E-2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4.3571493000000006</v>
      </c>
      <c r="M40" s="86">
        <f t="shared" si="12"/>
        <v>3.4735177600000005</v>
      </c>
      <c r="N40" s="86">
        <f t="shared" si="12"/>
        <v>2.6689980100000001</v>
      </c>
      <c r="O40" s="86">
        <f t="shared" si="12"/>
        <v>2.16213984</v>
      </c>
      <c r="P40" s="86">
        <f t="shared" si="12"/>
        <v>1.7415424499999999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0</v>
      </c>
      <c r="P41" s="86">
        <f t="shared" si="12"/>
        <v>0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</v>
      </c>
      <c r="P42" s="86">
        <f t="shared" si="12"/>
        <v>0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16.072003479999999</v>
      </c>
      <c r="M43" s="86">
        <f t="shared" si="12"/>
        <v>17.600196799999999</v>
      </c>
      <c r="N43" s="86">
        <f t="shared" si="12"/>
        <v>19.054658399999997</v>
      </c>
      <c r="O43" s="86">
        <f t="shared" si="12"/>
        <v>19.946519669999997</v>
      </c>
      <c r="P43" s="86">
        <f t="shared" si="12"/>
        <v>20.969704080000003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0</v>
      </c>
      <c r="P44" s="86">
        <f t="shared" si="12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</v>
      </c>
      <c r="P45" s="86">
        <f t="shared" si="12"/>
        <v>0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20.429152779999999</v>
      </c>
      <c r="M46" s="87">
        <f t="shared" ref="M46:P46" si="13">SUM(M40:M45)</f>
        <v>21.073714559999999</v>
      </c>
      <c r="N46" s="87">
        <f t="shared" si="13"/>
        <v>21.723656409999997</v>
      </c>
      <c r="O46" s="87">
        <f t="shared" si="13"/>
        <v>22.108659509999995</v>
      </c>
      <c r="P46" s="87">
        <f t="shared" si="13"/>
        <v>22.711246530000004</v>
      </c>
      <c r="Q46" s="31"/>
      <c r="R46" s="31"/>
      <c r="S46" s="31"/>
      <c r="T46" s="31"/>
      <c r="U46" s="31"/>
      <c r="V46" s="31"/>
      <c r="W46" s="39">
        <f>SUM(L46:P46)</f>
        <v>108.04642978999999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4.1420000000000003</v>
      </c>
      <c r="M49" s="86">
        <f t="shared" si="15"/>
        <v>3.6779999999999999</v>
      </c>
      <c r="N49" s="86">
        <f t="shared" si="15"/>
        <v>3.0920000000000001</v>
      </c>
      <c r="O49" s="86">
        <f t="shared" si="15"/>
        <v>1.8380000000000001</v>
      </c>
      <c r="P49" s="86">
        <f t="shared" si="15"/>
        <v>1.7689999999999999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0</v>
      </c>
      <c r="P50" s="86">
        <f t="shared" si="15"/>
        <v>0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</v>
      </c>
      <c r="P51" s="86">
        <f t="shared" si="15"/>
        <v>0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15.712</v>
      </c>
      <c r="M52" s="86">
        <f t="shared" si="15"/>
        <v>17.361000000000001</v>
      </c>
      <c r="N52" s="86">
        <f t="shared" si="15"/>
        <v>19.123000000000001</v>
      </c>
      <c r="O52" s="86">
        <f t="shared" si="15"/>
        <v>19.542000000000002</v>
      </c>
      <c r="P52" s="86">
        <f t="shared" si="15"/>
        <v>19.98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0</v>
      </c>
      <c r="P53" s="86">
        <f t="shared" si="15"/>
        <v>0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</v>
      </c>
      <c r="P54" s="86">
        <f t="shared" si="15"/>
        <v>0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19.853999999999999</v>
      </c>
      <c r="M55" s="87">
        <f t="shared" ref="M55:P55" si="16">SUM(M49:M54)</f>
        <v>21.039000000000001</v>
      </c>
      <c r="N55" s="87">
        <f t="shared" si="16"/>
        <v>22.215</v>
      </c>
      <c r="O55" s="87">
        <f t="shared" si="16"/>
        <v>21.380000000000003</v>
      </c>
      <c r="P55" s="87">
        <f t="shared" si="16"/>
        <v>21.748999999999999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0.21514930000000021</v>
      </c>
      <c r="M58" s="86">
        <f t="shared" si="18"/>
        <v>-0.20448223999999948</v>
      </c>
      <c r="N58" s="86">
        <f t="shared" si="18"/>
        <v>-0.42300198999999994</v>
      </c>
      <c r="O58" s="86">
        <f t="shared" si="18"/>
        <v>0.32413983999999996</v>
      </c>
      <c r="P58" s="86">
        <f t="shared" si="18"/>
        <v>-2.7457550000000053E-2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0</v>
      </c>
      <c r="P59" s="86">
        <f t="shared" si="18"/>
        <v>0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0</v>
      </c>
      <c r="P60" s="86">
        <f t="shared" si="18"/>
        <v>0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0.3600034799999996</v>
      </c>
      <c r="M61" s="86">
        <f t="shared" si="18"/>
        <v>0.23919679999999843</v>
      </c>
      <c r="N61" s="86">
        <f t="shared" si="18"/>
        <v>-6.8341600000003666E-2</v>
      </c>
      <c r="O61" s="86">
        <f t="shared" si="18"/>
        <v>0.40451966999999556</v>
      </c>
      <c r="P61" s="86">
        <f t="shared" si="18"/>
        <v>0.98970408000000276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0</v>
      </c>
      <c r="P62" s="86">
        <f t="shared" si="18"/>
        <v>0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0</v>
      </c>
      <c r="P63" s="86">
        <f t="shared" si="18"/>
        <v>0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0.57515277999999981</v>
      </c>
      <c r="M64" s="87">
        <f t="shared" ref="M64:P64" si="19">SUM(M58:M63)</f>
        <v>3.4714559999998951E-2</v>
      </c>
      <c r="N64" s="87">
        <f t="shared" si="19"/>
        <v>-0.4913435900000036</v>
      </c>
      <c r="O64" s="87">
        <f t="shared" si="19"/>
        <v>0.72865950999999551</v>
      </c>
      <c r="P64" s="87">
        <f t="shared" si="19"/>
        <v>0.96224653000000271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1.8094297899999934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0.2386423000000002</v>
      </c>
      <c r="M69" s="86">
        <f t="shared" ref="L69:P74" si="21">SUM(M29,M58)</f>
        <v>-6.9037799999999483E-2</v>
      </c>
      <c r="N69" s="86">
        <f t="shared" si="21"/>
        <v>-0.26298887999999992</v>
      </c>
      <c r="O69" s="86">
        <f t="shared" si="21"/>
        <v>0.31262847999999993</v>
      </c>
      <c r="P69" s="86">
        <f t="shared" si="21"/>
        <v>5.7737149999999945E-2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0</v>
      </c>
      <c r="P70" s="86">
        <f t="shared" si="21"/>
        <v>0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0</v>
      </c>
      <c r="P71" s="86">
        <f t="shared" si="21"/>
        <v>0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0.36534435999999959</v>
      </c>
      <c r="M72" s="86">
        <f t="shared" si="21"/>
        <v>0.13229703999999842</v>
      </c>
      <c r="N72" s="86">
        <f t="shared" si="21"/>
        <v>-0.22670578000000366</v>
      </c>
      <c r="O72" s="86">
        <f t="shared" si="21"/>
        <v>0.45381755999999557</v>
      </c>
      <c r="P72" s="86">
        <f t="shared" si="21"/>
        <v>0.89817004000000278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0</v>
      </c>
      <c r="P73" s="86">
        <f t="shared" si="21"/>
        <v>0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0</v>
      </c>
      <c r="P74" s="86">
        <f t="shared" si="21"/>
        <v>0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0.60398665999999979</v>
      </c>
      <c r="M75" s="87">
        <f t="shared" ref="M75:P75" si="22">SUM(M69:M74)</f>
        <v>6.325923999999894E-2</v>
      </c>
      <c r="N75" s="87">
        <f t="shared" si="22"/>
        <v>-0.48969466000000361</v>
      </c>
      <c r="O75" s="87">
        <f t="shared" si="22"/>
        <v>0.7664460399999955</v>
      </c>
      <c r="P75" s="87">
        <f t="shared" si="22"/>
        <v>0.95590719000000268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1.8999044699999934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-0.57515277999999981</v>
      </c>
      <c r="M80" s="39">
        <f t="shared" ref="M80:P80" si="23">0-M64</f>
        <v>-3.4714559999998951E-2</v>
      </c>
      <c r="N80" s="39">
        <f t="shared" si="23"/>
        <v>0.4913435900000036</v>
      </c>
      <c r="O80" s="39">
        <f t="shared" si="23"/>
        <v>-0.72865950999999551</v>
      </c>
      <c r="P80" s="39">
        <f t="shared" si="23"/>
        <v>-0.96224653000000271</v>
      </c>
      <c r="Q80" s="31"/>
      <c r="R80" s="31"/>
      <c r="S80" s="31"/>
      <c r="T80" s="31"/>
      <c r="U80" s="31"/>
      <c r="V80" s="31"/>
      <c r="W80" s="39">
        <f>SUM(L80:P80)</f>
        <v>-1.8094297899999934</v>
      </c>
    </row>
    <row r="81" spans="1:24" s="8" customFormat="1" ht="12.7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-1.6732768511068086E-2</v>
      </c>
      <c r="X81" s="31"/>
    </row>
    <row r="82" spans="1:24" s="8" customFormat="1" ht="12.7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0.60398665999999979</v>
      </c>
      <c r="M86" s="39">
        <f>L86*(1+Discount.Rate)</f>
        <v>0.62657576108399982</v>
      </c>
      <c r="N86" s="39">
        <f>M86*(1+Discount.Rate)</f>
        <v>0.65000969454854152</v>
      </c>
      <c r="O86" s="39">
        <f>N86*(1+Discount.Rate)</f>
        <v>0.67432005712465704</v>
      </c>
      <c r="P86" s="39">
        <f>O86*(1+Discount.Rate)</f>
        <v>0.69953962726111929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6.325923999999894E-2</v>
      </c>
      <c r="N87" s="39">
        <f>M87*(1+Discount.Rate)</f>
        <v>6.5625135575998902E-2</v>
      </c>
      <c r="O87" s="39">
        <f>N87*(1+Discount.Rate)</f>
        <v>6.8079515646541272E-2</v>
      </c>
      <c r="P87" s="39">
        <f>O87*(1+Discount.Rate)</f>
        <v>7.0625689531721922E-2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-0.48969466000000361</v>
      </c>
      <c r="O88" s="39">
        <f>N88*(1+Discount.Rate)</f>
        <v>-0.50800924028400385</v>
      </c>
      <c r="P88" s="39">
        <f>O88*(1+Discount.Rate)</f>
        <v>-0.52700878587062561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0.7664460399999955</v>
      </c>
      <c r="P89" s="39">
        <f>O89*(1+Discount.Rate)</f>
        <v>0.79511112189599542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0.95590719000000268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1.9941748428182136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1.8999044699999934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2.2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.15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zoomScaleNormal="100" workbookViewId="0">
      <pane xSplit="3" ySplit="2" topLeftCell="I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" style="45" customWidth="1"/>
    <col min="2" max="2" width="22.28515625" style="45" customWidth="1"/>
    <col min="3" max="3" width="95.85546875" style="45" customWidth="1"/>
    <col min="4" max="4" width="3.35546875" style="45" customWidth="1"/>
    <col min="5" max="5" width="15.0703125" style="45" customWidth="1"/>
    <col min="6" max="11" width="7.85546875" style="45" customWidth="1"/>
    <col min="12" max="12" width="15.0703125" style="45" customWidth="1"/>
    <col min="13" max="16384" width="9.28515625" style="45"/>
  </cols>
  <sheetData>
    <row r="1" spans="1:12">
      <c r="C1" s="45" t="s">
        <v>200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12</v>
      </c>
      <c r="F4" s="47"/>
      <c r="G4" s="47"/>
      <c r="H4" s="47"/>
      <c r="I4" s="47"/>
      <c r="J4" s="47">
        <f xml:space="preserve"> Calcs!P94</f>
        <v>1.8999044699999934</v>
      </c>
      <c r="K4" s="47"/>
      <c r="L4" s="99">
        <f xml:space="preserve"> Calcs!P94</f>
        <v>1.8999044699999934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12</v>
      </c>
      <c r="F5" s="57" t="str">
        <f t="shared" ref="F5:L5" ca="1" si="0">CONCATENATE("[…]", TEXT(NOW(),"dd/mm/yyy hh:mm:ss"))</f>
        <v>[…]04/11/2020 16:49:30</v>
      </c>
      <c r="G5" s="57" t="str">
        <f t="shared" ca="1" si="0"/>
        <v>[…]04/11/2020 16:49:30</v>
      </c>
      <c r="H5" s="57" t="str">
        <f t="shared" ca="1" si="0"/>
        <v>[…]04/11/2020 16:49:30</v>
      </c>
      <c r="I5" s="57" t="str">
        <f t="shared" ca="1" si="0"/>
        <v>[…]04/11/2020 16:49:30</v>
      </c>
      <c r="J5" s="57" t="str">
        <f t="shared" ca="1" si="0"/>
        <v>[…]04/11/2020 16:49:30</v>
      </c>
      <c r="K5" s="57" t="str">
        <f t="shared" ca="1" si="0"/>
        <v>[…]04/11/2020 16:49:30</v>
      </c>
      <c r="L5" s="59" t="str">
        <f t="shared" ca="1" si="0"/>
        <v>[…]04/11/2020 16:49:30</v>
      </c>
    </row>
    <row r="6" spans="1:12">
      <c r="B6" s="98" t="s">
        <v>194</v>
      </c>
      <c r="C6" s="98" t="s">
        <v>195</v>
      </c>
      <c r="D6" s="54" t="s">
        <v>193</v>
      </c>
      <c r="E6" s="55" t="s">
        <v>12</v>
      </c>
      <c r="F6" s="56" t="str">
        <f ca="1">MID(CELL("filename",F1),SEARCH("[",CELL("filename",F1))+1,SEARCH(".",CELL("filename",F1))-1-SEARCH("[",CELL("filename",F1)))</f>
        <v>PR19PD008_SEW_BYRun2</v>
      </c>
      <c r="G6" s="56" t="str">
        <f ca="1">MID(CELL("filename",F1),SEARCH("[",CELL("filename",F1))+1,SEARCH(".",CELL("filename",F1))-1-SEARCH("[",CELL("filename",F1)))</f>
        <v>PR19PD008_SEW_BYRun2</v>
      </c>
      <c r="H6" s="56" t="str">
        <f ca="1">MID(CELL("filename",F1),SEARCH("[",CELL("filename",F1))+1,SEARCH(".",CELL("filename",F1))-1-SEARCH("[",CELL("filename",F1)))</f>
        <v>PR19PD008_SEW_BYRun2</v>
      </c>
      <c r="I6" s="56" t="str">
        <f ca="1">MID(CELL("filename",F1),SEARCH("[",CELL("filename",F1))+1,SEARCH(".",CELL("filename",F1))-1-SEARCH("[",CELL("filename",F1)))</f>
        <v>PR19PD008_SEW_BYRun2</v>
      </c>
      <c r="J6" s="56" t="str">
        <f ca="1">MID(CELL("filename",F1),SEARCH("[",CELL("filename",F1))+1,SEARCH(".",CELL("filename",F1))-1-SEARCH("[",CELL("filename",F1)))</f>
        <v>PR19PD008_SEW_BYRun2</v>
      </c>
      <c r="K6" s="56" t="str">
        <f ca="1">MID(CELL("filename",F1),SEARCH("[",CELL("filename",F1))+1,SEARCH(".",CELL("filename",F1))-1-SEARCH("[",CELL("filename",F1)))</f>
        <v>PR19PD008_SEW_BYRun2</v>
      </c>
      <c r="L6" s="60" t="str">
        <f ca="1">MID(CELL("filename",F1),SEARCH("[",CELL("filename",F1))+1,SEARCH(".",CELL("filename",F1))-1-SEARCH("[",CELL("filename",F1)))</f>
        <v>PR19PD008_SEW_BYRun2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2020-11-04T16:50:18Z</dcterms:created>
  <dcterms:modified xsi:type="dcterms:W3CDTF">2020-11-04T16:53:39Z</dcterms:modified>
  <cp:category/>
  <cp:contentStatus/>
</cp:coreProperties>
</file>