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3B3E2C80-AF09-48C3-8234-AEEED6FC8A38}" xr6:coauthVersionLast="44" xr6:coauthVersionMax="44" xr10:uidLastSave="{00000000-0000-0000-0000-000000000000}"/>
  <bookViews>
    <workbookView xWindow="1972" yWindow="0" windowWidth="18406" windowHeight="13080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F35" i="7"/>
  <c r="L48" i="6" s="1"/>
  <c r="F34" i="7"/>
  <c r="F33" i="7"/>
  <c r="F32" i="7"/>
  <c r="L45" i="6" s="1"/>
  <c r="F31" i="7"/>
  <c r="L44" i="6" s="1"/>
  <c r="F30" i="7"/>
  <c r="L41" i="6" s="1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H29" i="7"/>
  <c r="N40" i="6" s="1"/>
  <c r="G29" i="7"/>
  <c r="M40" i="6" s="1"/>
  <c r="J28" i="7"/>
  <c r="P39" i="6" s="1"/>
  <c r="I28" i="7"/>
  <c r="H28" i="7"/>
  <c r="G28" i="7"/>
  <c r="M39" i="6" s="1"/>
  <c r="J27" i="7"/>
  <c r="P38" i="6" s="1"/>
  <c r="I27" i="7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H22" i="7"/>
  <c r="N31" i="6" s="1"/>
  <c r="G22" i="7"/>
  <c r="M31" i="6" s="1"/>
  <c r="J21" i="7"/>
  <c r="P30" i="6" s="1"/>
  <c r="I21" i="7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H17" i="7"/>
  <c r="N24" i="6" s="1"/>
  <c r="G17" i="7"/>
  <c r="M24" i="6" s="1"/>
  <c r="J16" i="7"/>
  <c r="P23" i="6" s="1"/>
  <c r="I16" i="7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M21" i="6" s="1"/>
  <c r="J13" i="7"/>
  <c r="P20" i="6" s="1"/>
  <c r="I13" i="7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H8" i="7"/>
  <c r="N13" i="6" s="1"/>
  <c r="G8" i="7"/>
  <c r="M13" i="6" s="1"/>
  <c r="J7" i="7"/>
  <c r="P12" i="6" s="1"/>
  <c r="I7" i="7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L65" i="6"/>
  <c r="M47" i="6"/>
  <c r="O46" i="6"/>
  <c r="O44" i="6"/>
  <c r="L46" i="6"/>
  <c r="L47" i="6"/>
  <c r="L49" i="6"/>
  <c r="O40" i="6"/>
  <c r="O56" i="6" s="1"/>
  <c r="O53" i="5" s="1"/>
  <c r="O39" i="6"/>
  <c r="N39" i="6"/>
  <c r="O38" i="6"/>
  <c r="O36" i="6"/>
  <c r="M36" i="6"/>
  <c r="M52" i="6" s="1"/>
  <c r="M49" i="5" s="1"/>
  <c r="L37" i="6"/>
  <c r="L40" i="6"/>
  <c r="O32" i="6"/>
  <c r="O31" i="6"/>
  <c r="O30" i="6"/>
  <c r="O13" i="5" s="1"/>
  <c r="O29" i="6"/>
  <c r="O28" i="6"/>
  <c r="O24" i="6"/>
  <c r="O23" i="6"/>
  <c r="O21" i="6"/>
  <c r="O20" i="6"/>
  <c r="L24" i="6"/>
  <c r="O16" i="6"/>
  <c r="O15" i="6"/>
  <c r="O13" i="6"/>
  <c r="O12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25" i="5" l="1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L33" i="5"/>
  <c r="P45" i="5"/>
  <c r="P63" i="5" s="1"/>
  <c r="L41" i="5"/>
  <c r="N40" i="5"/>
  <c r="O45" i="5"/>
  <c r="M20" i="5"/>
  <c r="M40" i="5"/>
  <c r="P32" i="5" l="1"/>
  <c r="O30" i="5"/>
  <c r="P34" i="5"/>
  <c r="P74" i="5" s="1"/>
  <c r="N58" i="5"/>
  <c r="L63" i="5"/>
  <c r="P62" i="5"/>
  <c r="N59" i="5"/>
  <c r="P61" i="5"/>
  <c r="P72" i="5" s="1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L70" i="5" l="1"/>
  <c r="N69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<sst xmlns="http://schemas.openxmlformats.org/spreadsheetml/2006/main" count="974" uniqueCount="200">
  <si>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</si>
  <si>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</si>
  <si>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</si>
  <si>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</si>
  <si>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</si>
  <si>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</si>
  <si>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</si>
  <si>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</si>
  <si>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</si>
  <si>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</si>
  <si>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</si>
  <si>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</si>
  <si>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</si>
  <si>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</si>
  <si>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</si>
  <si>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</si>
  <si>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</si>
  <si>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</si>
  <si>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</si>
  <si>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</si>
  <si>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</si>
  <si>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</si>
  <si>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</si>
  <si>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</si>
  <si>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</si>
  <si>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</si>
  <si>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</si>
  <si>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</si>
  <si>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</si>
  <si>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</si>
  <si>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</si>
  <si>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</si>
  <si>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</si>
  <si>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</si>
  <si>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</si>
  <si>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</si>
  <si>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</si>
  <si>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</si>
  <si>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</si>
  <si>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</si>
  <si>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</si>
  <si>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</si>
  <si>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</si>
  <si>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</si>
  <si>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</si>
  <si>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</si>
  <si>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</si>
  <si>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</si>
  <si>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</si>
  <si>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</si>
  <si>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</si>
  <si>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</si>
  <si>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</si>
  <si>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</si>
  <si>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</si>
  <si>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</si>
  <si>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</si>
  <si>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</si>
  <si>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</si>
  <si>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</si>
  <si>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</si>
  <si>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</si>
  <si>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</si>
  <si>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</si>
  <si>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</si>
  <si>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</si>
  <si>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</si>
  <si>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</si>
  <si>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</si>
  <si>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</si>
  <si>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</si>
  <si>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</si>
  <si>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</si>
  <si>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</si>
  <si>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</si>
  <si>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</si>
  <si>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</si>
  <si>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</si>
  <si>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</si>
  <si>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</si>
  <si>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</si>
  <si>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</si>
  <si>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</si>
  <si>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</si>
  <si>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</si>
  <si>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</si>
  <si>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</si>
  <si>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</si>
  <si>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</si>
  <si>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</si>
  <si>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</si>
  <si>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</si>
  <si>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</si>
  <si>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</si>
  <si>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</si>
  <si>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</si>
  <si>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</si>
  <si>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</si>
  <si>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</si>
  <si>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</si>
  <si>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</si>
  <si>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</si>
  <si>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</si>
  <si>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</si>
  <si>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</si>
  <si>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</si>
  <si>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</si>
  <si>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</si>
  <si>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</si>
  <si>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</si>
  <si>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</si>
  <si>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</si>
  <si>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</si>
  <si>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</si>
  <si>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</si>
  <si>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</si>
  <si>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</si>
  <si>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</si>
  <si>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</si>
  <si>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</si>
  <si>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</si>
  <si>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</si>
  <si>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</si>
  <si>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</si>
  <si>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</si>
  <si>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</si>
  <si>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</si>
  <si>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</si>
  <si>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</si>
  <si>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</si>
  <si>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</si>
  <si>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</si>
  <si>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</si>
  <si>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</si>
  <si>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</si>
  <si>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</si>
  <si>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</si>
  <si>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</si>
  <si>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</si>
  <si>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</si>
  <si>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</si>
  <si>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</si>
  <si>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</si>
  <si>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</si>
  <si>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</si>
  <si>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</si>
  <si>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</si>
  <si>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</si>
  <si>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</si>
  <si>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</si>
  <si>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</si>
  <si>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</si>
  <si>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</si>
  <si>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</si>
  <si>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</si>
  <si>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</si>
  <si>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</si>
  <si>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</si>
  <si>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</si>
  <si>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</si>
  <si>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</si>
  <si>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</si>
  <si>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</si>
  <si>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</si>
  <si>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</si>
  <si>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</si>
  <si>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</si>
  <si>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</si>
  <si>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</si>
  <si>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</si>
  <si>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</si>
  <si>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</si>
  <si>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</si>
  <si>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</si>
  <si>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</si>
  <si>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</si>
  <si>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</si>
  <si>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</si>
  <si>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</si>
  <si>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</si>
  <si>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</si>
  <si>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</si>
  <si>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</si>
  <si>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</si>
  <si>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</si>
  <si>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</si>
  <si>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</si>
  <si>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</si>
  <si>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</si>
  <si>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</si>
  <si>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</si>
  <si>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</si>
  <si>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</si>
  <si>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</si>
  <si>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</si>
  <si>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</si>
  <si>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</si>
  <si>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UUW.PD.C008.01</t>
  </si>
  <si>
    <t>NWT</t>
  </si>
  <si>
    <t>PR19PD008UUWBYRFD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</si>
</sst>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/>
  </sheetViews>
  <sheetFormatPr defaultColWidth="10" defaultRowHeight="13.15"/>
  <cols>
    <col min="1" max="1" width="4.5703125" customWidth="1"/>
    <col min="2" max="2" width="5.85546875" customWidth="1"/>
    <col min="3" max="3" width="50" customWidth="1"/>
    <col min="4" max="4" width="2.42578125" customWidth="1"/>
    <col min="5" max="5" width="15" customWidth="1"/>
    <col min="6" max="11" width="5.42578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198</v>
      </c>
      <c r="B7" t="s">
        <v>15</v>
      </c>
      <c r="C7" t="s">
        <v>16</v>
      </c>
      <c r="D7" t="s">
        <v>17</v>
      </c>
      <c r="E7" t="s">
        <v>12</v>
      </c>
      <c r="F7" s="49">
        <v>47109</v>
      </c>
      <c r="G7" s="49">
        <v>47109</v>
      </c>
      <c r="H7" s="49">
        <v>47109</v>
      </c>
      <c r="I7" s="49">
        <v>47109</v>
      </c>
      <c r="J7" s="49">
        <v>47109</v>
      </c>
      <c r="K7" s="49"/>
    </row>
    <row r="8" spans="1:11">
      <c r="A8" t="s">
        <v>198</v>
      </c>
      <c r="B8" t="s">
        <v>18</v>
      </c>
      <c r="C8" t="s">
        <v>19</v>
      </c>
      <c r="D8" t="s">
        <v>17</v>
      </c>
      <c r="E8" t="s">
        <v>12</v>
      </c>
      <c r="F8" s="49">
        <v>28269</v>
      </c>
      <c r="G8" s="49">
        <v>28269</v>
      </c>
      <c r="H8" s="49">
        <v>28269</v>
      </c>
      <c r="I8" s="49">
        <v>28269</v>
      </c>
      <c r="J8" s="49">
        <v>28269</v>
      </c>
      <c r="K8" s="49"/>
    </row>
    <row r="9" spans="1:11">
      <c r="A9" t="s">
        <v>198</v>
      </c>
      <c r="B9" t="s">
        <v>20</v>
      </c>
      <c r="C9" t="s">
        <v>21</v>
      </c>
      <c r="D9" t="s">
        <v>17</v>
      </c>
      <c r="E9" t="s">
        <v>12</v>
      </c>
      <c r="F9" s="49">
        <v>1678184</v>
      </c>
      <c r="G9" s="49">
        <v>1616836</v>
      </c>
      <c r="H9" s="49">
        <v>1558102</v>
      </c>
      <c r="I9" s="49">
        <v>1505809</v>
      </c>
      <c r="J9" s="49">
        <v>1459174</v>
      </c>
      <c r="K9" s="49"/>
    </row>
    <row r="10" spans="1:11">
      <c r="A10" t="s">
        <v>198</v>
      </c>
      <c r="B10" t="s">
        <v>22</v>
      </c>
      <c r="C10" t="s">
        <v>23</v>
      </c>
      <c r="D10" t="s">
        <v>17</v>
      </c>
      <c r="E10" t="s">
        <v>12</v>
      </c>
      <c r="F10" s="49">
        <v>23188</v>
      </c>
      <c r="G10" s="49">
        <v>23503</v>
      </c>
      <c r="H10" s="49">
        <v>23838</v>
      </c>
      <c r="I10" s="49">
        <v>24195</v>
      </c>
      <c r="J10" s="49">
        <v>24575</v>
      </c>
      <c r="K10" s="49"/>
    </row>
    <row r="11" spans="1:11">
      <c r="A11" t="s">
        <v>198</v>
      </c>
      <c r="B11" t="s">
        <v>24</v>
      </c>
      <c r="C11" t="s">
        <v>25</v>
      </c>
      <c r="D11" t="s">
        <v>17</v>
      </c>
      <c r="E11" t="s">
        <v>12</v>
      </c>
      <c r="F11" s="49">
        <v>14968</v>
      </c>
      <c r="G11" s="49">
        <v>14968</v>
      </c>
      <c r="H11" s="49">
        <v>14968</v>
      </c>
      <c r="I11" s="49">
        <v>14968</v>
      </c>
      <c r="J11" s="49">
        <v>14968</v>
      </c>
      <c r="K11" s="49"/>
    </row>
    <row r="12" spans="1:11">
      <c r="A12" t="s">
        <v>198</v>
      </c>
      <c r="B12" t="s">
        <v>26</v>
      </c>
      <c r="C12" t="s">
        <v>27</v>
      </c>
      <c r="D12" t="s">
        <v>17</v>
      </c>
      <c r="E12" t="s">
        <v>12</v>
      </c>
      <c r="F12" s="49">
        <v>1142043</v>
      </c>
      <c r="G12" s="49">
        <v>1215584</v>
      </c>
      <c r="H12" s="49">
        <v>1287897</v>
      </c>
      <c r="I12" s="49">
        <v>1355314</v>
      </c>
      <c r="J12" s="49">
        <v>1418178</v>
      </c>
      <c r="K12" s="49"/>
    </row>
    <row r="13" spans="1:11">
      <c r="A13" t="s">
        <v>198</v>
      </c>
      <c r="B13" t="s">
        <v>28</v>
      </c>
      <c r="C13" t="s">
        <v>29</v>
      </c>
      <c r="D13" t="s">
        <v>17</v>
      </c>
      <c r="E13" t="s">
        <v>12</v>
      </c>
      <c r="F13" s="49">
        <v>45716</v>
      </c>
      <c r="G13" s="49">
        <v>45781.5</v>
      </c>
      <c r="H13" s="49">
        <v>42910.286524693198</v>
      </c>
      <c r="I13" s="49">
        <v>42729.061254059801</v>
      </c>
      <c r="J13" s="49">
        <v>42286.851852595399</v>
      </c>
      <c r="K13" s="49"/>
    </row>
    <row r="14" spans="1:11">
      <c r="A14" t="s">
        <v>198</v>
      </c>
      <c r="B14" t="s">
        <v>30</v>
      </c>
      <c r="C14" t="s">
        <v>31</v>
      </c>
      <c r="D14" t="s">
        <v>17</v>
      </c>
      <c r="E14" t="s">
        <v>12</v>
      </c>
      <c r="F14" s="49">
        <v>27267</v>
      </c>
      <c r="G14" s="49">
        <v>26064.5</v>
      </c>
      <c r="H14" s="49">
        <v>22032.671140078</v>
      </c>
      <c r="I14" s="49">
        <v>22800.1850611072</v>
      </c>
      <c r="J14" s="49">
        <v>22756.917922931701</v>
      </c>
      <c r="K14" s="49"/>
    </row>
    <row r="15" spans="1:11">
      <c r="A15" t="s">
        <v>198</v>
      </c>
      <c r="B15" t="s">
        <v>32</v>
      </c>
      <c r="C15" t="s">
        <v>33</v>
      </c>
      <c r="D15" t="s">
        <v>17</v>
      </c>
      <c r="E15" t="s">
        <v>12</v>
      </c>
      <c r="F15" s="49">
        <v>1691242</v>
      </c>
      <c r="G15" s="49">
        <v>1688909.2972925601</v>
      </c>
      <c r="H15" s="49">
        <v>1631042.5852598399</v>
      </c>
      <c r="I15" s="49">
        <v>1597027.3892218501</v>
      </c>
      <c r="J15" s="49">
        <v>1576289.4856630999</v>
      </c>
      <c r="K15" s="49"/>
    </row>
    <row r="16" spans="1:11">
      <c r="A16" t="s">
        <v>198</v>
      </c>
      <c r="B16" t="s">
        <v>34</v>
      </c>
      <c r="C16" t="s">
        <v>35</v>
      </c>
      <c r="D16" t="s">
        <v>17</v>
      </c>
      <c r="E16" t="s">
        <v>12</v>
      </c>
      <c r="F16" s="49">
        <v>25146</v>
      </c>
      <c r="G16" s="49">
        <v>24803.271188877501</v>
      </c>
      <c r="H16" s="49">
        <v>27151.628927361398</v>
      </c>
      <c r="I16" s="49">
        <v>28235.327001082798</v>
      </c>
      <c r="J16" s="49">
        <v>29908.680386609001</v>
      </c>
      <c r="K16" s="49"/>
    </row>
    <row r="17" spans="1:11">
      <c r="A17" t="s">
        <v>198</v>
      </c>
      <c r="B17" t="s">
        <v>36</v>
      </c>
      <c r="C17" t="s">
        <v>37</v>
      </c>
      <c r="D17" t="s">
        <v>17</v>
      </c>
      <c r="E17" t="s">
        <v>12</v>
      </c>
      <c r="F17" s="49">
        <v>15521</v>
      </c>
      <c r="G17" s="49">
        <v>15990</v>
      </c>
      <c r="H17" s="49">
        <v>42660.868515068702</v>
      </c>
      <c r="I17" s="49">
        <v>51164.167022675501</v>
      </c>
      <c r="J17" s="49">
        <v>52280.715939321097</v>
      </c>
      <c r="K17" s="49"/>
    </row>
    <row r="18" spans="1:11">
      <c r="A18" t="s">
        <v>198</v>
      </c>
      <c r="B18" t="s">
        <v>38</v>
      </c>
      <c r="C18" t="s">
        <v>39</v>
      </c>
      <c r="D18" t="s">
        <v>17</v>
      </c>
      <c r="E18" t="s">
        <v>12</v>
      </c>
      <c r="F18" s="49">
        <v>1115567</v>
      </c>
      <c r="G18" s="49">
        <v>1139492.5990701001</v>
      </c>
      <c r="H18" s="49">
        <v>1197995.9310437599</v>
      </c>
      <c r="I18" s="49">
        <v>1237243.5082308401</v>
      </c>
      <c r="J18" s="49">
        <v>1296902.86745951</v>
      </c>
      <c r="K18" s="49"/>
    </row>
    <row r="19" spans="1:11">
      <c r="A19" t="s">
        <v>198</v>
      </c>
      <c r="B19" t="s">
        <v>40</v>
      </c>
      <c r="C19" t="s">
        <v>41</v>
      </c>
      <c r="D19" t="s">
        <v>17</v>
      </c>
      <c r="E19" t="s">
        <v>12</v>
      </c>
      <c r="F19" s="49">
        <v>45009</v>
      </c>
      <c r="G19" s="49">
        <v>44617</v>
      </c>
      <c r="H19" s="49">
        <v>44146</v>
      </c>
      <c r="I19" s="49">
        <v>43432</v>
      </c>
      <c r="J19" s="49">
        <v>43068.615384615397</v>
      </c>
      <c r="K19" s="49"/>
    </row>
    <row r="20" spans="1:11">
      <c r="A20" t="s">
        <v>198</v>
      </c>
      <c r="B20" t="s">
        <v>42</v>
      </c>
      <c r="C20" t="s">
        <v>43</v>
      </c>
      <c r="D20" t="s">
        <v>17</v>
      </c>
      <c r="E20" t="s">
        <v>12</v>
      </c>
      <c r="F20" s="49">
        <v>25120</v>
      </c>
      <c r="G20" s="49">
        <v>24682</v>
      </c>
      <c r="H20" s="49">
        <v>24279</v>
      </c>
      <c r="I20" s="49">
        <v>23868</v>
      </c>
      <c r="J20" s="49">
        <v>23371.730769230799</v>
      </c>
      <c r="K20" s="49"/>
    </row>
    <row r="21" spans="1:11">
      <c r="A21" t="s">
        <v>198</v>
      </c>
      <c r="B21" t="s">
        <v>44</v>
      </c>
      <c r="C21" t="s">
        <v>45</v>
      </c>
      <c r="D21" t="s">
        <v>17</v>
      </c>
      <c r="E21" t="s">
        <v>12</v>
      </c>
      <c r="F21" s="49">
        <v>1714540</v>
      </c>
      <c r="G21" s="49">
        <v>1688940</v>
      </c>
      <c r="H21" s="49">
        <v>1642920</v>
      </c>
      <c r="I21" s="49">
        <v>1612802</v>
      </c>
      <c r="J21" s="49">
        <v>1584787.2307692301</v>
      </c>
      <c r="K21" s="49"/>
    </row>
    <row r="22" spans="1:11">
      <c r="A22" t="s">
        <v>198</v>
      </c>
      <c r="B22" t="s">
        <v>46</v>
      </c>
      <c r="C22" t="s">
        <v>47</v>
      </c>
      <c r="D22" t="s">
        <v>17</v>
      </c>
      <c r="E22" t="s">
        <v>12</v>
      </c>
      <c r="F22" s="49">
        <v>25068</v>
      </c>
      <c r="G22" s="49">
        <v>25996</v>
      </c>
      <c r="H22" s="49">
        <v>27298</v>
      </c>
      <c r="I22" s="49">
        <v>28205</v>
      </c>
      <c r="J22" s="49">
        <v>29262.1538461538</v>
      </c>
      <c r="K22" s="49"/>
    </row>
    <row r="23" spans="1:11">
      <c r="A23" t="s">
        <v>198</v>
      </c>
      <c r="B23" t="s">
        <v>48</v>
      </c>
      <c r="C23" t="s">
        <v>49</v>
      </c>
      <c r="D23" t="s">
        <v>17</v>
      </c>
      <c r="E23" t="s">
        <v>12</v>
      </c>
      <c r="F23" s="49">
        <v>16729</v>
      </c>
      <c r="G23" s="49">
        <v>44369</v>
      </c>
      <c r="H23" s="49">
        <v>49720</v>
      </c>
      <c r="I23" s="49">
        <v>50744</v>
      </c>
      <c r="J23" s="49">
        <v>52012.3461538462</v>
      </c>
      <c r="K23" s="49"/>
    </row>
    <row r="24" spans="1:11">
      <c r="A24" t="s">
        <v>198</v>
      </c>
      <c r="B24" t="s">
        <v>50</v>
      </c>
      <c r="C24" t="s">
        <v>51</v>
      </c>
      <c r="D24" t="s">
        <v>17</v>
      </c>
      <c r="E24" t="s">
        <v>12</v>
      </c>
      <c r="F24" s="49">
        <v>1098587</v>
      </c>
      <c r="G24" s="49">
        <v>1143348</v>
      </c>
      <c r="H24" s="49">
        <v>1186980</v>
      </c>
      <c r="I24" s="49">
        <v>1238611</v>
      </c>
      <c r="J24" s="49">
        <v>1297576</v>
      </c>
      <c r="K24" s="49"/>
    </row>
    <row r="25" spans="1:11">
      <c r="A25" t="s">
        <v>198</v>
      </c>
      <c r="B25" t="s">
        <v>52</v>
      </c>
      <c r="C25" t="s">
        <v>53</v>
      </c>
      <c r="D25" t="s">
        <v>54</v>
      </c>
      <c r="E25" t="s">
        <v>12</v>
      </c>
      <c r="F25" s="50">
        <v>1.18</v>
      </c>
      <c r="G25" s="50">
        <v>1.1020000000000001</v>
      </c>
      <c r="H25" s="50">
        <v>1.0569999999999999</v>
      </c>
      <c r="I25" s="50">
        <v>1.0269999999999999</v>
      </c>
      <c r="J25" s="50">
        <v>1.0640000000000001</v>
      </c>
      <c r="K25" s="50"/>
    </row>
    <row r="26" spans="1:11">
      <c r="A26" t="s">
        <v>198</v>
      </c>
      <c r="B26" t="s">
        <v>55</v>
      </c>
      <c r="C26" t="s">
        <v>56</v>
      </c>
      <c r="D26" t="s">
        <v>54</v>
      </c>
      <c r="E26" t="s">
        <v>12</v>
      </c>
      <c r="F26" s="50">
        <v>0.53500000000000003</v>
      </c>
      <c r="G26" s="50">
        <v>0.501</v>
      </c>
      <c r="H26" s="50">
        <v>0.47199999999999998</v>
      </c>
      <c r="I26" s="50">
        <v>0.45600000000000002</v>
      </c>
      <c r="J26" s="50">
        <v>0.47399999999999998</v>
      </c>
      <c r="K26" s="50"/>
    </row>
    <row r="27" spans="1:11">
      <c r="A27" t="s">
        <v>198</v>
      </c>
      <c r="B27" t="s">
        <v>57</v>
      </c>
      <c r="C27" t="s">
        <v>58</v>
      </c>
      <c r="D27" t="s">
        <v>54</v>
      </c>
      <c r="E27" t="s">
        <v>12</v>
      </c>
      <c r="F27" s="50">
        <v>76.19</v>
      </c>
      <c r="G27" s="50">
        <v>69.162999999999997</v>
      </c>
      <c r="H27" s="50">
        <v>60.447000000000003</v>
      </c>
      <c r="I27" s="50">
        <v>55.256</v>
      </c>
      <c r="J27" s="50">
        <v>52.652999999999999</v>
      </c>
      <c r="K27" s="50"/>
    </row>
    <row r="28" spans="1:11">
      <c r="A28" t="s">
        <v>198</v>
      </c>
      <c r="B28" t="s">
        <v>59</v>
      </c>
      <c r="C28" t="s">
        <v>60</v>
      </c>
      <c r="D28" t="s">
        <v>54</v>
      </c>
      <c r="E28" t="s">
        <v>12</v>
      </c>
      <c r="F28" s="50">
        <v>0.59599999999999997</v>
      </c>
      <c r="G28" s="50">
        <v>0.58899999999999997</v>
      </c>
      <c r="H28" s="50">
        <v>0.59499999999999997</v>
      </c>
      <c r="I28" s="50">
        <v>0.59199999999999997</v>
      </c>
      <c r="J28" s="50">
        <v>0.61599999999999999</v>
      </c>
      <c r="K28" s="50"/>
    </row>
    <row r="29" spans="1:11">
      <c r="A29" t="s">
        <v>198</v>
      </c>
      <c r="B29" t="s">
        <v>61</v>
      </c>
      <c r="C29" t="s">
        <v>62</v>
      </c>
      <c r="D29" t="s">
        <v>54</v>
      </c>
      <c r="E29" t="s">
        <v>12</v>
      </c>
      <c r="F29" s="50">
        <v>0.4</v>
      </c>
      <c r="G29" s="50">
        <v>0.7</v>
      </c>
      <c r="H29" s="50">
        <v>0.65</v>
      </c>
      <c r="I29" s="50">
        <v>0.66500000000000004</v>
      </c>
      <c r="J29" s="50">
        <v>0.70199999999999996</v>
      </c>
      <c r="K29" s="50"/>
    </row>
    <row r="30" spans="1:11">
      <c r="A30" t="s">
        <v>198</v>
      </c>
      <c r="B30" t="s">
        <v>63</v>
      </c>
      <c r="C30" t="s">
        <v>64</v>
      </c>
      <c r="D30" t="s">
        <v>54</v>
      </c>
      <c r="E30" t="s">
        <v>12</v>
      </c>
      <c r="F30" s="50">
        <v>50.854999999999997</v>
      </c>
      <c r="G30" s="50">
        <v>50.006999999999998</v>
      </c>
      <c r="H30" s="50">
        <v>48.171999999999997</v>
      </c>
      <c r="I30" s="50">
        <v>47.454000000000001</v>
      </c>
      <c r="J30" s="50">
        <v>47.701000000000001</v>
      </c>
      <c r="K30" s="50"/>
    </row>
    <row r="31" spans="1:11">
      <c r="A31" t="s">
        <v>198</v>
      </c>
      <c r="B31" t="s">
        <v>65</v>
      </c>
      <c r="C31" t="s">
        <v>66</v>
      </c>
      <c r="D31" t="s">
        <v>54</v>
      </c>
      <c r="E31" t="s">
        <v>12</v>
      </c>
      <c r="F31" s="50">
        <v>3.1987349999999999E-4</v>
      </c>
      <c r="G31" s="50">
        <v>2.6069274041095902E-3</v>
      </c>
      <c r="H31" s="50">
        <v>5.1260182430441798E-3</v>
      </c>
      <c r="I31" s="50">
        <v>9.0617344139809694E-3</v>
      </c>
      <c r="J31" s="50">
        <v>1.08522588465909E-2</v>
      </c>
      <c r="K31" s="50"/>
    </row>
    <row r="32" spans="1:11">
      <c r="A32" t="s">
        <v>198</v>
      </c>
      <c r="B32" t="s">
        <v>67</v>
      </c>
      <c r="C32" t="s">
        <v>68</v>
      </c>
      <c r="D32" t="s">
        <v>54</v>
      </c>
      <c r="E32" t="s">
        <v>12</v>
      </c>
      <c r="F32" s="50">
        <v>9.7894999999999997E-5</v>
      </c>
      <c r="G32" s="50">
        <v>1.9584350958904101E-4</v>
      </c>
      <c r="H32" s="50">
        <v>4.28195627888516E-4</v>
      </c>
      <c r="I32" s="50">
        <v>1.4354859804062701E-3</v>
      </c>
      <c r="J32" s="50">
        <v>1.1974888297272199E-3</v>
      </c>
      <c r="K32" s="50"/>
    </row>
    <row r="33" spans="1:11">
      <c r="A33" t="s">
        <v>198</v>
      </c>
      <c r="B33" t="s">
        <v>69</v>
      </c>
      <c r="C33" t="s">
        <v>70</v>
      </c>
      <c r="D33" t="s">
        <v>54</v>
      </c>
      <c r="E33" t="s">
        <v>12</v>
      </c>
      <c r="F33" s="50">
        <v>1.3024382535000001</v>
      </c>
      <c r="G33" s="50">
        <v>2.3138760980828801</v>
      </c>
      <c r="H33" s="50">
        <v>6.0272120536290901</v>
      </c>
      <c r="I33" s="50">
        <v>8.8153187737224403</v>
      </c>
      <c r="J33" s="50">
        <v>12.8531741163721</v>
      </c>
      <c r="K33" s="50"/>
    </row>
    <row r="34" spans="1:11">
      <c r="A34" t="s">
        <v>198</v>
      </c>
      <c r="B34" t="s">
        <v>71</v>
      </c>
      <c r="C34" t="s">
        <v>72</v>
      </c>
      <c r="D34" t="s">
        <v>54</v>
      </c>
      <c r="E34" t="s">
        <v>12</v>
      </c>
      <c r="F34" s="50">
        <v>9.2938999999999999E-5</v>
      </c>
      <c r="G34" s="50">
        <v>3.8289675378203302E-4</v>
      </c>
      <c r="H34" s="50">
        <v>1.5454765687877899E-3</v>
      </c>
      <c r="I34" s="50">
        <v>2.3509125689050599E-3</v>
      </c>
      <c r="J34" s="50">
        <v>3.2199096769398201E-3</v>
      </c>
      <c r="K34" s="50"/>
    </row>
    <row r="35" spans="1:11">
      <c r="A35" t="s">
        <v>198</v>
      </c>
      <c r="B35" t="s">
        <v>73</v>
      </c>
      <c r="C35" t="s">
        <v>74</v>
      </c>
      <c r="D35" t="s">
        <v>54</v>
      </c>
      <c r="E35" t="s">
        <v>12</v>
      </c>
      <c r="F35" s="50">
        <v>9.7970920000000097E-6</v>
      </c>
      <c r="G35" s="50">
        <v>3.6439035662504702E-5</v>
      </c>
      <c r="H35" s="50">
        <v>3.4664141886387498E-5</v>
      </c>
      <c r="I35" s="50">
        <v>3.5307783443295297E-5</v>
      </c>
      <c r="J35" s="50">
        <v>2.88606535871088E-5</v>
      </c>
      <c r="K35" s="50"/>
    </row>
    <row r="36" spans="1:11">
      <c r="A36" t="s">
        <v>198</v>
      </c>
      <c r="B36" t="s">
        <v>75</v>
      </c>
      <c r="C36" t="s">
        <v>76</v>
      </c>
      <c r="D36" t="s">
        <v>54</v>
      </c>
      <c r="E36" t="s">
        <v>12</v>
      </c>
      <c r="F36" s="50">
        <v>0.29991874372799998</v>
      </c>
      <c r="G36" s="50">
        <v>0.343888694345858</v>
      </c>
      <c r="H36" s="50">
        <v>1.23980736561048</v>
      </c>
      <c r="I36" s="50">
        <v>2.3982243864488999</v>
      </c>
      <c r="J36" s="50">
        <v>3.9988669055964499</v>
      </c>
      <c r="K36" s="50"/>
    </row>
    <row r="37" spans="1:11">
      <c r="A37" t="s">
        <v>198</v>
      </c>
      <c r="B37" t="s">
        <v>77</v>
      </c>
      <c r="C37" t="s">
        <v>78</v>
      </c>
      <c r="D37" t="s">
        <v>54</v>
      </c>
      <c r="E37" t="s">
        <v>12</v>
      </c>
      <c r="F37" s="50">
        <v>1.1803198735</v>
      </c>
      <c r="G37" s="50">
        <v>1.1046069274041099</v>
      </c>
      <c r="H37" s="50">
        <v>1.0621260182430401</v>
      </c>
      <c r="I37" s="50">
        <v>1.03606173441398</v>
      </c>
      <c r="J37" s="50">
        <v>1.0748522588465901</v>
      </c>
      <c r="K37" s="50"/>
    </row>
    <row r="38" spans="1:11">
      <c r="A38" t="s">
        <v>198</v>
      </c>
      <c r="B38" t="s">
        <v>79</v>
      </c>
      <c r="C38" t="s">
        <v>80</v>
      </c>
      <c r="D38" t="s">
        <v>54</v>
      </c>
      <c r="E38" t="s">
        <v>12</v>
      </c>
      <c r="F38" s="50">
        <v>0.53509789500000005</v>
      </c>
      <c r="G38" s="50">
        <v>0.50119584350958901</v>
      </c>
      <c r="H38" s="50">
        <v>0.47242819562788901</v>
      </c>
      <c r="I38" s="50">
        <v>0.45743548598040601</v>
      </c>
      <c r="J38" s="50">
        <v>0.47519748882972701</v>
      </c>
      <c r="K38" s="50"/>
    </row>
    <row r="39" spans="1:11">
      <c r="A39" t="s">
        <v>198</v>
      </c>
      <c r="B39" t="s">
        <v>81</v>
      </c>
      <c r="C39" t="s">
        <v>82</v>
      </c>
      <c r="D39" t="s">
        <v>54</v>
      </c>
      <c r="E39" t="s">
        <v>12</v>
      </c>
      <c r="F39" s="50">
        <v>77.492438253499998</v>
      </c>
      <c r="G39" s="50">
        <v>71.476876098082897</v>
      </c>
      <c r="H39" s="50">
        <v>66.474212053629103</v>
      </c>
      <c r="I39" s="50">
        <v>64.071318773722396</v>
      </c>
      <c r="J39" s="50">
        <v>65.506174116372094</v>
      </c>
      <c r="K39" s="50"/>
    </row>
    <row r="40" spans="1:11">
      <c r="A40" t="s">
        <v>198</v>
      </c>
      <c r="B40" t="s">
        <v>83</v>
      </c>
      <c r="C40" t="s">
        <v>84</v>
      </c>
      <c r="D40" t="s">
        <v>54</v>
      </c>
      <c r="E40" t="s">
        <v>12</v>
      </c>
      <c r="F40" s="50">
        <v>0.59609293900000004</v>
      </c>
      <c r="G40" s="50">
        <v>0.58938289675378197</v>
      </c>
      <c r="H40" s="50">
        <v>0.59654547656878798</v>
      </c>
      <c r="I40" s="50">
        <v>0.59435091256890504</v>
      </c>
      <c r="J40" s="50">
        <v>0.61921990967693996</v>
      </c>
      <c r="K40" s="50"/>
    </row>
    <row r="41" spans="1:11">
      <c r="A41" t="s">
        <v>198</v>
      </c>
      <c r="B41" t="s">
        <v>85</v>
      </c>
      <c r="C41" t="s">
        <v>86</v>
      </c>
      <c r="D41" t="s">
        <v>54</v>
      </c>
      <c r="E41" t="s">
        <v>12</v>
      </c>
      <c r="F41" s="50">
        <v>0.40000979709200002</v>
      </c>
      <c r="G41" s="50">
        <v>0.70003643903566204</v>
      </c>
      <c r="H41" s="50">
        <v>0.65003466414188604</v>
      </c>
      <c r="I41" s="50">
        <v>0.665035307783443</v>
      </c>
      <c r="J41" s="50">
        <v>0.70202886065358705</v>
      </c>
      <c r="K41" s="50"/>
    </row>
    <row r="42" spans="1:11">
      <c r="A42" t="s">
        <v>198</v>
      </c>
      <c r="B42" t="s">
        <v>87</v>
      </c>
      <c r="C42" t="s">
        <v>88</v>
      </c>
      <c r="D42" t="s">
        <v>54</v>
      </c>
      <c r="E42" t="s">
        <v>12</v>
      </c>
      <c r="F42" s="50">
        <v>51.154918743727997</v>
      </c>
      <c r="G42" s="50">
        <v>50.350888694345898</v>
      </c>
      <c r="H42" s="50">
        <v>49.4118073656105</v>
      </c>
      <c r="I42" s="50">
        <v>49.852224386448903</v>
      </c>
      <c r="J42" s="50">
        <v>51.699866905596501</v>
      </c>
      <c r="K42" s="50"/>
    </row>
    <row r="43" spans="1:11">
      <c r="A43" t="s">
        <v>198</v>
      </c>
      <c r="B43" t="s">
        <v>89</v>
      </c>
      <c r="C43" t="s">
        <v>90</v>
      </c>
      <c r="D43" t="s">
        <v>91</v>
      </c>
      <c r="E43" t="s">
        <v>12</v>
      </c>
      <c r="F43" s="51">
        <v>32.779340702020697</v>
      </c>
      <c r="G43" s="51">
        <v>31.298689456794602</v>
      </c>
      <c r="H43" s="51">
        <v>29.612281319429599</v>
      </c>
      <c r="I43" s="51">
        <v>28.277238055729899</v>
      </c>
      <c r="J43" s="51">
        <v>28.825441132804801</v>
      </c>
      <c r="K43" s="51"/>
    </row>
    <row r="44" spans="1:11">
      <c r="A44" t="s">
        <v>198</v>
      </c>
      <c r="B44" t="s">
        <v>92</v>
      </c>
      <c r="C44" t="s">
        <v>93</v>
      </c>
      <c r="D44" t="s">
        <v>91</v>
      </c>
      <c r="E44" t="s">
        <v>12</v>
      </c>
      <c r="F44" s="51">
        <v>32.779340702020697</v>
      </c>
      <c r="G44" s="51">
        <v>31.298689456794602</v>
      </c>
      <c r="H44" s="51">
        <v>29.612281319429599</v>
      </c>
      <c r="I44" s="51">
        <v>28.277238055729899</v>
      </c>
      <c r="J44" s="51">
        <v>28.825441132804801</v>
      </c>
      <c r="K44" s="51"/>
    </row>
    <row r="45" spans="1:11">
      <c r="A45" t="s">
        <v>198</v>
      </c>
      <c r="B45" t="s">
        <v>94</v>
      </c>
      <c r="C45" t="s">
        <v>95</v>
      </c>
      <c r="D45" t="s">
        <v>91</v>
      </c>
      <c r="E45" t="s">
        <v>12</v>
      </c>
      <c r="F45" s="51">
        <v>42.613142912626898</v>
      </c>
      <c r="G45" s="51">
        <v>40.688296293832998</v>
      </c>
      <c r="H45" s="51">
        <v>38.4959657152585</v>
      </c>
      <c r="I45" s="51">
        <v>36.760409472448799</v>
      </c>
      <c r="J45" s="51">
        <v>37.473073472646199</v>
      </c>
      <c r="K45" s="51"/>
    </row>
    <row r="46" spans="1:11">
      <c r="A46" t="s">
        <v>198</v>
      </c>
      <c r="B46" t="s">
        <v>96</v>
      </c>
      <c r="C46" t="s">
        <v>97</v>
      </c>
      <c r="D46" t="s">
        <v>91</v>
      </c>
      <c r="E46" t="s">
        <v>12</v>
      </c>
      <c r="F46" s="51">
        <v>39.137539525277802</v>
      </c>
      <c r="G46" s="51">
        <v>37.701201212856198</v>
      </c>
      <c r="H46" s="51">
        <v>35.998406294577002</v>
      </c>
      <c r="I46" s="51">
        <v>34.018970173559303</v>
      </c>
      <c r="J46" s="51">
        <v>34.115886136616901</v>
      </c>
      <c r="K46" s="51"/>
    </row>
    <row r="47" spans="1:11">
      <c r="A47" t="s">
        <v>198</v>
      </c>
      <c r="B47" t="s">
        <v>98</v>
      </c>
      <c r="C47" t="s">
        <v>99</v>
      </c>
      <c r="D47" t="s">
        <v>91</v>
      </c>
      <c r="E47" t="s">
        <v>12</v>
      </c>
      <c r="F47" s="51">
        <v>37.156829401061501</v>
      </c>
      <c r="G47" s="51">
        <v>35.648704706563102</v>
      </c>
      <c r="H47" s="51">
        <v>33.900032128359001</v>
      </c>
      <c r="I47" s="51">
        <v>32.501163467970002</v>
      </c>
      <c r="J47" s="51">
        <v>33.165709557119897</v>
      </c>
      <c r="K47" s="51"/>
    </row>
    <row r="48" spans="1:11">
      <c r="A48" t="s">
        <v>198</v>
      </c>
      <c r="B48" t="s">
        <v>100</v>
      </c>
      <c r="C48" t="s">
        <v>101</v>
      </c>
      <c r="D48" t="s">
        <v>91</v>
      </c>
      <c r="E48" t="s">
        <v>12</v>
      </c>
      <c r="F48" s="51">
        <v>49.585505691986299</v>
      </c>
      <c r="G48" s="51">
        <v>47.709252370118001</v>
      </c>
      <c r="H48" s="51">
        <v>44.886247999127299</v>
      </c>
      <c r="I48" s="51">
        <v>42.514096117131103</v>
      </c>
      <c r="J48" s="51">
        <v>42.7752891246556</v>
      </c>
      <c r="K48" s="51"/>
    </row>
    <row r="49" spans="1:11">
      <c r="A49" t="s">
        <v>198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198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198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5.1508925120257896</v>
      </c>
      <c r="K51" s="50"/>
    </row>
    <row r="52" spans="1:11">
      <c r="A52" t="s">
        <v>198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4.9429912335324202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NWT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NWT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NWT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NWT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NWT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NWT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NWT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NWT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NWT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NWT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NWT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NWT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NWT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NWT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NWT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NWT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NWT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NWT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NWT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NWT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NWT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NWT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NWT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NWT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NWT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NWT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NWT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NWT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NWT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NWT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NWT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NWT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NWT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NWT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NWT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NWT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NWT</v>
      </c>
      <c r="B43" t="s">
        <v>89</v>
      </c>
      <c r="C43" t="s">
        <v>90</v>
      </c>
      <c r="D43" t="s">
        <v>91</v>
      </c>
      <c r="E43" t="s">
        <v>12</v>
      </c>
      <c r="F43" s="63">
        <v>32.78</v>
      </c>
      <c r="G43" s="63">
        <v>31.3</v>
      </c>
      <c r="H43" s="63">
        <v>29.61</v>
      </c>
      <c r="I43" s="63">
        <v>28.28</v>
      </c>
      <c r="J43" s="63">
        <v>28.83</v>
      </c>
      <c r="K43" s="51"/>
      <c r="L43" t="s">
        <v>197</v>
      </c>
    </row>
    <row r="44" spans="1:12">
      <c r="A44" t="str">
        <f>F_Inputs!A44</f>
        <v>NWT</v>
      </c>
      <c r="B44" t="s">
        <v>92</v>
      </c>
      <c r="C44" t="s">
        <v>93</v>
      </c>
      <c r="D44" t="s">
        <v>91</v>
      </c>
      <c r="E44" t="s">
        <v>12</v>
      </c>
      <c r="F44" s="63">
        <v>32.78</v>
      </c>
      <c r="G44" s="63">
        <v>31.3</v>
      </c>
      <c r="H44" s="63">
        <v>29.61</v>
      </c>
      <c r="I44" s="63">
        <v>28.28</v>
      </c>
      <c r="J44" s="63">
        <v>28.83</v>
      </c>
      <c r="K44" s="51"/>
      <c r="L44" t="s">
        <v>197</v>
      </c>
    </row>
    <row r="45" spans="1:12">
      <c r="A45" t="str">
        <f>F_Inputs!A45</f>
        <v>NWT</v>
      </c>
      <c r="B45" t="s">
        <v>94</v>
      </c>
      <c r="C45" t="s">
        <v>95</v>
      </c>
      <c r="D45" t="s">
        <v>91</v>
      </c>
      <c r="E45" t="s">
        <v>12</v>
      </c>
      <c r="F45" s="63">
        <v>42.61</v>
      </c>
      <c r="G45" s="63">
        <v>40.69</v>
      </c>
      <c r="H45" s="63">
        <v>38.5</v>
      </c>
      <c r="I45" s="63">
        <v>36.76</v>
      </c>
      <c r="J45" s="63">
        <v>37.47</v>
      </c>
      <c r="K45" s="51"/>
      <c r="L45" t="s">
        <v>197</v>
      </c>
    </row>
    <row r="46" spans="1:12">
      <c r="A46" t="str">
        <f>F_Inputs!A46</f>
        <v>NWT</v>
      </c>
      <c r="B46" t="s">
        <v>96</v>
      </c>
      <c r="C46" t="s">
        <v>97</v>
      </c>
      <c r="D46" t="s">
        <v>91</v>
      </c>
      <c r="E46" t="s">
        <v>12</v>
      </c>
      <c r="F46" s="63">
        <v>39.14</v>
      </c>
      <c r="G46" s="63">
        <v>37.700000000000003</v>
      </c>
      <c r="H46" s="63">
        <v>36</v>
      </c>
      <c r="I46" s="63">
        <v>34.020000000000003</v>
      </c>
      <c r="J46" s="63">
        <v>34.119999999999997</v>
      </c>
      <c r="K46" s="51"/>
      <c r="L46" t="s">
        <v>197</v>
      </c>
    </row>
    <row r="47" spans="1:12">
      <c r="A47" t="str">
        <f>F_Inputs!A47</f>
        <v>NWT</v>
      </c>
      <c r="B47" t="s">
        <v>98</v>
      </c>
      <c r="C47" t="s">
        <v>99</v>
      </c>
      <c r="D47" t="s">
        <v>91</v>
      </c>
      <c r="E47" t="s">
        <v>12</v>
      </c>
      <c r="F47" s="63">
        <v>37.159999999999997</v>
      </c>
      <c r="G47" s="63">
        <v>35.65</v>
      </c>
      <c r="H47" s="63">
        <v>33.9</v>
      </c>
      <c r="I47" s="63">
        <v>32.5</v>
      </c>
      <c r="J47" s="63">
        <v>33.17</v>
      </c>
      <c r="K47" s="51"/>
      <c r="L47" t="s">
        <v>197</v>
      </c>
    </row>
    <row r="48" spans="1:12">
      <c r="A48" t="str">
        <f>F_Inputs!A48</f>
        <v>NWT</v>
      </c>
      <c r="B48" t="s">
        <v>100</v>
      </c>
      <c r="C48" t="s">
        <v>101</v>
      </c>
      <c r="D48" t="s">
        <v>91</v>
      </c>
      <c r="E48" t="s">
        <v>12</v>
      </c>
      <c r="F48" s="63">
        <v>49.59</v>
      </c>
      <c r="G48" s="63">
        <v>47.71</v>
      </c>
      <c r="H48" s="63">
        <v>44.89</v>
      </c>
      <c r="I48" s="63">
        <v>42.51</v>
      </c>
      <c r="J48" s="63">
        <v>42.78</v>
      </c>
      <c r="K48" s="51"/>
      <c r="L48" t="s">
        <v>197</v>
      </c>
    </row>
    <row r="49" spans="1:11">
      <c r="A49" t="str">
        <f>F_Inputs!A49</f>
        <v>NWT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1">
      <c r="A50" t="str">
        <f>F_Inputs!A50</f>
        <v>NWT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/>
    </row>
    <row r="51" spans="1:11">
      <c r="A51" t="str">
        <f>F_Inputs!A51</f>
        <v>NWT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1">
      <c r="A52" t="str">
        <f>F_Inputs!A52</f>
        <v>NWT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NWT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47109</v>
      </c>
      <c r="G7" s="61">
        <f>IF(InpOverride!G7="",F_Inputs!G7,InpOverride!G7)</f>
        <v>47109</v>
      </c>
      <c r="H7" s="61">
        <f>IF(InpOverride!H7="",F_Inputs!H7,InpOverride!H7)</f>
        <v>47109</v>
      </c>
      <c r="I7" s="61">
        <f>IF(InpOverride!I7="",F_Inputs!I7,InpOverride!I7)</f>
        <v>47109</v>
      </c>
      <c r="J7" s="61">
        <f>IF(InpOverride!J7="",F_Inputs!J7,InpOverride!J7)</f>
        <v>47109</v>
      </c>
      <c r="K7" s="49"/>
    </row>
    <row r="8" spans="1:11">
      <c r="A8" t="str">
        <f>F_Inputs!A8</f>
        <v>NWT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28269</v>
      </c>
      <c r="G8" s="61">
        <f>IF(InpOverride!G8="",F_Inputs!G8,InpOverride!G8)</f>
        <v>28269</v>
      </c>
      <c r="H8" s="61">
        <f>IF(InpOverride!H8="",F_Inputs!H8,InpOverride!H8)</f>
        <v>28269</v>
      </c>
      <c r="I8" s="61">
        <f>IF(InpOverride!I8="",F_Inputs!I8,InpOverride!I8)</f>
        <v>28269</v>
      </c>
      <c r="J8" s="61">
        <f>IF(InpOverride!J8="",F_Inputs!J8,InpOverride!J8)</f>
        <v>28269</v>
      </c>
      <c r="K8" s="49"/>
    </row>
    <row r="9" spans="1:11">
      <c r="A9" t="str">
        <f>F_Inputs!A9</f>
        <v>NWT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1678184</v>
      </c>
      <c r="G9" s="61">
        <f>IF(InpOverride!G9="",F_Inputs!G9,InpOverride!G9)</f>
        <v>1616836</v>
      </c>
      <c r="H9" s="61">
        <f>IF(InpOverride!H9="",F_Inputs!H9,InpOverride!H9)</f>
        <v>1558102</v>
      </c>
      <c r="I9" s="61">
        <f>IF(InpOverride!I9="",F_Inputs!I9,InpOverride!I9)</f>
        <v>1505809</v>
      </c>
      <c r="J9" s="61">
        <f>IF(InpOverride!J9="",F_Inputs!J9,InpOverride!J9)</f>
        <v>1459174</v>
      </c>
      <c r="K9" s="49"/>
    </row>
    <row r="10" spans="1:11">
      <c r="A10" t="str">
        <f>F_Inputs!A10</f>
        <v>NWT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23188</v>
      </c>
      <c r="G10" s="61">
        <f>IF(InpOverride!G10="",F_Inputs!G10,InpOverride!G10)</f>
        <v>23503</v>
      </c>
      <c r="H10" s="61">
        <f>IF(InpOverride!H10="",F_Inputs!H10,InpOverride!H10)</f>
        <v>23838</v>
      </c>
      <c r="I10" s="61">
        <f>IF(InpOverride!I10="",F_Inputs!I10,InpOverride!I10)</f>
        <v>24195</v>
      </c>
      <c r="J10" s="61">
        <f>IF(InpOverride!J10="",F_Inputs!J10,InpOverride!J10)</f>
        <v>24575</v>
      </c>
      <c r="K10" s="49"/>
    </row>
    <row r="11" spans="1:11">
      <c r="A11" t="str">
        <f>F_Inputs!A11</f>
        <v>NWT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14968</v>
      </c>
      <c r="G11" s="61">
        <f>IF(InpOverride!G11="",F_Inputs!G11,InpOverride!G11)</f>
        <v>14968</v>
      </c>
      <c r="H11" s="61">
        <f>IF(InpOverride!H11="",F_Inputs!H11,InpOverride!H11)</f>
        <v>14968</v>
      </c>
      <c r="I11" s="61">
        <f>IF(InpOverride!I11="",F_Inputs!I11,InpOverride!I11)</f>
        <v>14968</v>
      </c>
      <c r="J11" s="61">
        <f>IF(InpOverride!J11="",F_Inputs!J11,InpOverride!J11)</f>
        <v>14968</v>
      </c>
      <c r="K11" s="49"/>
    </row>
    <row r="12" spans="1:11">
      <c r="A12" t="str">
        <f>F_Inputs!A12</f>
        <v>NWT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1142043</v>
      </c>
      <c r="G12" s="61">
        <f>IF(InpOverride!G12="",F_Inputs!G12,InpOverride!G12)</f>
        <v>1215584</v>
      </c>
      <c r="H12" s="61">
        <f>IF(InpOverride!H12="",F_Inputs!H12,InpOverride!H12)</f>
        <v>1287897</v>
      </c>
      <c r="I12" s="61">
        <f>IF(InpOverride!I12="",F_Inputs!I12,InpOverride!I12)</f>
        <v>1355314</v>
      </c>
      <c r="J12" s="61">
        <f>IF(InpOverride!J12="",F_Inputs!J12,InpOverride!J12)</f>
        <v>1418178</v>
      </c>
      <c r="K12" s="49"/>
    </row>
    <row r="13" spans="1:11">
      <c r="A13" t="str">
        <f>F_Inputs!A13</f>
        <v>NWT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45716</v>
      </c>
      <c r="G13" s="61">
        <f>IF(InpOverride!G13="",F_Inputs!G13,InpOverride!G13)</f>
        <v>45781.5</v>
      </c>
      <c r="H13" s="61">
        <f>IF(InpOverride!H13="",F_Inputs!H13,InpOverride!H13)</f>
        <v>42910.286524693198</v>
      </c>
      <c r="I13" s="61">
        <f>IF(InpOverride!I13="",F_Inputs!I13,InpOverride!I13)</f>
        <v>42729.061254059801</v>
      </c>
      <c r="J13" s="61">
        <f>IF(InpOverride!J13="",F_Inputs!J13,InpOverride!J13)</f>
        <v>42286.851852595399</v>
      </c>
      <c r="K13" s="49"/>
    </row>
    <row r="14" spans="1:11">
      <c r="A14" t="str">
        <f>F_Inputs!A14</f>
        <v>NWT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27267</v>
      </c>
      <c r="G14" s="61">
        <f>IF(InpOverride!G14="",F_Inputs!G14,InpOverride!G14)</f>
        <v>26064.5</v>
      </c>
      <c r="H14" s="61">
        <f>IF(InpOverride!H14="",F_Inputs!H14,InpOverride!H14)</f>
        <v>22032.671140078</v>
      </c>
      <c r="I14" s="61">
        <f>IF(InpOverride!I14="",F_Inputs!I14,InpOverride!I14)</f>
        <v>22800.1850611072</v>
      </c>
      <c r="J14" s="61">
        <f>IF(InpOverride!J14="",F_Inputs!J14,InpOverride!J14)</f>
        <v>22756.917922931701</v>
      </c>
      <c r="K14" s="49"/>
    </row>
    <row r="15" spans="1:11">
      <c r="A15" t="str">
        <f>F_Inputs!A15</f>
        <v>NWT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1691242</v>
      </c>
      <c r="G15" s="61">
        <f>IF(InpOverride!G15="",F_Inputs!G15,InpOverride!G15)</f>
        <v>1688909.2972925601</v>
      </c>
      <c r="H15" s="61">
        <f>IF(InpOverride!H15="",F_Inputs!H15,InpOverride!H15)</f>
        <v>1631042.5852598399</v>
      </c>
      <c r="I15" s="61">
        <f>IF(InpOverride!I15="",F_Inputs!I15,InpOverride!I15)</f>
        <v>1597027.3892218501</v>
      </c>
      <c r="J15" s="61">
        <f>IF(InpOverride!J15="",F_Inputs!J15,InpOverride!J15)</f>
        <v>1576289.4856630999</v>
      </c>
      <c r="K15" s="49"/>
    </row>
    <row r="16" spans="1:11">
      <c r="A16" t="str">
        <f>F_Inputs!A16</f>
        <v>NWT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25146</v>
      </c>
      <c r="G16" s="61">
        <f>IF(InpOverride!G16="",F_Inputs!G16,InpOverride!G16)</f>
        <v>24803.271188877501</v>
      </c>
      <c r="H16" s="61">
        <f>IF(InpOverride!H16="",F_Inputs!H16,InpOverride!H16)</f>
        <v>27151.628927361398</v>
      </c>
      <c r="I16" s="61">
        <f>IF(InpOverride!I16="",F_Inputs!I16,InpOverride!I16)</f>
        <v>28235.327001082798</v>
      </c>
      <c r="J16" s="61">
        <f>IF(InpOverride!J16="",F_Inputs!J16,InpOverride!J16)</f>
        <v>29908.680386609001</v>
      </c>
      <c r="K16" s="49"/>
    </row>
    <row r="17" spans="1:11">
      <c r="A17" t="str">
        <f>F_Inputs!A17</f>
        <v>NWT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15521</v>
      </c>
      <c r="G17" s="61">
        <f>IF(InpOverride!G17="",F_Inputs!G17,InpOverride!G17)</f>
        <v>15990</v>
      </c>
      <c r="H17" s="61">
        <f>IF(InpOverride!H17="",F_Inputs!H17,InpOverride!H17)</f>
        <v>42660.868515068702</v>
      </c>
      <c r="I17" s="61">
        <f>IF(InpOverride!I17="",F_Inputs!I17,InpOverride!I17)</f>
        <v>51164.167022675501</v>
      </c>
      <c r="J17" s="61">
        <f>IF(InpOverride!J17="",F_Inputs!J17,InpOverride!J17)</f>
        <v>52280.715939321097</v>
      </c>
      <c r="K17" s="49"/>
    </row>
    <row r="18" spans="1:11">
      <c r="A18" t="str">
        <f>F_Inputs!A18</f>
        <v>NWT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1115567</v>
      </c>
      <c r="G18" s="61">
        <f>IF(InpOverride!G18="",F_Inputs!G18,InpOverride!G18)</f>
        <v>1139492.5990701001</v>
      </c>
      <c r="H18" s="61">
        <f>IF(InpOverride!H18="",F_Inputs!H18,InpOverride!H18)</f>
        <v>1197995.9310437599</v>
      </c>
      <c r="I18" s="61">
        <f>IF(InpOverride!I18="",F_Inputs!I18,InpOverride!I18)</f>
        <v>1237243.5082308401</v>
      </c>
      <c r="J18" s="61">
        <f>IF(InpOverride!J18="",F_Inputs!J18,InpOverride!J18)</f>
        <v>1296902.86745951</v>
      </c>
      <c r="K18" s="49"/>
    </row>
    <row r="19" spans="1:11">
      <c r="A19" t="str">
        <f>F_Inputs!A19</f>
        <v>NWT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45009</v>
      </c>
      <c r="G19" s="61">
        <f>IF(InpOverride!G19="",F_Inputs!G19,InpOverride!G19)</f>
        <v>44617</v>
      </c>
      <c r="H19" s="61">
        <f>IF(InpOverride!H19="",F_Inputs!H19,InpOverride!H19)</f>
        <v>44146</v>
      </c>
      <c r="I19" s="61">
        <f>IF(InpOverride!I19="",F_Inputs!I19,InpOverride!I19)</f>
        <v>43432</v>
      </c>
      <c r="J19" s="61">
        <f>IF(InpOverride!J19="",F_Inputs!J19,InpOverride!J19)</f>
        <v>43068.615384615397</v>
      </c>
      <c r="K19" s="49"/>
    </row>
    <row r="20" spans="1:11">
      <c r="A20" t="str">
        <f>F_Inputs!A20</f>
        <v>NWT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25120</v>
      </c>
      <c r="G20" s="61">
        <f>IF(InpOverride!G20="",F_Inputs!G20,InpOverride!G20)</f>
        <v>24682</v>
      </c>
      <c r="H20" s="61">
        <f>IF(InpOverride!H20="",F_Inputs!H20,InpOverride!H20)</f>
        <v>24279</v>
      </c>
      <c r="I20" s="61">
        <f>IF(InpOverride!I20="",F_Inputs!I20,InpOverride!I20)</f>
        <v>23868</v>
      </c>
      <c r="J20" s="61">
        <f>IF(InpOverride!J20="",F_Inputs!J20,InpOverride!J20)</f>
        <v>23371.730769230799</v>
      </c>
      <c r="K20" s="49"/>
    </row>
    <row r="21" spans="1:11">
      <c r="A21" t="str">
        <f>F_Inputs!A21</f>
        <v>NWT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1714540</v>
      </c>
      <c r="G21" s="61">
        <f>IF(InpOverride!G21="",F_Inputs!G21,InpOverride!G21)</f>
        <v>1688940</v>
      </c>
      <c r="H21" s="61">
        <f>IF(InpOverride!H21="",F_Inputs!H21,InpOverride!H21)</f>
        <v>1642920</v>
      </c>
      <c r="I21" s="61">
        <f>IF(InpOverride!I21="",F_Inputs!I21,InpOverride!I21)</f>
        <v>1612802</v>
      </c>
      <c r="J21" s="61">
        <f>IF(InpOverride!J21="",F_Inputs!J21,InpOverride!J21)</f>
        <v>1584787.2307692301</v>
      </c>
      <c r="K21" s="49"/>
    </row>
    <row r="22" spans="1:11">
      <c r="A22" t="str">
        <f>F_Inputs!A22</f>
        <v>NWT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25068</v>
      </c>
      <c r="G22" s="61">
        <f>IF(InpOverride!G22="",F_Inputs!G22,InpOverride!G22)</f>
        <v>25996</v>
      </c>
      <c r="H22" s="61">
        <f>IF(InpOverride!H22="",F_Inputs!H22,InpOverride!H22)</f>
        <v>27298</v>
      </c>
      <c r="I22" s="61">
        <f>IF(InpOverride!I22="",F_Inputs!I22,InpOverride!I22)</f>
        <v>28205</v>
      </c>
      <c r="J22" s="61">
        <f>IF(InpOverride!J22="",F_Inputs!J22,InpOverride!J22)</f>
        <v>29262.1538461538</v>
      </c>
      <c r="K22" s="49"/>
    </row>
    <row r="23" spans="1:11">
      <c r="A23" t="str">
        <f>F_Inputs!A23</f>
        <v>NWT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16729</v>
      </c>
      <c r="G23" s="61">
        <f>IF(InpOverride!G23="",F_Inputs!G23,InpOverride!G23)</f>
        <v>44369</v>
      </c>
      <c r="H23" s="61">
        <f>IF(InpOverride!H23="",F_Inputs!H23,InpOverride!H23)</f>
        <v>49720</v>
      </c>
      <c r="I23" s="61">
        <f>IF(InpOverride!I23="",F_Inputs!I23,InpOverride!I23)</f>
        <v>50744</v>
      </c>
      <c r="J23" s="61">
        <f>IF(InpOverride!J23="",F_Inputs!J23,InpOverride!J23)</f>
        <v>52012.3461538462</v>
      </c>
      <c r="K23" s="49"/>
    </row>
    <row r="24" spans="1:11">
      <c r="A24" t="str">
        <f>F_Inputs!A24</f>
        <v>NWT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1098587</v>
      </c>
      <c r="G24" s="61">
        <f>IF(InpOverride!G24="",F_Inputs!G24,InpOverride!G24)</f>
        <v>1143348</v>
      </c>
      <c r="H24" s="61">
        <f>IF(InpOverride!H24="",F_Inputs!H24,InpOverride!H24)</f>
        <v>1186980</v>
      </c>
      <c r="I24" s="61">
        <f>IF(InpOverride!I24="",F_Inputs!I24,InpOverride!I24)</f>
        <v>1238611</v>
      </c>
      <c r="J24" s="61">
        <f>IF(InpOverride!J24="",F_Inputs!J24,InpOverride!J24)</f>
        <v>1297576</v>
      </c>
      <c r="K24" s="49"/>
    </row>
    <row r="25" spans="1:11">
      <c r="A25" t="str">
        <f>F_Inputs!A25</f>
        <v>NWT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1.18</v>
      </c>
      <c r="G25" s="62">
        <f>IF(InpOverride!G25="",F_Inputs!G25,InpOverride!G25)</f>
        <v>1.1020000000000001</v>
      </c>
      <c r="H25" s="62">
        <f>IF(InpOverride!H25="",F_Inputs!H25,InpOverride!H25)</f>
        <v>1.0569999999999999</v>
      </c>
      <c r="I25" s="62">
        <f>IF(InpOverride!I25="",F_Inputs!I25,InpOverride!I25)</f>
        <v>1.0269999999999999</v>
      </c>
      <c r="J25" s="62">
        <f>IF(InpOverride!J25="",F_Inputs!J25,InpOverride!J25)</f>
        <v>1.0640000000000001</v>
      </c>
      <c r="K25" s="50"/>
    </row>
    <row r="26" spans="1:11">
      <c r="A26" t="str">
        <f>F_Inputs!A26</f>
        <v>NWT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0.53500000000000003</v>
      </c>
      <c r="G26" s="62">
        <f>IF(InpOverride!G26="",F_Inputs!G26,InpOverride!G26)</f>
        <v>0.501</v>
      </c>
      <c r="H26" s="62">
        <f>IF(InpOverride!H26="",F_Inputs!H26,InpOverride!H26)</f>
        <v>0.47199999999999998</v>
      </c>
      <c r="I26" s="62">
        <f>IF(InpOverride!I26="",F_Inputs!I26,InpOverride!I26)</f>
        <v>0.45600000000000002</v>
      </c>
      <c r="J26" s="62">
        <f>IF(InpOverride!J26="",F_Inputs!J26,InpOverride!J26)</f>
        <v>0.47399999999999998</v>
      </c>
      <c r="K26" s="50"/>
    </row>
    <row r="27" spans="1:11">
      <c r="A27" t="str">
        <f>F_Inputs!A27</f>
        <v>NWT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76.19</v>
      </c>
      <c r="G27" s="62">
        <f>IF(InpOverride!G27="",F_Inputs!G27,InpOverride!G27)</f>
        <v>69.162999999999997</v>
      </c>
      <c r="H27" s="62">
        <f>IF(InpOverride!H27="",F_Inputs!H27,InpOverride!H27)</f>
        <v>60.447000000000003</v>
      </c>
      <c r="I27" s="62">
        <f>IF(InpOverride!I27="",F_Inputs!I27,InpOverride!I27)</f>
        <v>55.256</v>
      </c>
      <c r="J27" s="62">
        <f>IF(InpOverride!J27="",F_Inputs!J27,InpOverride!J27)</f>
        <v>52.652999999999999</v>
      </c>
      <c r="K27" s="50"/>
    </row>
    <row r="28" spans="1:11">
      <c r="A28" t="str">
        <f>F_Inputs!A28</f>
        <v>NWT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0.59599999999999997</v>
      </c>
      <c r="G28" s="62">
        <f>IF(InpOverride!G28="",F_Inputs!G28,InpOverride!G28)</f>
        <v>0.58899999999999997</v>
      </c>
      <c r="H28" s="62">
        <f>IF(InpOverride!H28="",F_Inputs!H28,InpOverride!H28)</f>
        <v>0.59499999999999997</v>
      </c>
      <c r="I28" s="62">
        <f>IF(InpOverride!I28="",F_Inputs!I28,InpOverride!I28)</f>
        <v>0.59199999999999997</v>
      </c>
      <c r="J28" s="62">
        <f>IF(InpOverride!J28="",F_Inputs!J28,InpOverride!J28)</f>
        <v>0.61599999999999999</v>
      </c>
      <c r="K28" s="50"/>
    </row>
    <row r="29" spans="1:11">
      <c r="A29" t="str">
        <f>F_Inputs!A29</f>
        <v>NWT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0.4</v>
      </c>
      <c r="G29" s="62">
        <f>IF(InpOverride!G29="",F_Inputs!G29,InpOverride!G29)</f>
        <v>0.7</v>
      </c>
      <c r="H29" s="62">
        <f>IF(InpOverride!H29="",F_Inputs!H29,InpOverride!H29)</f>
        <v>0.65</v>
      </c>
      <c r="I29" s="62">
        <f>IF(InpOverride!I29="",F_Inputs!I29,InpOverride!I29)</f>
        <v>0.66500000000000004</v>
      </c>
      <c r="J29" s="62">
        <f>IF(InpOverride!J29="",F_Inputs!J29,InpOverride!J29)</f>
        <v>0.70199999999999996</v>
      </c>
      <c r="K29" s="50"/>
    </row>
    <row r="30" spans="1:11">
      <c r="A30" t="str">
        <f>F_Inputs!A30</f>
        <v>NWT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50.854999999999997</v>
      </c>
      <c r="G30" s="62">
        <f>IF(InpOverride!G30="",F_Inputs!G30,InpOverride!G30)</f>
        <v>50.006999999999998</v>
      </c>
      <c r="H30" s="62">
        <f>IF(InpOverride!H30="",F_Inputs!H30,InpOverride!H30)</f>
        <v>48.171999999999997</v>
      </c>
      <c r="I30" s="62">
        <f>IF(InpOverride!I30="",F_Inputs!I30,InpOverride!I30)</f>
        <v>47.454000000000001</v>
      </c>
      <c r="J30" s="62">
        <f>IF(InpOverride!J30="",F_Inputs!J30,InpOverride!J30)</f>
        <v>47.701000000000001</v>
      </c>
      <c r="K30" s="50"/>
    </row>
    <row r="31" spans="1:11">
      <c r="A31" t="str">
        <f>F_Inputs!A31</f>
        <v>NWT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3.1987349999999999E-4</v>
      </c>
      <c r="G31" s="62">
        <f>IF(InpOverride!G31="",F_Inputs!G31,InpOverride!G31)</f>
        <v>2.6069274041095902E-3</v>
      </c>
      <c r="H31" s="62">
        <f>IF(InpOverride!H31="",F_Inputs!H31,InpOverride!H31)</f>
        <v>5.1260182430441798E-3</v>
      </c>
      <c r="I31" s="62">
        <f>IF(InpOverride!I31="",F_Inputs!I31,InpOverride!I31)</f>
        <v>9.0617344139809694E-3</v>
      </c>
      <c r="J31" s="62">
        <f>IF(InpOverride!J31="",F_Inputs!J31,InpOverride!J31)</f>
        <v>1.08522588465909E-2</v>
      </c>
      <c r="K31" s="50"/>
    </row>
    <row r="32" spans="1:11">
      <c r="A32" t="str">
        <f>F_Inputs!A32</f>
        <v>NWT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9.7894999999999997E-5</v>
      </c>
      <c r="G32" s="62">
        <f>IF(InpOverride!G32="",F_Inputs!G32,InpOverride!G32)</f>
        <v>1.9584350958904101E-4</v>
      </c>
      <c r="H32" s="62">
        <f>IF(InpOverride!H32="",F_Inputs!H32,InpOverride!H32)</f>
        <v>4.28195627888516E-4</v>
      </c>
      <c r="I32" s="62">
        <f>IF(InpOverride!I32="",F_Inputs!I32,InpOverride!I32)</f>
        <v>1.4354859804062701E-3</v>
      </c>
      <c r="J32" s="62">
        <f>IF(InpOverride!J32="",F_Inputs!J32,InpOverride!J32)</f>
        <v>1.1974888297272199E-3</v>
      </c>
      <c r="K32" s="50"/>
    </row>
    <row r="33" spans="1:11">
      <c r="A33" t="str">
        <f>F_Inputs!A33</f>
        <v>NWT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1.3024382535000001</v>
      </c>
      <c r="G33" s="62">
        <f>IF(InpOverride!G33="",F_Inputs!G33,InpOverride!G33)</f>
        <v>2.3138760980828801</v>
      </c>
      <c r="H33" s="62">
        <f>IF(InpOverride!H33="",F_Inputs!H33,InpOverride!H33)</f>
        <v>6.0272120536290901</v>
      </c>
      <c r="I33" s="62">
        <f>IF(InpOverride!I33="",F_Inputs!I33,InpOverride!I33)</f>
        <v>8.8153187737224403</v>
      </c>
      <c r="J33" s="62">
        <f>IF(InpOverride!J33="",F_Inputs!J33,InpOverride!J33)</f>
        <v>12.8531741163721</v>
      </c>
      <c r="K33" s="50"/>
    </row>
    <row r="34" spans="1:11">
      <c r="A34" t="str">
        <f>F_Inputs!A34</f>
        <v>NWT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9.2938999999999999E-5</v>
      </c>
      <c r="G34" s="62">
        <f>IF(InpOverride!G34="",F_Inputs!G34,InpOverride!G34)</f>
        <v>3.8289675378203302E-4</v>
      </c>
      <c r="H34" s="62">
        <f>IF(InpOverride!H34="",F_Inputs!H34,InpOverride!H34)</f>
        <v>1.5454765687877899E-3</v>
      </c>
      <c r="I34" s="62">
        <f>IF(InpOverride!I34="",F_Inputs!I34,InpOverride!I34)</f>
        <v>2.3509125689050599E-3</v>
      </c>
      <c r="J34" s="62">
        <f>IF(InpOverride!J34="",F_Inputs!J34,InpOverride!J34)</f>
        <v>3.2199096769398201E-3</v>
      </c>
      <c r="K34" s="50"/>
    </row>
    <row r="35" spans="1:11">
      <c r="A35" t="str">
        <f>F_Inputs!A35</f>
        <v>NWT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9.7970920000000097E-6</v>
      </c>
      <c r="G35" s="62">
        <f>IF(InpOverride!G35="",F_Inputs!G35,InpOverride!G35)</f>
        <v>3.6439035662504702E-5</v>
      </c>
      <c r="H35" s="62">
        <f>IF(InpOverride!H35="",F_Inputs!H35,InpOverride!H35)</f>
        <v>3.4664141886387498E-5</v>
      </c>
      <c r="I35" s="62">
        <f>IF(InpOverride!I35="",F_Inputs!I35,InpOverride!I35)</f>
        <v>3.5307783443295297E-5</v>
      </c>
      <c r="J35" s="62">
        <f>IF(InpOverride!J35="",F_Inputs!J35,InpOverride!J35)</f>
        <v>2.88606535871088E-5</v>
      </c>
      <c r="K35" s="50"/>
    </row>
    <row r="36" spans="1:11">
      <c r="A36" t="str">
        <f>F_Inputs!A36</f>
        <v>NWT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0.29991874372799998</v>
      </c>
      <c r="G36" s="62">
        <f>IF(InpOverride!G36="",F_Inputs!G36,InpOverride!G36)</f>
        <v>0.343888694345858</v>
      </c>
      <c r="H36" s="62">
        <f>IF(InpOverride!H36="",F_Inputs!H36,InpOverride!H36)</f>
        <v>1.23980736561048</v>
      </c>
      <c r="I36" s="62">
        <f>IF(InpOverride!I36="",F_Inputs!I36,InpOverride!I36)</f>
        <v>2.3982243864488999</v>
      </c>
      <c r="J36" s="62">
        <f>IF(InpOverride!J36="",F_Inputs!J36,InpOverride!J36)</f>
        <v>3.9988669055964499</v>
      </c>
      <c r="K36" s="50"/>
    </row>
    <row r="37" spans="1:11">
      <c r="A37" t="str">
        <f>F_Inputs!A37</f>
        <v>NWT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1.1803198735</v>
      </c>
      <c r="G37" s="62">
        <f>IF(InpOverride!G37="",F_Inputs!G37,InpOverride!G37)</f>
        <v>1.1046069274041099</v>
      </c>
      <c r="H37" s="62">
        <f>IF(InpOverride!H37="",F_Inputs!H37,InpOverride!H37)</f>
        <v>1.0621260182430401</v>
      </c>
      <c r="I37" s="62">
        <f>IF(InpOverride!I37="",F_Inputs!I37,InpOverride!I37)</f>
        <v>1.03606173441398</v>
      </c>
      <c r="J37" s="62">
        <f>IF(InpOverride!J37="",F_Inputs!J37,InpOverride!J37)</f>
        <v>1.0748522588465901</v>
      </c>
      <c r="K37" s="50"/>
    </row>
    <row r="38" spans="1:11">
      <c r="A38" t="str">
        <f>F_Inputs!A38</f>
        <v>NWT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0.53509789500000005</v>
      </c>
      <c r="G38" s="62">
        <f>IF(InpOverride!G38="",F_Inputs!G38,InpOverride!G38)</f>
        <v>0.50119584350958901</v>
      </c>
      <c r="H38" s="62">
        <f>IF(InpOverride!H38="",F_Inputs!H38,InpOverride!H38)</f>
        <v>0.47242819562788901</v>
      </c>
      <c r="I38" s="62">
        <f>IF(InpOverride!I38="",F_Inputs!I38,InpOverride!I38)</f>
        <v>0.45743548598040601</v>
      </c>
      <c r="J38" s="62">
        <f>IF(InpOverride!J38="",F_Inputs!J38,InpOverride!J38)</f>
        <v>0.47519748882972701</v>
      </c>
      <c r="K38" s="50"/>
    </row>
    <row r="39" spans="1:11">
      <c r="A39" t="str">
        <f>F_Inputs!A39</f>
        <v>NWT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77.492438253499998</v>
      </c>
      <c r="G39" s="62">
        <f>IF(InpOverride!G39="",F_Inputs!G39,InpOverride!G39)</f>
        <v>71.476876098082897</v>
      </c>
      <c r="H39" s="62">
        <f>IF(InpOverride!H39="",F_Inputs!H39,InpOverride!H39)</f>
        <v>66.474212053629103</v>
      </c>
      <c r="I39" s="62">
        <f>IF(InpOverride!I39="",F_Inputs!I39,InpOverride!I39)</f>
        <v>64.071318773722396</v>
      </c>
      <c r="J39" s="62">
        <f>IF(InpOverride!J39="",F_Inputs!J39,InpOverride!J39)</f>
        <v>65.506174116372094</v>
      </c>
      <c r="K39" s="50"/>
    </row>
    <row r="40" spans="1:11">
      <c r="A40" t="str">
        <f>F_Inputs!A40</f>
        <v>NWT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0.59609293900000004</v>
      </c>
      <c r="G40" s="62">
        <f>IF(InpOverride!G40="",F_Inputs!G40,InpOverride!G40)</f>
        <v>0.58938289675378197</v>
      </c>
      <c r="H40" s="62">
        <f>IF(InpOverride!H40="",F_Inputs!H40,InpOverride!H40)</f>
        <v>0.59654547656878798</v>
      </c>
      <c r="I40" s="62">
        <f>IF(InpOverride!I40="",F_Inputs!I40,InpOverride!I40)</f>
        <v>0.59435091256890504</v>
      </c>
      <c r="J40" s="62">
        <f>IF(InpOverride!J40="",F_Inputs!J40,InpOverride!J40)</f>
        <v>0.61921990967693996</v>
      </c>
      <c r="K40" s="50"/>
    </row>
    <row r="41" spans="1:11">
      <c r="A41" t="str">
        <f>F_Inputs!A41</f>
        <v>NWT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0.40000979709200002</v>
      </c>
      <c r="G41" s="62">
        <f>IF(InpOverride!G41="",F_Inputs!G41,InpOverride!G41)</f>
        <v>0.70003643903566204</v>
      </c>
      <c r="H41" s="62">
        <f>IF(InpOverride!H41="",F_Inputs!H41,InpOverride!H41)</f>
        <v>0.65003466414188604</v>
      </c>
      <c r="I41" s="62">
        <f>IF(InpOverride!I41="",F_Inputs!I41,InpOverride!I41)</f>
        <v>0.665035307783443</v>
      </c>
      <c r="J41" s="62">
        <f>IF(InpOverride!J41="",F_Inputs!J41,InpOverride!J41)</f>
        <v>0.70202886065358705</v>
      </c>
      <c r="K41" s="50"/>
    </row>
    <row r="42" spans="1:11">
      <c r="A42" t="str">
        <f>F_Inputs!A42</f>
        <v>NWT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51.154918743727997</v>
      </c>
      <c r="G42" s="62">
        <f>IF(InpOverride!G42="",F_Inputs!G42,InpOverride!G42)</f>
        <v>50.350888694345898</v>
      </c>
      <c r="H42" s="62">
        <f>IF(InpOverride!H42="",F_Inputs!H42,InpOverride!H42)</f>
        <v>49.4118073656105</v>
      </c>
      <c r="I42" s="62">
        <f>IF(InpOverride!I42="",F_Inputs!I42,InpOverride!I42)</f>
        <v>49.852224386448903</v>
      </c>
      <c r="J42" s="62">
        <f>IF(InpOverride!J42="",F_Inputs!J42,InpOverride!J42)</f>
        <v>51.699866905596501</v>
      </c>
      <c r="K42" s="50"/>
    </row>
    <row r="43" spans="1:11">
      <c r="A43" t="str">
        <f>F_Inputs!A43</f>
        <v>NWT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32.78</v>
      </c>
      <c r="G43" s="63">
        <f>IF(InpOverride!G43="",F_Inputs!G43,InpOverride!G43)</f>
        <v>31.3</v>
      </c>
      <c r="H43" s="63">
        <f>IF(InpOverride!H43="",F_Inputs!H43,InpOverride!H43)</f>
        <v>29.61</v>
      </c>
      <c r="I43" s="63">
        <f>IF(InpOverride!I43="",F_Inputs!I43,InpOverride!I43)</f>
        <v>28.28</v>
      </c>
      <c r="J43" s="63">
        <f>IF(InpOverride!J43="",F_Inputs!J43,InpOverride!J43)</f>
        <v>28.83</v>
      </c>
      <c r="K43" s="51"/>
    </row>
    <row r="44" spans="1:11">
      <c r="A44" t="str">
        <f>F_Inputs!A44</f>
        <v>NWT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32.78</v>
      </c>
      <c r="G44" s="63">
        <f>IF(InpOverride!G44="",F_Inputs!G44,InpOverride!G44)</f>
        <v>31.3</v>
      </c>
      <c r="H44" s="63">
        <f>IF(InpOverride!H44="",F_Inputs!H44,InpOverride!H44)</f>
        <v>29.61</v>
      </c>
      <c r="I44" s="63">
        <f>IF(InpOverride!I44="",F_Inputs!I44,InpOverride!I44)</f>
        <v>28.28</v>
      </c>
      <c r="J44" s="63">
        <f>IF(InpOverride!J44="",F_Inputs!J44,InpOverride!J44)</f>
        <v>28.83</v>
      </c>
      <c r="K44" s="51"/>
    </row>
    <row r="45" spans="1:11">
      <c r="A45" t="str">
        <f>F_Inputs!A45</f>
        <v>NWT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42.61</v>
      </c>
      <c r="G45" s="63">
        <f>IF(InpOverride!G45="",F_Inputs!G45,InpOverride!G45)</f>
        <v>40.69</v>
      </c>
      <c r="H45" s="63">
        <f>IF(InpOverride!H45="",F_Inputs!H45,InpOverride!H45)</f>
        <v>38.5</v>
      </c>
      <c r="I45" s="63">
        <f>IF(InpOverride!I45="",F_Inputs!I45,InpOverride!I45)</f>
        <v>36.76</v>
      </c>
      <c r="J45" s="63">
        <f>IF(InpOverride!J45="",F_Inputs!J45,InpOverride!J45)</f>
        <v>37.47</v>
      </c>
      <c r="K45" s="51"/>
    </row>
    <row r="46" spans="1:11">
      <c r="A46" t="str">
        <f>F_Inputs!A46</f>
        <v>NWT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39.14</v>
      </c>
      <c r="G46" s="63">
        <f>IF(InpOverride!G46="",F_Inputs!G46,InpOverride!G46)</f>
        <v>37.700000000000003</v>
      </c>
      <c r="H46" s="63">
        <f>IF(InpOverride!H46="",F_Inputs!H46,InpOverride!H46)</f>
        <v>36</v>
      </c>
      <c r="I46" s="63">
        <f>IF(InpOverride!I46="",F_Inputs!I46,InpOverride!I46)</f>
        <v>34.020000000000003</v>
      </c>
      <c r="J46" s="63">
        <f>IF(InpOverride!J46="",F_Inputs!J46,InpOverride!J46)</f>
        <v>34.119999999999997</v>
      </c>
      <c r="K46" s="51"/>
    </row>
    <row r="47" spans="1:11">
      <c r="A47" t="str">
        <f>F_Inputs!A47</f>
        <v>NWT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37.159999999999997</v>
      </c>
      <c r="G47" s="63">
        <f>IF(InpOverride!G47="",F_Inputs!G47,InpOverride!G47)</f>
        <v>35.65</v>
      </c>
      <c r="H47" s="63">
        <f>IF(InpOverride!H47="",F_Inputs!H47,InpOverride!H47)</f>
        <v>33.9</v>
      </c>
      <c r="I47" s="63">
        <f>IF(InpOverride!I47="",F_Inputs!I47,InpOverride!I47)</f>
        <v>32.5</v>
      </c>
      <c r="J47" s="63">
        <f>IF(InpOverride!J47="",F_Inputs!J47,InpOverride!J47)</f>
        <v>33.17</v>
      </c>
      <c r="K47" s="51"/>
    </row>
    <row r="48" spans="1:11">
      <c r="A48" t="str">
        <f>F_Inputs!A48</f>
        <v>NWT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49.59</v>
      </c>
      <c r="G48" s="63">
        <f>IF(InpOverride!G48="",F_Inputs!G48,InpOverride!G48)</f>
        <v>47.71</v>
      </c>
      <c r="H48" s="63">
        <f>IF(InpOverride!H48="",F_Inputs!H48,InpOverride!H48)</f>
        <v>44.89</v>
      </c>
      <c r="I48" s="63">
        <f>IF(InpOverride!I48="",F_Inputs!I48,InpOverride!I48)</f>
        <v>42.51</v>
      </c>
      <c r="J48" s="63">
        <f>IF(InpOverride!J48="",F_Inputs!J48,InpOverride!J48)</f>
        <v>42.78</v>
      </c>
      <c r="K48" s="51"/>
    </row>
    <row r="49" spans="1:11">
      <c r="A49" t="str">
        <f>F_Inputs!A49</f>
        <v>NWT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NWT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NWT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5.1508925120257896</v>
      </c>
      <c r="K51" s="50"/>
    </row>
    <row r="52" spans="1:11">
      <c r="A52" t="str">
        <f>F_Inputs!A52</f>
        <v>NWT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4.9429912335324202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47109</v>
      </c>
      <c r="M12" s="36">
        <f xml:space="preserve"> InpActive!G7</f>
        <v>47109</v>
      </c>
      <c r="N12" s="36">
        <f xml:space="preserve"> InpActive!H7</f>
        <v>47109</v>
      </c>
      <c r="O12" s="36">
        <f xml:space="preserve"> InpActive!I7</f>
        <v>47109</v>
      </c>
      <c r="P12" s="36">
        <f xml:space="preserve"> InpActive!J7</f>
        <v>47109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28269</v>
      </c>
      <c r="M13" s="36">
        <f xml:space="preserve"> InpActive!G8</f>
        <v>28269</v>
      </c>
      <c r="N13" s="36">
        <f xml:space="preserve"> InpActive!H8</f>
        <v>28269</v>
      </c>
      <c r="O13" s="36">
        <f xml:space="preserve"> InpActive!I8</f>
        <v>28269</v>
      </c>
      <c r="P13" s="36">
        <f xml:space="preserve"> InpActive!J8</f>
        <v>28269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1678184</v>
      </c>
      <c r="M14" s="36">
        <f xml:space="preserve"> InpActive!G9</f>
        <v>1616836</v>
      </c>
      <c r="N14" s="36">
        <f xml:space="preserve"> InpActive!H9</f>
        <v>1558102</v>
      </c>
      <c r="O14" s="36">
        <f xml:space="preserve"> InpActive!I9</f>
        <v>1505809</v>
      </c>
      <c r="P14" s="36">
        <f xml:space="preserve"> InpActive!J9</f>
        <v>1459174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23188</v>
      </c>
      <c r="M15" s="36">
        <f xml:space="preserve"> InpActive!G10</f>
        <v>23503</v>
      </c>
      <c r="N15" s="36">
        <f xml:space="preserve"> InpActive!H10</f>
        <v>23838</v>
      </c>
      <c r="O15" s="36">
        <f xml:space="preserve"> InpActive!I10</f>
        <v>24195</v>
      </c>
      <c r="P15" s="36">
        <f xml:space="preserve"> InpActive!J10</f>
        <v>24575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14968</v>
      </c>
      <c r="M16" s="36">
        <f xml:space="preserve"> InpActive!G11</f>
        <v>14968</v>
      </c>
      <c r="N16" s="36">
        <f xml:space="preserve"> InpActive!H11</f>
        <v>14968</v>
      </c>
      <c r="O16" s="36">
        <f xml:space="preserve"> InpActive!I11</f>
        <v>14968</v>
      </c>
      <c r="P16" s="36">
        <f xml:space="preserve"> InpActive!J11</f>
        <v>14968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1142043</v>
      </c>
      <c r="M17" s="36">
        <f xml:space="preserve"> InpActive!G12</f>
        <v>1215584</v>
      </c>
      <c r="N17" s="36">
        <f xml:space="preserve"> InpActive!H12</f>
        <v>1287897</v>
      </c>
      <c r="O17" s="36">
        <f xml:space="preserve"> InpActive!I12</f>
        <v>1355314</v>
      </c>
      <c r="P17" s="36">
        <f xml:space="preserve"> InpActive!J12</f>
        <v>1418178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45716</v>
      </c>
      <c r="M20" s="36">
        <f xml:space="preserve"> InpActive!G13</f>
        <v>45781.5</v>
      </c>
      <c r="N20" s="36">
        <f xml:space="preserve"> InpActive!H13</f>
        <v>42910.286524693198</v>
      </c>
      <c r="O20" s="36">
        <f xml:space="preserve"> InpActive!I13</f>
        <v>42729.061254059801</v>
      </c>
      <c r="P20" s="36">
        <f xml:space="preserve"> InpActive!J13</f>
        <v>42286.851852595399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27267</v>
      </c>
      <c r="M21" s="36">
        <f xml:space="preserve"> InpActive!G14</f>
        <v>26064.5</v>
      </c>
      <c r="N21" s="36">
        <f xml:space="preserve"> InpActive!H14</f>
        <v>22032.671140078</v>
      </c>
      <c r="O21" s="36">
        <f xml:space="preserve"> InpActive!I14</f>
        <v>22800.1850611072</v>
      </c>
      <c r="P21" s="36">
        <f xml:space="preserve"> InpActive!J14</f>
        <v>22756.917922931701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1691242</v>
      </c>
      <c r="M22" s="36">
        <f xml:space="preserve"> InpActive!G15</f>
        <v>1688909.2972925601</v>
      </c>
      <c r="N22" s="36">
        <f xml:space="preserve"> InpActive!H15</f>
        <v>1631042.5852598399</v>
      </c>
      <c r="O22" s="36">
        <f xml:space="preserve"> InpActive!I15</f>
        <v>1597027.3892218501</v>
      </c>
      <c r="P22" s="36">
        <f xml:space="preserve"> InpActive!J15</f>
        <v>1576289.4856630999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25146</v>
      </c>
      <c r="M23" s="36">
        <f xml:space="preserve"> InpActive!G16</f>
        <v>24803.271188877501</v>
      </c>
      <c r="N23" s="36">
        <f xml:space="preserve"> InpActive!H16</f>
        <v>27151.628927361398</v>
      </c>
      <c r="O23" s="36">
        <f xml:space="preserve"> InpActive!I16</f>
        <v>28235.327001082798</v>
      </c>
      <c r="P23" s="36">
        <f xml:space="preserve"> InpActive!J16</f>
        <v>29908.680386609001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15521</v>
      </c>
      <c r="M24" s="36">
        <f xml:space="preserve"> InpActive!G17</f>
        <v>15990</v>
      </c>
      <c r="N24" s="36">
        <f xml:space="preserve"> InpActive!H17</f>
        <v>42660.868515068702</v>
      </c>
      <c r="O24" s="36">
        <f xml:space="preserve"> InpActive!I17</f>
        <v>51164.167022675501</v>
      </c>
      <c r="P24" s="36">
        <f xml:space="preserve"> InpActive!J17</f>
        <v>52280.715939321097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1115567</v>
      </c>
      <c r="M25" s="36">
        <f xml:space="preserve"> InpActive!G18</f>
        <v>1139492.5990701001</v>
      </c>
      <c r="N25" s="36">
        <f xml:space="preserve"> InpActive!H18</f>
        <v>1197995.9310437599</v>
      </c>
      <c r="O25" s="36">
        <f xml:space="preserve"> InpActive!I18</f>
        <v>1237243.5082308401</v>
      </c>
      <c r="P25" s="36">
        <f xml:space="preserve"> InpActive!J18</f>
        <v>1296902.86745951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45009</v>
      </c>
      <c r="M28" s="36">
        <f xml:space="preserve"> InpActive!G19</f>
        <v>44617</v>
      </c>
      <c r="N28" s="36">
        <f xml:space="preserve"> InpActive!H19</f>
        <v>44146</v>
      </c>
      <c r="O28" s="36">
        <f xml:space="preserve"> InpActive!I19</f>
        <v>43432</v>
      </c>
      <c r="P28" s="36">
        <f xml:space="preserve"> InpActive!J19</f>
        <v>43068.615384615397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25120</v>
      </c>
      <c r="M29" s="36">
        <f xml:space="preserve"> InpActive!G20</f>
        <v>24682</v>
      </c>
      <c r="N29" s="36">
        <f xml:space="preserve"> InpActive!H20</f>
        <v>24279</v>
      </c>
      <c r="O29" s="36">
        <f xml:space="preserve"> InpActive!I20</f>
        <v>23868</v>
      </c>
      <c r="P29" s="36">
        <f xml:space="preserve"> InpActive!J20</f>
        <v>23371.730769230799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1714540</v>
      </c>
      <c r="M30" s="36">
        <f xml:space="preserve"> InpActive!G21</f>
        <v>1688940</v>
      </c>
      <c r="N30" s="36">
        <f xml:space="preserve"> InpActive!H21</f>
        <v>1642920</v>
      </c>
      <c r="O30" s="36">
        <f xml:space="preserve"> InpActive!I21</f>
        <v>1612802</v>
      </c>
      <c r="P30" s="36">
        <f xml:space="preserve"> InpActive!J21</f>
        <v>1584787.2307692301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25068</v>
      </c>
      <c r="M31" s="36">
        <f xml:space="preserve"> InpActive!G22</f>
        <v>25996</v>
      </c>
      <c r="N31" s="36">
        <f xml:space="preserve"> InpActive!H22</f>
        <v>27298</v>
      </c>
      <c r="O31" s="36">
        <f xml:space="preserve"> InpActive!I22</f>
        <v>28205</v>
      </c>
      <c r="P31" s="36">
        <f xml:space="preserve"> InpActive!J22</f>
        <v>29262.1538461538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16729</v>
      </c>
      <c r="M32" s="36">
        <f xml:space="preserve"> InpActive!G23</f>
        <v>44369</v>
      </c>
      <c r="N32" s="36">
        <f xml:space="preserve"> InpActive!H23</f>
        <v>49720</v>
      </c>
      <c r="O32" s="36">
        <f xml:space="preserve"> InpActive!I23</f>
        <v>50744</v>
      </c>
      <c r="P32" s="36">
        <f xml:space="preserve"> InpActive!J23</f>
        <v>52012.3461538462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1098587</v>
      </c>
      <c r="M33" s="36">
        <f xml:space="preserve"> InpActive!G24</f>
        <v>1143348</v>
      </c>
      <c r="N33" s="36">
        <f xml:space="preserve"> InpActive!H24</f>
        <v>1186980</v>
      </c>
      <c r="O33" s="36">
        <f xml:space="preserve"> InpActive!I24</f>
        <v>1238611</v>
      </c>
      <c r="P33" s="36">
        <f xml:space="preserve"> InpActive!J24</f>
        <v>1297576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1.18</v>
      </c>
      <c r="M36" s="36">
        <f xml:space="preserve"> InpActive!G25</f>
        <v>1.1020000000000001</v>
      </c>
      <c r="N36" s="36">
        <f xml:space="preserve"> InpActive!H25</f>
        <v>1.0569999999999999</v>
      </c>
      <c r="O36" s="36">
        <f xml:space="preserve"> InpActive!I25</f>
        <v>1.0269999999999999</v>
      </c>
      <c r="P36" s="36">
        <f xml:space="preserve"> InpActive!J25</f>
        <v>1.0640000000000001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0.53500000000000003</v>
      </c>
      <c r="M37" s="36">
        <f xml:space="preserve"> InpActive!G26</f>
        <v>0.501</v>
      </c>
      <c r="N37" s="36">
        <f xml:space="preserve"> InpActive!H26</f>
        <v>0.47199999999999998</v>
      </c>
      <c r="O37" s="36">
        <f xml:space="preserve"> InpActive!I26</f>
        <v>0.45600000000000002</v>
      </c>
      <c r="P37" s="36">
        <f xml:space="preserve"> InpActive!J26</f>
        <v>0.47399999999999998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76.19</v>
      </c>
      <c r="M38" s="36">
        <f xml:space="preserve"> InpActive!G27</f>
        <v>69.162999999999997</v>
      </c>
      <c r="N38" s="36">
        <f xml:space="preserve"> InpActive!H27</f>
        <v>60.447000000000003</v>
      </c>
      <c r="O38" s="36">
        <f xml:space="preserve"> InpActive!I27</f>
        <v>55.256</v>
      </c>
      <c r="P38" s="36">
        <f xml:space="preserve"> InpActive!J27</f>
        <v>52.652999999999999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0.59599999999999997</v>
      </c>
      <c r="M39" s="36">
        <f xml:space="preserve"> InpActive!G28</f>
        <v>0.58899999999999997</v>
      </c>
      <c r="N39" s="36">
        <f xml:space="preserve"> InpActive!H28</f>
        <v>0.59499999999999997</v>
      </c>
      <c r="O39" s="36">
        <f xml:space="preserve"> InpActive!I28</f>
        <v>0.59199999999999997</v>
      </c>
      <c r="P39" s="36">
        <f xml:space="preserve"> InpActive!J28</f>
        <v>0.61599999999999999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0.4</v>
      </c>
      <c r="M40" s="36">
        <f xml:space="preserve"> InpActive!G29</f>
        <v>0.7</v>
      </c>
      <c r="N40" s="36">
        <f xml:space="preserve"> InpActive!H29</f>
        <v>0.65</v>
      </c>
      <c r="O40" s="36">
        <f xml:space="preserve"> InpActive!I29</f>
        <v>0.66500000000000004</v>
      </c>
      <c r="P40" s="36">
        <f xml:space="preserve"> InpActive!J29</f>
        <v>0.70199999999999996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50.854999999999997</v>
      </c>
      <c r="M41" s="36">
        <f xml:space="preserve"> InpActive!G30</f>
        <v>50.006999999999998</v>
      </c>
      <c r="N41" s="36">
        <f xml:space="preserve"> InpActive!H30</f>
        <v>48.171999999999997</v>
      </c>
      <c r="O41" s="36">
        <f xml:space="preserve"> InpActive!I30</f>
        <v>47.454000000000001</v>
      </c>
      <c r="P41" s="36">
        <f xml:space="preserve"> InpActive!J30</f>
        <v>47.701000000000001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3.1987349999999999E-4</v>
      </c>
      <c r="M44" s="36">
        <f xml:space="preserve"> InpActive!G31</f>
        <v>2.6069274041095902E-3</v>
      </c>
      <c r="N44" s="36">
        <f xml:space="preserve"> InpActive!H31</f>
        <v>5.1260182430441798E-3</v>
      </c>
      <c r="O44" s="36">
        <f xml:space="preserve"> InpActive!I31</f>
        <v>9.0617344139809694E-3</v>
      </c>
      <c r="P44" s="36">
        <f xml:space="preserve"> InpActive!J31</f>
        <v>1.08522588465909E-2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9.7894999999999997E-5</v>
      </c>
      <c r="M45" s="36">
        <f xml:space="preserve"> InpActive!G32</f>
        <v>1.9584350958904101E-4</v>
      </c>
      <c r="N45" s="36">
        <f xml:space="preserve"> InpActive!H32</f>
        <v>4.28195627888516E-4</v>
      </c>
      <c r="O45" s="36">
        <f xml:space="preserve"> InpActive!I32</f>
        <v>1.4354859804062701E-3</v>
      </c>
      <c r="P45" s="36">
        <f xml:space="preserve"> InpActive!J32</f>
        <v>1.1974888297272199E-3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1.3024382535000001</v>
      </c>
      <c r="M46" s="36">
        <f xml:space="preserve"> InpActive!G33</f>
        <v>2.3138760980828801</v>
      </c>
      <c r="N46" s="36">
        <f xml:space="preserve"> InpActive!H33</f>
        <v>6.0272120536290901</v>
      </c>
      <c r="O46" s="36">
        <f xml:space="preserve"> InpActive!I33</f>
        <v>8.8153187737224403</v>
      </c>
      <c r="P46" s="36">
        <f xml:space="preserve"> InpActive!J33</f>
        <v>12.8531741163721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9.2938999999999999E-5</v>
      </c>
      <c r="M47" s="36">
        <f xml:space="preserve"> InpActive!G34</f>
        <v>3.8289675378203302E-4</v>
      </c>
      <c r="N47" s="36">
        <f xml:space="preserve"> InpActive!H34</f>
        <v>1.5454765687877899E-3</v>
      </c>
      <c r="O47" s="36">
        <f xml:space="preserve"> InpActive!I34</f>
        <v>2.3509125689050599E-3</v>
      </c>
      <c r="P47" s="36">
        <f xml:space="preserve"> InpActive!J34</f>
        <v>3.2199096769398201E-3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9.7970920000000097E-6</v>
      </c>
      <c r="M48" s="36">
        <f xml:space="preserve"> InpActive!G35</f>
        <v>3.6439035662504702E-5</v>
      </c>
      <c r="N48" s="36">
        <f xml:space="preserve"> InpActive!H35</f>
        <v>3.4664141886387498E-5</v>
      </c>
      <c r="O48" s="36">
        <f xml:space="preserve"> InpActive!I35</f>
        <v>3.5307783443295297E-5</v>
      </c>
      <c r="P48" s="36">
        <f xml:space="preserve"> InpActive!J35</f>
        <v>2.88606535871088E-5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0.29991874372799998</v>
      </c>
      <c r="M49" s="36">
        <f xml:space="preserve"> InpActive!G36</f>
        <v>0.343888694345858</v>
      </c>
      <c r="N49" s="36">
        <f xml:space="preserve"> InpActive!H36</f>
        <v>1.23980736561048</v>
      </c>
      <c r="O49" s="36">
        <f xml:space="preserve"> InpActive!I36</f>
        <v>2.3982243864488999</v>
      </c>
      <c r="P49" s="36">
        <f xml:space="preserve"> InpActive!J36</f>
        <v>3.9988669055964499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1.1803198735</v>
      </c>
      <c r="M52" s="83">
        <f t="shared" ref="M52:P52" si="8">M36+M44</f>
        <v>1.1046069274041097</v>
      </c>
      <c r="N52" s="83">
        <f t="shared" si="8"/>
        <v>1.0621260182430441</v>
      </c>
      <c r="O52" s="83">
        <f t="shared" si="8"/>
        <v>1.0360617344139809</v>
      </c>
      <c r="P52" s="83">
        <f t="shared" si="8"/>
        <v>1.074852258846591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0.53509789500000005</v>
      </c>
      <c r="M53" s="83">
        <f t="shared" si="9"/>
        <v>0.50119584350958901</v>
      </c>
      <c r="N53" s="83">
        <f t="shared" si="9"/>
        <v>0.47242819562788851</v>
      </c>
      <c r="O53" s="83">
        <f t="shared" si="9"/>
        <v>0.45743548598040629</v>
      </c>
      <c r="P53" s="83">
        <f t="shared" si="9"/>
        <v>0.47519748882972718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77.492438253499998</v>
      </c>
      <c r="M54" s="83">
        <f t="shared" si="9"/>
        <v>71.476876098082883</v>
      </c>
      <c r="N54" s="83">
        <f t="shared" si="9"/>
        <v>66.474212053629088</v>
      </c>
      <c r="O54" s="83">
        <f t="shared" si="9"/>
        <v>64.071318773722439</v>
      </c>
      <c r="P54" s="83">
        <f t="shared" si="9"/>
        <v>65.506174116372094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0.59609293899999993</v>
      </c>
      <c r="M55" s="83">
        <f t="shared" si="9"/>
        <v>0.58938289675378197</v>
      </c>
      <c r="N55" s="83">
        <f t="shared" si="9"/>
        <v>0.59654547656878776</v>
      </c>
      <c r="O55" s="83">
        <f t="shared" si="9"/>
        <v>0.59435091256890504</v>
      </c>
      <c r="P55" s="83">
        <f t="shared" si="9"/>
        <v>0.61921990967693985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0.40000979709200002</v>
      </c>
      <c r="M56" s="83">
        <f t="shared" si="9"/>
        <v>0.70003643903566248</v>
      </c>
      <c r="N56" s="83">
        <f t="shared" si="9"/>
        <v>0.65003466414188638</v>
      </c>
      <c r="O56" s="83">
        <f t="shared" si="9"/>
        <v>0.66503530778344333</v>
      </c>
      <c r="P56" s="83">
        <f t="shared" si="9"/>
        <v>0.70202886065358705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51.154918743727997</v>
      </c>
      <c r="M57" s="83">
        <f t="shared" si="9"/>
        <v>50.350888694345855</v>
      </c>
      <c r="N57" s="83">
        <f t="shared" si="9"/>
        <v>49.411807365610478</v>
      </c>
      <c r="O57" s="83">
        <f t="shared" si="9"/>
        <v>49.852224386448903</v>
      </c>
      <c r="P57" s="83">
        <f t="shared" si="9"/>
        <v>51.699866905596451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32.78</v>
      </c>
      <c r="M63" s="37">
        <f xml:space="preserve"> InpActive!G43</f>
        <v>31.3</v>
      </c>
      <c r="N63" s="37">
        <f xml:space="preserve"> InpActive!H43</f>
        <v>29.61</v>
      </c>
      <c r="O63" s="37">
        <f xml:space="preserve"> InpActive!I43</f>
        <v>28.28</v>
      </c>
      <c r="P63" s="37">
        <f xml:space="preserve"> InpActive!J43</f>
        <v>28.83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32.78</v>
      </c>
      <c r="M64" s="37">
        <f xml:space="preserve"> InpActive!G44</f>
        <v>31.3</v>
      </c>
      <c r="N64" s="37">
        <f xml:space="preserve"> InpActive!H44</f>
        <v>29.61</v>
      </c>
      <c r="O64" s="37">
        <f xml:space="preserve"> InpActive!I44</f>
        <v>28.28</v>
      </c>
      <c r="P64" s="37">
        <f xml:space="preserve"> InpActive!J44</f>
        <v>28.83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42.61</v>
      </c>
      <c r="M65" s="37">
        <f xml:space="preserve"> InpActive!G45</f>
        <v>40.69</v>
      </c>
      <c r="N65" s="37">
        <f xml:space="preserve"> InpActive!H45</f>
        <v>38.5</v>
      </c>
      <c r="O65" s="37">
        <f xml:space="preserve"> InpActive!I45</f>
        <v>36.76</v>
      </c>
      <c r="P65" s="37">
        <f xml:space="preserve"> InpActive!J45</f>
        <v>37.47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39.14</v>
      </c>
      <c r="M66" s="37">
        <f xml:space="preserve"> InpActive!G46</f>
        <v>37.700000000000003</v>
      </c>
      <c r="N66" s="37">
        <f xml:space="preserve"> InpActive!H46</f>
        <v>36</v>
      </c>
      <c r="O66" s="37">
        <f xml:space="preserve"> InpActive!I46</f>
        <v>34.020000000000003</v>
      </c>
      <c r="P66" s="37">
        <f xml:space="preserve"> InpActive!J46</f>
        <v>34.119999999999997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37.159999999999997</v>
      </c>
      <c r="M67" s="37">
        <f xml:space="preserve"> InpActive!G47</f>
        <v>35.65</v>
      </c>
      <c r="N67" s="37">
        <f xml:space="preserve"> InpActive!H47</f>
        <v>33.9</v>
      </c>
      <c r="O67" s="37">
        <f xml:space="preserve"> InpActive!I47</f>
        <v>32.5</v>
      </c>
      <c r="P67" s="37">
        <f xml:space="preserve"> InpActive!J47</f>
        <v>33.17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49.59</v>
      </c>
      <c r="M68" s="37">
        <f xml:space="preserve"> InpActive!G48</f>
        <v>47.71</v>
      </c>
      <c r="N68" s="37">
        <f xml:space="preserve"> InpActive!H48</f>
        <v>44.89</v>
      </c>
      <c r="O68" s="37">
        <f xml:space="preserve"> InpActive!I48</f>
        <v>42.51</v>
      </c>
      <c r="P68" s="37">
        <f xml:space="preserve"> InpActive!J48</f>
        <v>42.78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-2100</v>
      </c>
      <c r="M11" s="86">
        <f t="shared" si="3"/>
        <v>-2492</v>
      </c>
      <c r="N11" s="86">
        <f t="shared" si="3"/>
        <v>-2963</v>
      </c>
      <c r="O11" s="86">
        <f t="shared" si="3"/>
        <v>-3677</v>
      </c>
      <c r="P11" s="86">
        <f t="shared" si="3"/>
        <v>-4040.3846153846025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-3149</v>
      </c>
      <c r="M12" s="86">
        <f t="shared" si="3"/>
        <v>-3587</v>
      </c>
      <c r="N12" s="86">
        <f t="shared" si="3"/>
        <v>-3990</v>
      </c>
      <c r="O12" s="86">
        <f t="shared" si="3"/>
        <v>-4401</v>
      </c>
      <c r="P12" s="86">
        <f t="shared" si="3"/>
        <v>-4897.2692307692014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36356</v>
      </c>
      <c r="M13" s="86">
        <f t="shared" si="3"/>
        <v>72104</v>
      </c>
      <c r="N13" s="86">
        <f t="shared" si="3"/>
        <v>84818</v>
      </c>
      <c r="O13" s="86">
        <f t="shared" si="3"/>
        <v>106993</v>
      </c>
      <c r="P13" s="86">
        <f t="shared" si="3"/>
        <v>125613.23076923005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1880</v>
      </c>
      <c r="M14" s="86">
        <f t="shared" si="3"/>
        <v>2493</v>
      </c>
      <c r="N14" s="86">
        <f t="shared" si="3"/>
        <v>3460</v>
      </c>
      <c r="O14" s="86">
        <f t="shared" si="3"/>
        <v>4010</v>
      </c>
      <c r="P14" s="86">
        <f t="shared" si="3"/>
        <v>4687.1538461538003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1761</v>
      </c>
      <c r="M15" s="86">
        <f t="shared" si="3"/>
        <v>29401</v>
      </c>
      <c r="N15" s="86">
        <f t="shared" si="3"/>
        <v>34752</v>
      </c>
      <c r="O15" s="86">
        <f t="shared" si="3"/>
        <v>35776</v>
      </c>
      <c r="P15" s="86">
        <f t="shared" si="3"/>
        <v>37044.3461538462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-43456</v>
      </c>
      <c r="M16" s="86">
        <f t="shared" si="3"/>
        <v>-72236</v>
      </c>
      <c r="N16" s="86">
        <f t="shared" si="3"/>
        <v>-100917</v>
      </c>
      <c r="O16" s="86">
        <f t="shared" si="3"/>
        <v>-116703</v>
      </c>
      <c r="P16" s="86">
        <f t="shared" si="3"/>
        <v>-120602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-8708</v>
      </c>
      <c r="M17" s="87">
        <f t="shared" ref="M17:P17" si="4">SUM(M11:M16)</f>
        <v>25683</v>
      </c>
      <c r="N17" s="87">
        <f t="shared" si="4"/>
        <v>15160</v>
      </c>
      <c r="O17" s="87">
        <f t="shared" si="4"/>
        <v>21998</v>
      </c>
      <c r="P17" s="87">
        <f t="shared" si="4"/>
        <v>37805.076923076238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-1393</v>
      </c>
      <c r="M20" s="86">
        <f t="shared" si="6"/>
        <v>-1327.5</v>
      </c>
      <c r="N20" s="86">
        <f t="shared" si="6"/>
        <v>-4198.7134753068021</v>
      </c>
      <c r="O20" s="86">
        <f t="shared" si="6"/>
        <v>-4379.9387459401987</v>
      </c>
      <c r="P20" s="86">
        <f t="shared" si="6"/>
        <v>-4822.1481474046013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-1002</v>
      </c>
      <c r="M21" s="86">
        <f t="shared" si="6"/>
        <v>-2204.5</v>
      </c>
      <c r="N21" s="86">
        <f t="shared" si="6"/>
        <v>-6236.3288599219995</v>
      </c>
      <c r="O21" s="86">
        <f t="shared" si="6"/>
        <v>-5468.8149388927995</v>
      </c>
      <c r="P21" s="86">
        <f t="shared" si="6"/>
        <v>-5512.0820770682985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13058</v>
      </c>
      <c r="M22" s="86">
        <f t="shared" si="6"/>
        <v>72073.297292560106</v>
      </c>
      <c r="N22" s="86">
        <f t="shared" si="6"/>
        <v>72940.585259839892</v>
      </c>
      <c r="O22" s="86">
        <f t="shared" si="6"/>
        <v>91218.389221850084</v>
      </c>
      <c r="P22" s="86">
        <f t="shared" si="6"/>
        <v>117115.48566309991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1958</v>
      </c>
      <c r="M23" s="86">
        <f t="shared" si="6"/>
        <v>1300.2711888775011</v>
      </c>
      <c r="N23" s="86">
        <f t="shared" si="6"/>
        <v>3313.6289273613984</v>
      </c>
      <c r="O23" s="86">
        <f t="shared" si="6"/>
        <v>4040.3270010827982</v>
      </c>
      <c r="P23" s="86">
        <f t="shared" si="6"/>
        <v>5333.6803866090013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553</v>
      </c>
      <c r="M24" s="86">
        <f t="shared" si="6"/>
        <v>1022</v>
      </c>
      <c r="N24" s="86">
        <f t="shared" si="6"/>
        <v>27692.868515068702</v>
      </c>
      <c r="O24" s="86">
        <f t="shared" si="6"/>
        <v>36196.167022675501</v>
      </c>
      <c r="P24" s="86">
        <f t="shared" si="6"/>
        <v>37312.715939321097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-26476</v>
      </c>
      <c r="M25" s="86">
        <f t="shared" si="6"/>
        <v>-76091.400929899886</v>
      </c>
      <c r="N25" s="86">
        <f t="shared" si="6"/>
        <v>-89901.06895624008</v>
      </c>
      <c r="O25" s="86">
        <f t="shared" si="6"/>
        <v>-118070.49176915991</v>
      </c>
      <c r="P25" s="86">
        <f t="shared" si="6"/>
        <v>-121275.13254049001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-13302</v>
      </c>
      <c r="M26" s="87">
        <f t="shared" ref="M26:P26" si="7">SUM(M20:M25)</f>
        <v>-5227.8324484622863</v>
      </c>
      <c r="N26" s="87">
        <f t="shared" si="7"/>
        <v>3610.9714108011103</v>
      </c>
      <c r="O26" s="87">
        <f t="shared" si="7"/>
        <v>3535.6377916154743</v>
      </c>
      <c r="P26" s="87">
        <f t="shared" si="7"/>
        <v>28152.519224067102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-2.3175459999999998E-2</v>
      </c>
      <c r="M29" s="90">
        <f t="shared" si="9"/>
        <v>-3.6448849999999998E-2</v>
      </c>
      <c r="N29" s="90">
        <f t="shared" si="9"/>
        <v>3.6589476003834408E-2</v>
      </c>
      <c r="O29" s="90">
        <f t="shared" si="9"/>
        <v>1.987910773518882E-2</v>
      </c>
      <c r="P29" s="90">
        <f t="shared" si="9"/>
        <v>2.2538242628136567E-2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-7.037866000000001E-2</v>
      </c>
      <c r="M30" s="90">
        <f t="shared" si="9"/>
        <v>-4.3272249999999998E-2</v>
      </c>
      <c r="N30" s="90">
        <f t="shared" si="9"/>
        <v>6.6513797542290393E-2</v>
      </c>
      <c r="O30" s="90">
        <f t="shared" si="9"/>
        <v>3.0197806471888373E-2</v>
      </c>
      <c r="P30" s="90">
        <f t="shared" si="9"/>
        <v>1.7725054358802967E-2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0.99272778000000006</v>
      </c>
      <c r="M31" s="90">
        <f t="shared" si="9"/>
        <v>1.2492931657292808E-3</v>
      </c>
      <c r="N31" s="90">
        <f t="shared" si="9"/>
        <v>0.45728046749616413</v>
      </c>
      <c r="O31" s="90">
        <f t="shared" si="9"/>
        <v>0.57987469220479093</v>
      </c>
      <c r="P31" s="90">
        <f t="shared" si="9"/>
        <v>0.31841050912669633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-3.0529200000000002E-3</v>
      </c>
      <c r="M32" s="90">
        <f t="shared" si="9"/>
        <v>4.4965876179318215E-2</v>
      </c>
      <c r="N32" s="90">
        <f t="shared" si="9"/>
        <v>5.2693586149896582E-3</v>
      </c>
      <c r="O32" s="90">
        <f t="shared" si="9"/>
        <v>-1.0317245768367959E-3</v>
      </c>
      <c r="P32" s="90">
        <f t="shared" si="9"/>
        <v>-2.2059485560331459E-2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4.4889279999999997E-2</v>
      </c>
      <c r="M33" s="90">
        <f t="shared" si="9"/>
        <v>1.0117113499999999</v>
      </c>
      <c r="N33" s="90">
        <f t="shared" si="9"/>
        <v>0.239304557339171</v>
      </c>
      <c r="O33" s="90">
        <f t="shared" si="9"/>
        <v>-1.3655428236953794E-2</v>
      </c>
      <c r="P33" s="90">
        <f t="shared" si="9"/>
        <v>-8.9018257842023354E-3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-0.84203820000000007</v>
      </c>
      <c r="M34" s="90">
        <f t="shared" si="9"/>
        <v>0.18394117836552357</v>
      </c>
      <c r="N34" s="90">
        <f t="shared" si="9"/>
        <v>-0.49450514455438283</v>
      </c>
      <c r="O34" s="90">
        <f t="shared" si="9"/>
        <v>5.8132075106987827E-2</v>
      </c>
      <c r="P34" s="90">
        <f t="shared" si="9"/>
        <v>2.8796610082162742E-2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9.8971820000000044E-2</v>
      </c>
      <c r="M35" s="91">
        <f t="shared" ref="M35:P35" si="10">SUM(M29:M34)</f>
        <v>1.1621465977105709</v>
      </c>
      <c r="N35" s="91">
        <f t="shared" si="10"/>
        <v>0.31045251244206679</v>
      </c>
      <c r="O35" s="91">
        <f t="shared" si="10"/>
        <v>0.67339652870506539</v>
      </c>
      <c r="P35" s="91">
        <f t="shared" si="10"/>
        <v>0.3565091048512648</v>
      </c>
      <c r="Q35" s="31"/>
      <c r="R35" s="31"/>
      <c r="S35" s="31"/>
      <c r="T35" s="31"/>
      <c r="U35" s="31"/>
      <c r="V35" s="31"/>
      <c r="W35" s="39">
        <f>SUM(L35:P35)</f>
        <v>2.6014765637089678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2.6014765637089678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1.4985704799999999</v>
      </c>
      <c r="M40" s="86">
        <f t="shared" si="12"/>
        <v>1.43296095</v>
      </c>
      <c r="N40" s="86">
        <f t="shared" si="12"/>
        <v>1.2705735839961656</v>
      </c>
      <c r="O40" s="86">
        <f t="shared" si="12"/>
        <v>1.2083778522648112</v>
      </c>
      <c r="P40" s="86">
        <f t="shared" si="12"/>
        <v>1.2191299389103254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0.89381226000000003</v>
      </c>
      <c r="M41" s="86">
        <f t="shared" si="12"/>
        <v>0.81581884999999998</v>
      </c>
      <c r="N41" s="86">
        <f t="shared" si="12"/>
        <v>0.65238739245770949</v>
      </c>
      <c r="O41" s="86">
        <f t="shared" si="12"/>
        <v>0.64478923352811168</v>
      </c>
      <c r="P41" s="86">
        <f t="shared" si="12"/>
        <v>0.6560819437181209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72.063821619999999</v>
      </c>
      <c r="M42" s="86">
        <f t="shared" si="12"/>
        <v>68.72171930683426</v>
      </c>
      <c r="N42" s="86">
        <f t="shared" si="12"/>
        <v>62.795139532503839</v>
      </c>
      <c r="O42" s="86">
        <f t="shared" si="12"/>
        <v>58.706726827795208</v>
      </c>
      <c r="P42" s="86">
        <f t="shared" si="12"/>
        <v>59.063567027796353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0.98421444000000002</v>
      </c>
      <c r="M43" s="86">
        <f t="shared" si="12"/>
        <v>0.93508332382068193</v>
      </c>
      <c r="N43" s="86">
        <f t="shared" si="12"/>
        <v>0.97745864138501037</v>
      </c>
      <c r="O43" s="86">
        <f t="shared" si="12"/>
        <v>0.96056582457683692</v>
      </c>
      <c r="P43" s="86">
        <f t="shared" si="12"/>
        <v>1.0204841747910991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0.57676035999999997</v>
      </c>
      <c r="M44" s="86">
        <f t="shared" si="12"/>
        <v>0.57004350000000004</v>
      </c>
      <c r="N44" s="86">
        <f t="shared" si="12"/>
        <v>1.4462034426608288</v>
      </c>
      <c r="O44" s="86">
        <f t="shared" si="12"/>
        <v>1.6628354282369537</v>
      </c>
      <c r="P44" s="86">
        <f t="shared" si="12"/>
        <v>1.734151347707281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55.320967530000004</v>
      </c>
      <c r="M45" s="86">
        <f t="shared" si="12"/>
        <v>54.365191901634475</v>
      </c>
      <c r="N45" s="86">
        <f t="shared" si="12"/>
        <v>53.778037344554384</v>
      </c>
      <c r="O45" s="86">
        <f t="shared" si="12"/>
        <v>52.595221534893007</v>
      </c>
      <c r="P45" s="86">
        <f t="shared" si="12"/>
        <v>55.48150466991784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131.33814669</v>
      </c>
      <c r="M46" s="87">
        <f t="shared" ref="M46:P46" si="13">SUM(M40:M45)</f>
        <v>126.8408178322894</v>
      </c>
      <c r="N46" s="87">
        <f t="shared" si="13"/>
        <v>120.91979993755794</v>
      </c>
      <c r="O46" s="87">
        <f t="shared" si="13"/>
        <v>115.77851670129493</v>
      </c>
      <c r="P46" s="87">
        <f t="shared" si="13"/>
        <v>119.17491910284102</v>
      </c>
      <c r="Q46" s="31"/>
      <c r="R46" s="31"/>
      <c r="S46" s="31"/>
      <c r="T46" s="31"/>
      <c r="U46" s="31"/>
      <c r="V46" s="31"/>
      <c r="W46" s="39">
        <f>SUM(L46:P46)</f>
        <v>614.05220026398331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1.1803198735</v>
      </c>
      <c r="M49" s="86">
        <f t="shared" si="15"/>
        <v>1.1046069274041097</v>
      </c>
      <c r="N49" s="86">
        <f t="shared" si="15"/>
        <v>1.0621260182430441</v>
      </c>
      <c r="O49" s="86">
        <f t="shared" si="15"/>
        <v>1.0360617344139809</v>
      </c>
      <c r="P49" s="86">
        <f t="shared" si="15"/>
        <v>1.074852258846591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0.53509789500000005</v>
      </c>
      <c r="M50" s="86">
        <f t="shared" si="15"/>
        <v>0.50119584350958901</v>
      </c>
      <c r="N50" s="86">
        <f t="shared" si="15"/>
        <v>0.47242819562788851</v>
      </c>
      <c r="O50" s="86">
        <f t="shared" si="15"/>
        <v>0.45743548598040629</v>
      </c>
      <c r="P50" s="86">
        <f t="shared" si="15"/>
        <v>0.47519748882972718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77.492438253499998</v>
      </c>
      <c r="M51" s="86">
        <f t="shared" si="15"/>
        <v>71.476876098082883</v>
      </c>
      <c r="N51" s="86">
        <f t="shared" si="15"/>
        <v>66.474212053629088</v>
      </c>
      <c r="O51" s="86">
        <f t="shared" si="15"/>
        <v>64.071318773722439</v>
      </c>
      <c r="P51" s="86">
        <f t="shared" si="15"/>
        <v>65.506174116372094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0.59609293899999993</v>
      </c>
      <c r="M52" s="86">
        <f t="shared" si="15"/>
        <v>0.58938289675378197</v>
      </c>
      <c r="N52" s="86">
        <f t="shared" si="15"/>
        <v>0.59654547656878776</v>
      </c>
      <c r="O52" s="86">
        <f t="shared" si="15"/>
        <v>0.59435091256890504</v>
      </c>
      <c r="P52" s="86">
        <f t="shared" si="15"/>
        <v>0.61921990967693985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0.40000979709200002</v>
      </c>
      <c r="M53" s="86">
        <f t="shared" si="15"/>
        <v>0.70003643903566248</v>
      </c>
      <c r="N53" s="86">
        <f t="shared" si="15"/>
        <v>0.65003466414188638</v>
      </c>
      <c r="O53" s="86">
        <f t="shared" si="15"/>
        <v>0.66503530778344333</v>
      </c>
      <c r="P53" s="86">
        <f t="shared" si="15"/>
        <v>0.70202886065358705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51.154918743727997</v>
      </c>
      <c r="M54" s="86">
        <f t="shared" si="15"/>
        <v>50.350888694345855</v>
      </c>
      <c r="N54" s="86">
        <f t="shared" si="15"/>
        <v>49.411807365610478</v>
      </c>
      <c r="O54" s="86">
        <f t="shared" si="15"/>
        <v>49.852224386448903</v>
      </c>
      <c r="P54" s="86">
        <f t="shared" si="15"/>
        <v>51.699866905596451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131.35887750181999</v>
      </c>
      <c r="M55" s="87">
        <f t="shared" ref="M55:P55" si="16">SUM(M49:M54)</f>
        <v>124.72298689913187</v>
      </c>
      <c r="N55" s="87">
        <f t="shared" si="16"/>
        <v>118.66715377382118</v>
      </c>
      <c r="O55" s="87">
        <f t="shared" si="16"/>
        <v>116.67642660091806</v>
      </c>
      <c r="P55" s="87">
        <f t="shared" si="16"/>
        <v>120.07733953997538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0.31825060649999992</v>
      </c>
      <c r="M58" s="86">
        <f t="shared" si="18"/>
        <v>0.3283540225958903</v>
      </c>
      <c r="N58" s="86">
        <f t="shared" si="18"/>
        <v>0.20844756575312151</v>
      </c>
      <c r="O58" s="86">
        <f t="shared" si="18"/>
        <v>0.17231611785083034</v>
      </c>
      <c r="P58" s="86">
        <f t="shared" si="18"/>
        <v>0.14427768006373443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0.35871436499999998</v>
      </c>
      <c r="M59" s="86">
        <f t="shared" si="18"/>
        <v>0.31462300649041097</v>
      </c>
      <c r="N59" s="86">
        <f t="shared" si="18"/>
        <v>0.17995919682982098</v>
      </c>
      <c r="O59" s="86">
        <f t="shared" si="18"/>
        <v>0.1873537475477054</v>
      </c>
      <c r="P59" s="86">
        <f t="shared" si="18"/>
        <v>0.18088445488839372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-5.428616633499999</v>
      </c>
      <c r="M60" s="86">
        <f t="shared" si="18"/>
        <v>-2.7551567912486234</v>
      </c>
      <c r="N60" s="86">
        <f t="shared" si="18"/>
        <v>-3.6790725211252493</v>
      </c>
      <c r="O60" s="86">
        <f t="shared" si="18"/>
        <v>-5.3645919459272307</v>
      </c>
      <c r="P60" s="86">
        <f t="shared" si="18"/>
        <v>-6.4426070885757412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0.38812150100000009</v>
      </c>
      <c r="M61" s="86">
        <f t="shared" si="18"/>
        <v>0.34570042706689996</v>
      </c>
      <c r="N61" s="86">
        <f t="shared" si="18"/>
        <v>0.38091316481622262</v>
      </c>
      <c r="O61" s="86">
        <f t="shared" si="18"/>
        <v>0.36621491200793188</v>
      </c>
      <c r="P61" s="86">
        <f t="shared" si="18"/>
        <v>0.40126426511415925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0.17675056290799995</v>
      </c>
      <c r="M62" s="86">
        <f t="shared" si="18"/>
        <v>-0.12999293903566245</v>
      </c>
      <c r="N62" s="86">
        <f t="shared" si="18"/>
        <v>0.79616877851894241</v>
      </c>
      <c r="O62" s="86">
        <f t="shared" si="18"/>
        <v>0.99780012045351041</v>
      </c>
      <c r="P62" s="86">
        <f t="shared" si="18"/>
        <v>1.032122487053694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4.1660487862720075</v>
      </c>
      <c r="M63" s="86">
        <f t="shared" si="18"/>
        <v>4.01430320728862</v>
      </c>
      <c r="N63" s="86">
        <f t="shared" si="18"/>
        <v>4.3662299789439061</v>
      </c>
      <c r="O63" s="86">
        <f t="shared" si="18"/>
        <v>2.742997148444104</v>
      </c>
      <c r="P63" s="86">
        <f t="shared" si="18"/>
        <v>3.7816377643213883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-2.0730811819991146E-2</v>
      </c>
      <c r="M64" s="87">
        <f t="shared" ref="M64:P64" si="19">SUM(M58:M63)</f>
        <v>2.1178309331575358</v>
      </c>
      <c r="N64" s="87">
        <f t="shared" si="19"/>
        <v>2.2526461637367641</v>
      </c>
      <c r="O64" s="87">
        <f t="shared" si="19"/>
        <v>-0.89790989962314915</v>
      </c>
      <c r="P64" s="87">
        <f t="shared" si="19"/>
        <v>-0.9024204371343707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2.5494159483167889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0.29507514649999994</v>
      </c>
      <c r="M69" s="86">
        <f t="shared" ref="L69:P74" si="21">SUM(M29,M58)</f>
        <v>0.29190517259589033</v>
      </c>
      <c r="N69" s="86">
        <f t="shared" si="21"/>
        <v>0.24503704175695593</v>
      </c>
      <c r="O69" s="86">
        <f t="shared" si="21"/>
        <v>0.19219522558601915</v>
      </c>
      <c r="P69" s="86">
        <f t="shared" si="21"/>
        <v>0.16681592269187098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0.28833570499999994</v>
      </c>
      <c r="M70" s="86">
        <f t="shared" si="21"/>
        <v>0.27135075649041096</v>
      </c>
      <c r="N70" s="86">
        <f t="shared" si="21"/>
        <v>0.24647299437211137</v>
      </c>
      <c r="O70" s="86">
        <f t="shared" si="21"/>
        <v>0.21755155401959378</v>
      </c>
      <c r="P70" s="86">
        <f t="shared" si="21"/>
        <v>0.1986095092471967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-4.435888853499999</v>
      </c>
      <c r="M71" s="86">
        <f t="shared" si="21"/>
        <v>-2.7539074980828944</v>
      </c>
      <c r="N71" s="86">
        <f t="shared" si="21"/>
        <v>-3.2217920536290849</v>
      </c>
      <c r="O71" s="86">
        <f t="shared" si="21"/>
        <v>-4.7847172537224401</v>
      </c>
      <c r="P71" s="86">
        <f t="shared" si="21"/>
        <v>-6.1241965794490447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0.38506858100000008</v>
      </c>
      <c r="M72" s="86">
        <f t="shared" si="21"/>
        <v>0.39066630324621821</v>
      </c>
      <c r="N72" s="86">
        <f t="shared" si="21"/>
        <v>0.38618252343121229</v>
      </c>
      <c r="O72" s="86">
        <f t="shared" si="21"/>
        <v>0.36518318743109507</v>
      </c>
      <c r="P72" s="86">
        <f t="shared" si="21"/>
        <v>0.37920477955382781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0.22163984290799996</v>
      </c>
      <c r="M73" s="86">
        <f t="shared" si="21"/>
        <v>0.88171841096433745</v>
      </c>
      <c r="N73" s="86">
        <f t="shared" si="21"/>
        <v>1.0354733358581134</v>
      </c>
      <c r="O73" s="86">
        <f t="shared" si="21"/>
        <v>0.98414469221655665</v>
      </c>
      <c r="P73" s="86">
        <f t="shared" si="21"/>
        <v>1.0232206612694916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3.3240105862720073</v>
      </c>
      <c r="M74" s="86">
        <f t="shared" si="21"/>
        <v>4.1982443856541432</v>
      </c>
      <c r="N74" s="86">
        <f t="shared" si="21"/>
        <v>3.8717248343895232</v>
      </c>
      <c r="O74" s="86">
        <f t="shared" si="21"/>
        <v>2.8011292235510918</v>
      </c>
      <c r="P74" s="86">
        <f t="shared" si="21"/>
        <v>3.8104343744035511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7.8241008180008453E-2</v>
      </c>
      <c r="M75" s="87">
        <f t="shared" ref="M75:P75" si="22">SUM(M69:M74)</f>
        <v>3.2799775308681061</v>
      </c>
      <c r="N75" s="87">
        <f t="shared" si="22"/>
        <v>2.5630986761788312</v>
      </c>
      <c r="O75" s="87">
        <f t="shared" si="22"/>
        <v>-0.22451337091808377</v>
      </c>
      <c r="P75" s="87">
        <f t="shared" si="22"/>
        <v>-0.54591133228310662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5.1508925120257558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2.0730811819991146E-2</v>
      </c>
      <c r="M80" s="39">
        <f t="shared" ref="M80:P80" si="23">0-M64</f>
        <v>-2.1178309331575358</v>
      </c>
      <c r="N80" s="39">
        <f t="shared" si="23"/>
        <v>-2.2526461637367641</v>
      </c>
      <c r="O80" s="39">
        <f t="shared" si="23"/>
        <v>0.89790989962314915</v>
      </c>
      <c r="P80" s="39">
        <f t="shared" si="23"/>
        <v>0.9024204371343707</v>
      </c>
      <c r="Q80" s="31"/>
      <c r="R80" s="31"/>
      <c r="S80" s="31"/>
      <c r="T80" s="31"/>
      <c r="U80" s="31"/>
      <c r="V80" s="31"/>
      <c r="W80" s="39">
        <f>SUM(L80:P80)</f>
        <v>-2.5494159483167889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-4.1342751111644741E-3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7.8241008180008453E-2</v>
      </c>
      <c r="M86" s="39">
        <f>L86*(1+Discount.Rate)</f>
        <v>8.1167221885940777E-2</v>
      </c>
      <c r="N86" s="39">
        <f>M86*(1+Discount.Rate)</f>
        <v>8.420287598447497E-2</v>
      </c>
      <c r="O86" s="39">
        <f>N86*(1+Discount.Rate)</f>
        <v>8.7352063546294337E-2</v>
      </c>
      <c r="P86" s="39">
        <f>O86*(1+Discount.Rate)</f>
        <v>9.061903072292575E-2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3.2799775308681061</v>
      </c>
      <c r="N87" s="39">
        <f>M87*(1+Discount.Rate)</f>
        <v>3.4026486905225735</v>
      </c>
      <c r="O87" s="39">
        <f>N87*(1+Discount.Rate)</f>
        <v>3.5299077515481181</v>
      </c>
      <c r="P87" s="39">
        <f>O87*(1+Discount.Rate)</f>
        <v>3.6619263014560182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2.5630986761788312</v>
      </c>
      <c r="O88" s="39">
        <f>N88*(1+Discount.Rate)</f>
        <v>2.6589585666679199</v>
      </c>
      <c r="P88" s="39">
        <f>O88*(1+Discount.Rate)</f>
        <v>2.7584036170613002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-0.22451337091808377</v>
      </c>
      <c r="P89" s="39">
        <f>O89*(1+Discount.Rate)</f>
        <v>-0.23291017099042013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-0.54591133228310662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5.732127445966718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5.1508925120257558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Normal="100" workbookViewId="0">
      <pane xSplit="3" ySplit="2" topLeftCell="H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28515625" style="45" customWidth="1"/>
    <col min="5" max="5" width="15" style="45" customWidth="1"/>
    <col min="6" max="11" width="7.85546875" style="45" customWidth="1"/>
    <col min="12" max="12" width="15" style="45" customWidth="1"/>
    <col min="13" max="16384" width="9.28515625" style="45"/>
  </cols>
  <sheetData>
    <row r="1" spans="1:12">
      <c r="C1" s="45" t="s">
        <v>199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5.1508925120257558</v>
      </c>
      <c r="K4" s="47"/>
      <c r="L4" s="99">
        <f xml:space="preserve"> Calcs!P94</f>
        <v>5.1508925120257558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12:19:55</v>
      </c>
      <c r="G5" s="57" t="str">
        <f t="shared" ca="1" si="0"/>
        <v>[…]04/11/2020 12:19:55</v>
      </c>
      <c r="H5" s="57" t="str">
        <f t="shared" ca="1" si="0"/>
        <v>[…]04/11/2020 12:19:55</v>
      </c>
      <c r="I5" s="57" t="str">
        <f t="shared" ca="1" si="0"/>
        <v>[…]04/11/2020 12:19:55</v>
      </c>
      <c r="J5" s="57" t="str">
        <f t="shared" ca="1" si="0"/>
        <v>[…]04/11/2020 12:19:55</v>
      </c>
      <c r="K5" s="57" t="str">
        <f t="shared" ca="1" si="0"/>
        <v>[…]04/11/2020 12:19:55</v>
      </c>
      <c r="L5" s="59" t="str">
        <f t="shared" ca="1" si="0"/>
        <v>[…]04/11/2020 12:19:55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PR19PD008_UUW_BYRun2</v>
      </c>
      <c r="G6" s="56" t="str">
        <f ca="1">MID(CELL("filename",F1),SEARCH("[",CELL("filename",F1))+1,SEARCH(".",CELL("filename",F1))-1-SEARCH("[",CELL("filename",F1)))</f>
        <v>PR19PD008_UUW_BYRun2</v>
      </c>
      <c r="H6" s="56" t="str">
        <f ca="1">MID(CELL("filename",F1),SEARCH("[",CELL("filename",F1))+1,SEARCH(".",CELL("filename",F1))-1-SEARCH("[",CELL("filename",F1)))</f>
        <v>PR19PD008_UUW_BYRun2</v>
      </c>
      <c r="I6" s="56" t="str">
        <f ca="1">MID(CELL("filename",F1),SEARCH("[",CELL("filename",F1))+1,SEARCH(".",CELL("filename",F1))-1-SEARCH("[",CELL("filename",F1)))</f>
        <v>PR19PD008_UUW_BYRun2</v>
      </c>
      <c r="J6" s="56" t="str">
        <f ca="1">MID(CELL("filename",F1),SEARCH("[",CELL("filename",F1))+1,SEARCH(".",CELL("filename",F1))-1-SEARCH("[",CELL("filename",F1)))</f>
        <v>PR19PD008_UUW_BYRun2</v>
      </c>
      <c r="K6" s="56" t="str">
        <f ca="1">MID(CELL("filename",F1),SEARCH("[",CELL("filename",F1))+1,SEARCH(".",CELL("filename",F1))-1-SEARCH("[",CELL("filename",F1)))</f>
        <v>PR19PD008_UUW_BYRun2</v>
      </c>
      <c r="L6" s="60" t="str">
        <f ca="1">MID(CELL("filename",F1),SEARCH("[",CELL("filename",F1))+1,SEARCH(".",CELL("filename",F1))-1-SEARCH("[",CELL("filename",F1)))</f>
        <v>PR19PD008_UUW_BYRun2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2020-11-04T17:28:22Z</dcterms:created>
  <dcterms:modified xsi:type="dcterms:W3CDTF">2020-11-04T17:31:09Z</dcterms:modified>
  <cp:category/>
  <cp:contentStatus/>
</cp:coreProperties>
</file>