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35" tabRatio="755"/>
  </bookViews>
  <sheets>
    <sheet name="Cover" sheetId="19" r:id="rId1"/>
    <sheet name="Style Guide" sheetId="20" r:id="rId2"/>
    <sheet name="ToC" sheetId="21" r:id="rId3"/>
    <sheet name="Validation" sheetId="10" r:id="rId4"/>
    <sheet name="InpCompany" sheetId="5" r:id="rId5"/>
    <sheet name="Company_PC_inputs" sheetId="27" r:id="rId6"/>
    <sheet name="Ofwat_PC_Interventions" sheetId="25" r:id="rId7"/>
    <sheet name="InpPerformance" sheetId="18" r:id="rId8"/>
    <sheet name="Performance" sheetId="4" r:id="rId9"/>
    <sheet name="Sharing mechanism" sheetId="6" r:id="rId10"/>
    <sheet name="Aggregate calculations" sheetId="3" r:id="rId11"/>
    <sheet name="Model outputs - PC level" sheetId="24" r:id="rId12"/>
    <sheet name="Model outputs - Aggregate level" sheetId="8" r:id="rId13"/>
  </sheets>
  <externalReferences>
    <externalReference r:id="rId14"/>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 localSheetId="5">#REF!</definedName>
    <definedName name="ChK_Tol" localSheetId="7">#REF!</definedName>
    <definedName name="ChK_Tol" localSheetId="11">#REF!</definedName>
    <definedName name="ChK_Tol" localSheetId="6">#REF!</definedName>
    <definedName name="ChK_Tol">#REF!</definedName>
    <definedName name="CHK_TOL_TAX">[1]InpActive!$F$2030</definedName>
    <definedName name="Pct_Tol" localSheetId="5">#REF!</definedName>
    <definedName name="Pct_Tol" localSheetId="7">#REF!</definedName>
    <definedName name="Pct_Tol" localSheetId="11">#REF!</definedName>
    <definedName name="Pct_Tol" localSheetId="6">#REF!</definedName>
    <definedName name="Pct_Tol">#REF!</definedName>
    <definedName name="_xlnm.Print_Area" localSheetId="10">'Aggregate calculations'!$A$1:$I$133</definedName>
    <definedName name="_xlnm.Print_Area" localSheetId="4">InpCompany!$A$1:$H$32</definedName>
    <definedName name="_xlnm.Print_Area" localSheetId="11">'Model outputs - PC level'!$A$1:$BQ$21</definedName>
    <definedName name="_xlnm.Print_Area" localSheetId="8">Performance!$A$1:$BQ$334</definedName>
    <definedName name="_xlnm.Print_Area" localSheetId="9">'Sharing mechanism'!$A$1:$L$94</definedName>
    <definedName name="_xlnm.Print_Area" localSheetId="2">ToC!$A$1:$WVB$17</definedName>
    <definedName name="_xlnm.Print_Area" localSheetId="3">Validation!$A$1:$M$33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 localSheetId="5">#REF!</definedName>
    <definedName name="Trk_Tol" localSheetId="0">[2]InpC!$F$43</definedName>
    <definedName name="Trk_Tol" localSheetId="7">#REF!</definedName>
    <definedName name="Trk_Tol" localSheetId="11">#REF!</definedName>
    <definedName name="Trk_Tol" localSheetId="6">#REF!</definedName>
    <definedName name="Trk_Tol" localSheetId="1">[2]InpC!$F$43</definedName>
    <definedName name="Trk_Tol" localSheetId="2">[2]InpC!$F$43</definedName>
    <definedName name="Trk_Tol">#REF!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8" l="1"/>
  <c r="F29" i="8"/>
  <c r="E30" i="8"/>
  <c r="F30" i="8"/>
  <c r="E31" i="8"/>
  <c r="F31" i="8"/>
  <c r="E32" i="8"/>
  <c r="F32" i="8"/>
  <c r="E33" i="8"/>
  <c r="F33" i="8"/>
  <c r="E34" i="8"/>
  <c r="F34" i="8"/>
  <c r="F28" i="8"/>
  <c r="E20" i="8"/>
  <c r="F20" i="8"/>
  <c r="E21" i="8"/>
  <c r="F21" i="8"/>
  <c r="E22" i="8"/>
  <c r="F22" i="8"/>
  <c r="E23" i="8"/>
  <c r="F23" i="8"/>
  <c r="E24" i="8"/>
  <c r="F24" i="8"/>
  <c r="E25" i="8"/>
  <c r="F25" i="8"/>
  <c r="F19" i="8"/>
  <c r="E8" i="8"/>
  <c r="F8" i="8"/>
  <c r="E9" i="8"/>
  <c r="F9" i="8"/>
  <c r="E10" i="8"/>
  <c r="F10" i="8"/>
  <c r="E11" i="8"/>
  <c r="F11" i="8"/>
  <c r="E12" i="8"/>
  <c r="F12" i="8"/>
  <c r="E13" i="8"/>
  <c r="F13" i="8"/>
  <c r="F7" i="8"/>
  <c r="F126" i="3"/>
  <c r="F127" i="3"/>
  <c r="F128" i="3"/>
  <c r="F129" i="3"/>
  <c r="F130" i="3"/>
  <c r="F131" i="3"/>
  <c r="F125" i="3"/>
  <c r="F117" i="3"/>
  <c r="F118" i="3"/>
  <c r="F119" i="3"/>
  <c r="F120" i="3"/>
  <c r="F121" i="3"/>
  <c r="F122" i="3"/>
  <c r="F116" i="3"/>
  <c r="F106" i="3"/>
  <c r="F107" i="3"/>
  <c r="F108" i="3"/>
  <c r="F109" i="3"/>
  <c r="F110" i="3"/>
  <c r="F111" i="3"/>
  <c r="F105" i="3"/>
  <c r="F97" i="3"/>
  <c r="F98" i="3"/>
  <c r="F99" i="3"/>
  <c r="F100" i="3"/>
  <c r="F101" i="3"/>
  <c r="F102" i="3"/>
  <c r="F96" i="3"/>
  <c r="F88" i="3"/>
  <c r="F89" i="3"/>
  <c r="F90" i="3"/>
  <c r="F91" i="3"/>
  <c r="F92" i="3"/>
  <c r="F93" i="3"/>
  <c r="F87" i="3"/>
  <c r="F84" i="3"/>
  <c r="F79" i="3"/>
  <c r="F80" i="3"/>
  <c r="F81" i="3"/>
  <c r="F82" i="3"/>
  <c r="F83" i="3"/>
  <c r="F78" i="3"/>
  <c r="E70" i="3"/>
  <c r="F70" i="3"/>
  <c r="G70" i="3"/>
  <c r="E71" i="3"/>
  <c r="F71" i="3"/>
  <c r="G71" i="3"/>
  <c r="E72" i="3"/>
  <c r="F72" i="3"/>
  <c r="G72" i="3"/>
  <c r="E73" i="3"/>
  <c r="F73" i="3"/>
  <c r="G73" i="3"/>
  <c r="E74" i="3"/>
  <c r="F74" i="3"/>
  <c r="G74" i="3"/>
  <c r="E75" i="3"/>
  <c r="F75" i="3"/>
  <c r="G75" i="3"/>
  <c r="F69" i="3"/>
  <c r="G69" i="3"/>
  <c r="E61" i="3"/>
  <c r="F61" i="3"/>
  <c r="G61" i="3"/>
  <c r="E62" i="3"/>
  <c r="F62" i="3"/>
  <c r="G62" i="3"/>
  <c r="E63" i="3"/>
  <c r="F63" i="3"/>
  <c r="G63" i="3"/>
  <c r="E64" i="3"/>
  <c r="F64" i="3"/>
  <c r="G64" i="3"/>
  <c r="E65" i="3"/>
  <c r="F65" i="3"/>
  <c r="G65" i="3"/>
  <c r="E66" i="3"/>
  <c r="F66" i="3"/>
  <c r="G66" i="3"/>
  <c r="F60" i="3"/>
  <c r="G60" i="3"/>
  <c r="E50" i="3"/>
  <c r="F50" i="3"/>
  <c r="E51" i="3"/>
  <c r="F51" i="3"/>
  <c r="E52" i="3"/>
  <c r="F52" i="3"/>
  <c r="E53" i="3"/>
  <c r="F53" i="3"/>
  <c r="E54" i="3"/>
  <c r="F54" i="3"/>
  <c r="E55" i="3"/>
  <c r="F55" i="3"/>
  <c r="F49" i="3"/>
  <c r="E41" i="3"/>
  <c r="F41" i="3"/>
  <c r="E42" i="3"/>
  <c r="F42" i="3"/>
  <c r="E43" i="3"/>
  <c r="F43" i="3"/>
  <c r="E44" i="3"/>
  <c r="F44" i="3"/>
  <c r="E45" i="3"/>
  <c r="F45" i="3"/>
  <c r="E46" i="3"/>
  <c r="F46" i="3"/>
  <c r="F40" i="3"/>
  <c r="F32" i="3"/>
  <c r="F31" i="3"/>
  <c r="F30" i="3"/>
  <c r="F29" i="3"/>
  <c r="F28" i="3"/>
  <c r="F27" i="3"/>
  <c r="F26" i="3"/>
  <c r="F17" i="3"/>
  <c r="F18" i="3"/>
  <c r="F19" i="3"/>
  <c r="F20" i="3"/>
  <c r="F21" i="3"/>
  <c r="F22" i="3"/>
  <c r="F23" i="3"/>
  <c r="E9" i="3"/>
  <c r="F9" i="3"/>
  <c r="E10" i="3"/>
  <c r="F10" i="3"/>
  <c r="E11" i="3"/>
  <c r="F11" i="3"/>
  <c r="E12" i="3"/>
  <c r="F12" i="3"/>
  <c r="E13" i="3"/>
  <c r="F13" i="3"/>
  <c r="E14" i="3"/>
  <c r="F14" i="3"/>
  <c r="F8" i="3"/>
  <c r="F77" i="6"/>
  <c r="H63" i="6"/>
  <c r="H57" i="6"/>
  <c r="F83" i="6"/>
  <c r="F78" i="6"/>
  <c r="F79" i="6"/>
  <c r="F80" i="6"/>
  <c r="F81" i="6"/>
  <c r="F82" i="6"/>
  <c r="F92" i="6"/>
  <c r="F87" i="6"/>
  <c r="F88" i="6"/>
  <c r="F89" i="6"/>
  <c r="F90" i="6"/>
  <c r="F91" i="6"/>
  <c r="F86" i="6"/>
  <c r="F69" i="6"/>
  <c r="F70" i="6"/>
  <c r="F71" i="6"/>
  <c r="F72" i="6"/>
  <c r="F73" i="6"/>
  <c r="F74" i="6"/>
  <c r="F68" i="6"/>
  <c r="E69" i="6"/>
  <c r="G69" i="6"/>
  <c r="E70" i="6"/>
  <c r="G70" i="6"/>
  <c r="E71" i="6"/>
  <c r="G71" i="6"/>
  <c r="E72" i="6"/>
  <c r="G72" i="6"/>
  <c r="E73" i="6"/>
  <c r="G73" i="6"/>
  <c r="E74" i="6"/>
  <c r="G74" i="6"/>
  <c r="G68" i="6"/>
  <c r="J48" i="6"/>
  <c r="L39" i="6"/>
  <c r="J34" i="6"/>
  <c r="J33" i="6"/>
  <c r="J32" i="6"/>
  <c r="J31" i="6"/>
  <c r="J28" i="6"/>
  <c r="J25" i="6"/>
  <c r="K25" i="6"/>
  <c r="L25" i="6"/>
  <c r="L23" i="6"/>
  <c r="L22" i="6"/>
  <c r="L21" i="6"/>
  <c r="K20" i="6"/>
  <c r="K19" i="6"/>
  <c r="J18" i="6"/>
  <c r="J17" i="6"/>
  <c r="E9" i="6"/>
  <c r="F9" i="6"/>
  <c r="E10" i="6"/>
  <c r="F10" i="6"/>
  <c r="E11" i="6"/>
  <c r="F11" i="6"/>
  <c r="E12" i="6"/>
  <c r="F12" i="6"/>
  <c r="E13" i="6"/>
  <c r="F13" i="6"/>
  <c r="E14" i="6"/>
  <c r="F14" i="6"/>
  <c r="F8" i="6"/>
  <c r="F241" i="4"/>
  <c r="H200" i="4"/>
  <c r="BQ12" i="25" l="1"/>
  <c r="BQ13" i="25" s="1"/>
  <c r="BM12" i="25"/>
  <c r="BM13" i="25" s="1"/>
  <c r="BI12" i="25"/>
  <c r="BI13" i="25" s="1"/>
  <c r="BE12" i="25"/>
  <c r="BE13" i="25" s="1"/>
  <c r="BA12" i="25"/>
  <c r="BA13" i="25" s="1"/>
  <c r="AW12" i="25"/>
  <c r="AW13" i="25" s="1"/>
  <c r="AS12" i="25"/>
  <c r="AS13" i="25" s="1"/>
  <c r="AO12" i="25"/>
  <c r="AO13" i="25" s="1"/>
  <c r="AK12" i="25"/>
  <c r="AK13" i="25" s="1"/>
  <c r="AG12" i="25"/>
  <c r="AG13" i="25" s="1"/>
  <c r="AC12" i="25"/>
  <c r="AC13" i="25" s="1"/>
  <c r="Y12" i="25"/>
  <c r="Y13" i="25" s="1"/>
  <c r="U12" i="25"/>
  <c r="U13" i="25" s="1"/>
  <c r="Q12" i="25"/>
  <c r="Q13" i="25" s="1"/>
  <c r="M12" i="25"/>
  <c r="M13" i="25" s="1"/>
  <c r="BQ11" i="25"/>
  <c r="BP11" i="25"/>
  <c r="BP12" i="25" s="1"/>
  <c r="BP13" i="25" s="1"/>
  <c r="BO11" i="25"/>
  <c r="BO12" i="25" s="1"/>
  <c r="BO13" i="25" s="1"/>
  <c r="BN11" i="25"/>
  <c r="BN12" i="25" s="1"/>
  <c r="BN13" i="25" s="1"/>
  <c r="BM11" i="25"/>
  <c r="BL11" i="25"/>
  <c r="BL12" i="25" s="1"/>
  <c r="BL13" i="25" s="1"/>
  <c r="BK11" i="25"/>
  <c r="BK12" i="25" s="1"/>
  <c r="BK13" i="25" s="1"/>
  <c r="BJ11" i="25"/>
  <c r="BJ12" i="25" s="1"/>
  <c r="BJ13" i="25" s="1"/>
  <c r="BI11" i="25"/>
  <c r="BH11" i="25"/>
  <c r="BH12" i="25" s="1"/>
  <c r="BH13" i="25" s="1"/>
  <c r="BG11" i="25"/>
  <c r="BG12" i="25" s="1"/>
  <c r="BG13" i="25" s="1"/>
  <c r="BF11" i="25"/>
  <c r="BF12" i="25" s="1"/>
  <c r="BF13" i="25" s="1"/>
  <c r="BE11" i="25"/>
  <c r="BD11" i="25"/>
  <c r="BD12" i="25" s="1"/>
  <c r="BD13" i="25" s="1"/>
  <c r="BC11" i="25"/>
  <c r="BC12" i="25" s="1"/>
  <c r="BC13" i="25" s="1"/>
  <c r="BB11" i="25"/>
  <c r="BB12" i="25" s="1"/>
  <c r="BB13" i="25" s="1"/>
  <c r="BA11" i="25"/>
  <c r="AZ11" i="25"/>
  <c r="AZ12" i="25" s="1"/>
  <c r="AZ13" i="25" s="1"/>
  <c r="AY11" i="25"/>
  <c r="AY12" i="25" s="1"/>
  <c r="AY13" i="25" s="1"/>
  <c r="AX11" i="25"/>
  <c r="AX12" i="25" s="1"/>
  <c r="AX13" i="25" s="1"/>
  <c r="AW11" i="25"/>
  <c r="AV11" i="25"/>
  <c r="AV12" i="25" s="1"/>
  <c r="AV13" i="25" s="1"/>
  <c r="AU11" i="25"/>
  <c r="AU12" i="25" s="1"/>
  <c r="AU13" i="25" s="1"/>
  <c r="AT11" i="25"/>
  <c r="AT12" i="25" s="1"/>
  <c r="AT13" i="25" s="1"/>
  <c r="AS11" i="25"/>
  <c r="AR11" i="25"/>
  <c r="AR12" i="25" s="1"/>
  <c r="AR13" i="25" s="1"/>
  <c r="AQ11" i="25"/>
  <c r="AQ12" i="25" s="1"/>
  <c r="AQ13" i="25" s="1"/>
  <c r="AP11" i="25"/>
  <c r="AP12" i="25" s="1"/>
  <c r="AP13" i="25" s="1"/>
  <c r="AO11" i="25"/>
  <c r="AN11" i="25"/>
  <c r="AN12" i="25" s="1"/>
  <c r="AN13" i="25" s="1"/>
  <c r="AM11" i="25"/>
  <c r="AM12" i="25" s="1"/>
  <c r="AM13" i="25" s="1"/>
  <c r="AL11" i="25"/>
  <c r="AL12" i="25" s="1"/>
  <c r="AL13" i="25" s="1"/>
  <c r="AK11" i="25"/>
  <c r="AJ11" i="25"/>
  <c r="AJ12" i="25" s="1"/>
  <c r="AJ13" i="25" s="1"/>
  <c r="AI11" i="25"/>
  <c r="AI12" i="25" s="1"/>
  <c r="AI13" i="25" s="1"/>
  <c r="AH11" i="25"/>
  <c r="AH12" i="25" s="1"/>
  <c r="AH13" i="25" s="1"/>
  <c r="AG11" i="25"/>
  <c r="AF11" i="25"/>
  <c r="AF12" i="25" s="1"/>
  <c r="AF13" i="25" s="1"/>
  <c r="AE11" i="25"/>
  <c r="AE12" i="25" s="1"/>
  <c r="AE13" i="25" s="1"/>
  <c r="AD11" i="25"/>
  <c r="AD12" i="25" s="1"/>
  <c r="AD13" i="25" s="1"/>
  <c r="AC11" i="25"/>
  <c r="AB11" i="25"/>
  <c r="AB12" i="25" s="1"/>
  <c r="AB13" i="25" s="1"/>
  <c r="AA11" i="25"/>
  <c r="AA12" i="25" s="1"/>
  <c r="AA13" i="25" s="1"/>
  <c r="Z11" i="25"/>
  <c r="Z12" i="25" s="1"/>
  <c r="Z13" i="25" s="1"/>
  <c r="Y11" i="25"/>
  <c r="X11" i="25"/>
  <c r="X12" i="25" s="1"/>
  <c r="X13" i="25" s="1"/>
  <c r="W11" i="25"/>
  <c r="W12" i="25" s="1"/>
  <c r="W13" i="25" s="1"/>
  <c r="V11" i="25"/>
  <c r="V12" i="25" s="1"/>
  <c r="V13" i="25" s="1"/>
  <c r="U11" i="25"/>
  <c r="T11" i="25"/>
  <c r="T12" i="25" s="1"/>
  <c r="T13" i="25" s="1"/>
  <c r="S11" i="25"/>
  <c r="S12" i="25" s="1"/>
  <c r="S13" i="25" s="1"/>
  <c r="R11" i="25"/>
  <c r="R12" i="25" s="1"/>
  <c r="R13" i="25" s="1"/>
  <c r="Q11" i="25"/>
  <c r="P11" i="25"/>
  <c r="P12" i="25" s="1"/>
  <c r="P13" i="25" s="1"/>
  <c r="O11" i="25"/>
  <c r="O12" i="25" s="1"/>
  <c r="O13" i="25" s="1"/>
  <c r="N11" i="25"/>
  <c r="N12" i="25" s="1"/>
  <c r="N13" i="25" s="1"/>
  <c r="M11" i="25"/>
  <c r="L11" i="25"/>
  <c r="L12" i="25" s="1"/>
  <c r="L13" i="25" s="1"/>
  <c r="K11" i="25"/>
  <c r="K12" i="25" s="1"/>
  <c r="K13" i="25" s="1"/>
  <c r="BQ12" i="27"/>
  <c r="BQ13" i="27" s="1"/>
  <c r="BM12" i="27"/>
  <c r="BM13" i="27" s="1"/>
  <c r="BI12" i="27"/>
  <c r="BI13" i="27" s="1"/>
  <c r="BE12" i="27"/>
  <c r="BE13" i="27" s="1"/>
  <c r="BA12" i="27"/>
  <c r="BA13" i="27" s="1"/>
  <c r="AW12" i="27"/>
  <c r="AW13" i="27" s="1"/>
  <c r="AS12" i="27"/>
  <c r="AS13" i="27" s="1"/>
  <c r="AO12" i="27"/>
  <c r="AO13" i="27" s="1"/>
  <c r="AK12" i="27"/>
  <c r="AK13" i="27" s="1"/>
  <c r="AG12" i="27"/>
  <c r="AG13" i="27" s="1"/>
  <c r="AC12" i="27"/>
  <c r="AC13" i="27" s="1"/>
  <c r="Y12" i="27"/>
  <c r="Y13" i="27" s="1"/>
  <c r="U12" i="27"/>
  <c r="U13" i="27" s="1"/>
  <c r="Q12" i="27"/>
  <c r="Q13" i="27" s="1"/>
  <c r="M12" i="27"/>
  <c r="M13" i="27" s="1"/>
  <c r="BQ11" i="27"/>
  <c r="BP11" i="27"/>
  <c r="BP12" i="27" s="1"/>
  <c r="BP13" i="27" s="1"/>
  <c r="BO11" i="27"/>
  <c r="BO12" i="27" s="1"/>
  <c r="BO13" i="27" s="1"/>
  <c r="BN11" i="27"/>
  <c r="BN12" i="27" s="1"/>
  <c r="BN13" i="27" s="1"/>
  <c r="BM11" i="27"/>
  <c r="BL11" i="27"/>
  <c r="BL12" i="27" s="1"/>
  <c r="BL13" i="27" s="1"/>
  <c r="BK11" i="27"/>
  <c r="BK12" i="27" s="1"/>
  <c r="BK13" i="27" s="1"/>
  <c r="BJ11" i="27"/>
  <c r="BJ12" i="27" s="1"/>
  <c r="BJ13" i="27" s="1"/>
  <c r="BI11" i="27"/>
  <c r="BH11" i="27"/>
  <c r="BH12" i="27" s="1"/>
  <c r="BH13" i="27" s="1"/>
  <c r="BG11" i="27"/>
  <c r="BG12" i="27" s="1"/>
  <c r="BG13" i="27" s="1"/>
  <c r="BF11" i="27"/>
  <c r="BF12" i="27" s="1"/>
  <c r="BF13" i="27" s="1"/>
  <c r="BE11" i="27"/>
  <c r="BD11" i="27"/>
  <c r="BD12" i="27" s="1"/>
  <c r="BD13" i="27" s="1"/>
  <c r="BC11" i="27"/>
  <c r="BC12" i="27" s="1"/>
  <c r="BC13" i="27" s="1"/>
  <c r="BB11" i="27"/>
  <c r="BB12" i="27" s="1"/>
  <c r="BB13" i="27" s="1"/>
  <c r="BA11" i="27"/>
  <c r="AZ11" i="27"/>
  <c r="AZ12" i="27" s="1"/>
  <c r="AZ13" i="27" s="1"/>
  <c r="AY11" i="27"/>
  <c r="AY12" i="27" s="1"/>
  <c r="AY13" i="27" s="1"/>
  <c r="AX11" i="27"/>
  <c r="AX12" i="27" s="1"/>
  <c r="AX13" i="27" s="1"/>
  <c r="AW11" i="27"/>
  <c r="AV11" i="27"/>
  <c r="AV12" i="27" s="1"/>
  <c r="AV13" i="27" s="1"/>
  <c r="AU11" i="27"/>
  <c r="AU12" i="27" s="1"/>
  <c r="AU13" i="27" s="1"/>
  <c r="AT11" i="27"/>
  <c r="AT12" i="27" s="1"/>
  <c r="AT13" i="27" s="1"/>
  <c r="AS11" i="27"/>
  <c r="AR11" i="27"/>
  <c r="AR12" i="27" s="1"/>
  <c r="AR13" i="27" s="1"/>
  <c r="AQ11" i="27"/>
  <c r="AQ12" i="27" s="1"/>
  <c r="AQ13" i="27" s="1"/>
  <c r="AP11" i="27"/>
  <c r="AP12" i="27" s="1"/>
  <c r="AP13" i="27" s="1"/>
  <c r="AO11" i="27"/>
  <c r="AN11" i="27"/>
  <c r="AN12" i="27" s="1"/>
  <c r="AN13" i="27" s="1"/>
  <c r="AM11" i="27"/>
  <c r="AM12" i="27" s="1"/>
  <c r="AM13" i="27" s="1"/>
  <c r="AL11" i="27"/>
  <c r="AL12" i="27" s="1"/>
  <c r="AL13" i="27" s="1"/>
  <c r="AK11" i="27"/>
  <c r="AJ11" i="27"/>
  <c r="AJ12" i="27" s="1"/>
  <c r="AJ13" i="27" s="1"/>
  <c r="AI11" i="27"/>
  <c r="AI12" i="27" s="1"/>
  <c r="AI13" i="27" s="1"/>
  <c r="AH11" i="27"/>
  <c r="AH12" i="27" s="1"/>
  <c r="AH13" i="27" s="1"/>
  <c r="AG11" i="27"/>
  <c r="AF11" i="27"/>
  <c r="AF12" i="27" s="1"/>
  <c r="AF13" i="27" s="1"/>
  <c r="AE11" i="27"/>
  <c r="AE12" i="27" s="1"/>
  <c r="AE13" i="27" s="1"/>
  <c r="AD11" i="27"/>
  <c r="AD12" i="27" s="1"/>
  <c r="AD13" i="27" s="1"/>
  <c r="AC11" i="27"/>
  <c r="AB11" i="27"/>
  <c r="AB12" i="27" s="1"/>
  <c r="AB13" i="27" s="1"/>
  <c r="AA11" i="27"/>
  <c r="AA12" i="27" s="1"/>
  <c r="AA13" i="27" s="1"/>
  <c r="Z11" i="27"/>
  <c r="Z12" i="27" s="1"/>
  <c r="Z13" i="27" s="1"/>
  <c r="Y11" i="27"/>
  <c r="X11" i="27"/>
  <c r="X12" i="27" s="1"/>
  <c r="X13" i="27" s="1"/>
  <c r="W11" i="27"/>
  <c r="W12" i="27" s="1"/>
  <c r="W13" i="27" s="1"/>
  <c r="V11" i="27"/>
  <c r="V12" i="27" s="1"/>
  <c r="V13" i="27" s="1"/>
  <c r="U11" i="27"/>
  <c r="T11" i="27"/>
  <c r="T12" i="27" s="1"/>
  <c r="T13" i="27" s="1"/>
  <c r="S11" i="27"/>
  <c r="S12" i="27" s="1"/>
  <c r="S13" i="27" s="1"/>
  <c r="R11" i="27"/>
  <c r="R12" i="27" s="1"/>
  <c r="R13" i="27" s="1"/>
  <c r="Q11" i="27"/>
  <c r="P11" i="27"/>
  <c r="P12" i="27" s="1"/>
  <c r="P13" i="27" s="1"/>
  <c r="O11" i="27"/>
  <c r="O12" i="27" s="1"/>
  <c r="O13" i="27" s="1"/>
  <c r="N11" i="27"/>
  <c r="N12" i="27" s="1"/>
  <c r="N13" i="27" s="1"/>
  <c r="M11" i="27"/>
  <c r="L11" i="27"/>
  <c r="L12" i="27" s="1"/>
  <c r="L13" i="27" s="1"/>
  <c r="K11" i="27"/>
  <c r="K12" i="27" s="1"/>
  <c r="K13" i="27" s="1"/>
  <c r="J23" i="18"/>
  <c r="J24" i="18"/>
  <c r="J31" i="18"/>
  <c r="BQ31" i="18"/>
  <c r="BP31" i="18"/>
  <c r="BO31" i="18"/>
  <c r="BN31" i="18"/>
  <c r="BM31" i="18"/>
  <c r="BL31" i="18"/>
  <c r="BK31" i="18"/>
  <c r="BJ31" i="18"/>
  <c r="BI31" i="18"/>
  <c r="BH31" i="18"/>
  <c r="BG31" i="18"/>
  <c r="BF31" i="18"/>
  <c r="BE31" i="18"/>
  <c r="BD31" i="18"/>
  <c r="BC31" i="18"/>
  <c r="BB31" i="18"/>
  <c r="BA31" i="18"/>
  <c r="AZ31" i="18"/>
  <c r="AY31" i="18"/>
  <c r="AX31" i="18"/>
  <c r="AW31" i="18"/>
  <c r="AV31" i="18"/>
  <c r="AU31" i="18"/>
  <c r="AT31" i="18"/>
  <c r="AS31" i="18"/>
  <c r="AR31" i="18"/>
  <c r="AQ31" i="18"/>
  <c r="AP31" i="18"/>
  <c r="AO31" i="18"/>
  <c r="AN31" i="18"/>
  <c r="AM31" i="18"/>
  <c r="AL31" i="18"/>
  <c r="AK31" i="18"/>
  <c r="AJ31" i="18"/>
  <c r="AI31" i="18"/>
  <c r="AH31" i="18"/>
  <c r="AG31" i="18"/>
  <c r="AF31" i="18"/>
  <c r="AE31" i="18"/>
  <c r="AD31" i="18"/>
  <c r="AC31" i="18"/>
  <c r="AB31" i="18"/>
  <c r="AA31" i="18"/>
  <c r="Z31" i="18"/>
  <c r="Y31" i="18"/>
  <c r="X31" i="18"/>
  <c r="W31" i="18"/>
  <c r="V31" i="18"/>
  <c r="U31" i="18"/>
  <c r="T31" i="18"/>
  <c r="S31" i="18"/>
  <c r="R31" i="18"/>
  <c r="Q31" i="18"/>
  <c r="P31" i="18"/>
  <c r="O31" i="18"/>
  <c r="N31" i="18"/>
  <c r="M31" i="18"/>
  <c r="L31" i="18"/>
  <c r="K31" i="18"/>
  <c r="BQ14" i="24"/>
  <c r="BP14" i="24"/>
  <c r="BO14" i="24"/>
  <c r="BN14" i="24"/>
  <c r="BM14" i="24"/>
  <c r="BL14" i="24"/>
  <c r="BK14" i="24"/>
  <c r="BJ14" i="24"/>
  <c r="BI14" i="24"/>
  <c r="BH14" i="24"/>
  <c r="BG14" i="24"/>
  <c r="BF14" i="24"/>
  <c r="BE14" i="24"/>
  <c r="BD14" i="24"/>
  <c r="BC14" i="24"/>
  <c r="BB14" i="24"/>
  <c r="BA14" i="24"/>
  <c r="AZ14" i="24"/>
  <c r="AY14" i="24"/>
  <c r="AX14" i="24"/>
  <c r="AW14" i="24"/>
  <c r="AV14" i="24"/>
  <c r="AU14" i="24"/>
  <c r="AT14" i="24"/>
  <c r="AS14" i="24"/>
  <c r="AR14" i="24"/>
  <c r="AQ14" i="24"/>
  <c r="AP14" i="24"/>
  <c r="AO14" i="24"/>
  <c r="AN14" i="24"/>
  <c r="AM14" i="24"/>
  <c r="AL14" i="24"/>
  <c r="AK14"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E7" i="8" l="1"/>
  <c r="N82" i="4" l="1"/>
  <c r="O82" i="4"/>
  <c r="P82" i="4"/>
  <c r="Q82" i="4"/>
  <c r="R82" i="4"/>
  <c r="S82" i="4"/>
  <c r="T82" i="4"/>
  <c r="U82" i="4"/>
  <c r="V82" i="4"/>
  <c r="W82" i="4"/>
  <c r="X82" i="4"/>
  <c r="Y82" i="4"/>
  <c r="Z82" i="4"/>
  <c r="AA82" i="4"/>
  <c r="AB82" i="4"/>
  <c r="AC82" i="4"/>
  <c r="AD82" i="4"/>
  <c r="AE82" i="4"/>
  <c r="AF82" i="4"/>
  <c r="AG82" i="4"/>
  <c r="AH82" i="4"/>
  <c r="AI82" i="4"/>
  <c r="AJ82" i="4"/>
  <c r="AK82" i="4"/>
  <c r="AL82" i="4"/>
  <c r="AM82" i="4"/>
  <c r="AN82" i="4"/>
  <c r="AO82" i="4"/>
  <c r="AP82" i="4"/>
  <c r="AQ82" i="4"/>
  <c r="AR82" i="4"/>
  <c r="AS82" i="4"/>
  <c r="AT82" i="4"/>
  <c r="AU82" i="4"/>
  <c r="AV82" i="4"/>
  <c r="AW82" i="4"/>
  <c r="AX82" i="4"/>
  <c r="AY82" i="4"/>
  <c r="AZ82" i="4"/>
  <c r="BA82" i="4"/>
  <c r="BB82" i="4"/>
  <c r="BC82" i="4"/>
  <c r="BD82" i="4"/>
  <c r="BE82" i="4"/>
  <c r="BF82" i="4"/>
  <c r="BG82" i="4"/>
  <c r="BH82" i="4"/>
  <c r="BI82" i="4"/>
  <c r="BJ82" i="4"/>
  <c r="BK82" i="4"/>
  <c r="BL82" i="4"/>
  <c r="BM82" i="4"/>
  <c r="BN82" i="4"/>
  <c r="BO82" i="4"/>
  <c r="BP82" i="4"/>
  <c r="BQ82" i="4"/>
  <c r="N83" i="4"/>
  <c r="O83" i="4"/>
  <c r="P83" i="4"/>
  <c r="Q83" i="4"/>
  <c r="R83" i="4"/>
  <c r="S83" i="4"/>
  <c r="T83" i="4"/>
  <c r="U83" i="4"/>
  <c r="V83" i="4"/>
  <c r="W83" i="4"/>
  <c r="X83" i="4"/>
  <c r="Y83" i="4"/>
  <c r="Z83" i="4"/>
  <c r="AA83" i="4"/>
  <c r="AB83" i="4"/>
  <c r="AC83" i="4"/>
  <c r="AD83" i="4"/>
  <c r="AE83" i="4"/>
  <c r="AF83" i="4"/>
  <c r="AG83" i="4"/>
  <c r="AH83" i="4"/>
  <c r="AI83" i="4"/>
  <c r="AJ83" i="4"/>
  <c r="AK83" i="4"/>
  <c r="AL83" i="4"/>
  <c r="AM83" i="4"/>
  <c r="AN83" i="4"/>
  <c r="AO83" i="4"/>
  <c r="AP83" i="4"/>
  <c r="AQ83" i="4"/>
  <c r="AR83" i="4"/>
  <c r="AS83" i="4"/>
  <c r="AT83" i="4"/>
  <c r="AU83" i="4"/>
  <c r="AV83" i="4"/>
  <c r="AW83" i="4"/>
  <c r="AX83" i="4"/>
  <c r="AY83" i="4"/>
  <c r="AZ83" i="4"/>
  <c r="BA83" i="4"/>
  <c r="BB83" i="4"/>
  <c r="BC83" i="4"/>
  <c r="BD83" i="4"/>
  <c r="BE83" i="4"/>
  <c r="BF83" i="4"/>
  <c r="BG83" i="4"/>
  <c r="BH83" i="4"/>
  <c r="BI83" i="4"/>
  <c r="BJ83" i="4"/>
  <c r="BK83" i="4"/>
  <c r="BL83" i="4"/>
  <c r="BM83" i="4"/>
  <c r="BN83" i="4"/>
  <c r="BO83" i="4"/>
  <c r="BP83" i="4"/>
  <c r="BQ83" i="4"/>
  <c r="M82" i="4"/>
  <c r="M83" i="4"/>
  <c r="E23" i="3"/>
  <c r="E22" i="3"/>
  <c r="E21" i="3"/>
  <c r="E20" i="3"/>
  <c r="E19" i="3"/>
  <c r="E18" i="3"/>
  <c r="E17" i="3"/>
  <c r="E8" i="3"/>
  <c r="E9" i="25"/>
  <c r="E11" i="25"/>
  <c r="E12" i="25"/>
  <c r="E13" i="25"/>
  <c r="E16" i="25"/>
  <c r="E17" i="25"/>
  <c r="E19" i="25"/>
  <c r="E20" i="25"/>
  <c r="E23" i="25"/>
  <c r="E24" i="25"/>
  <c r="E25" i="25"/>
  <c r="E27" i="25"/>
  <c r="E28" i="25"/>
  <c r="E29" i="25"/>
  <c r="E31" i="25"/>
  <c r="E33" i="25"/>
  <c r="E34" i="25"/>
  <c r="E36" i="25"/>
  <c r="E38" i="25"/>
  <c r="E40" i="25"/>
  <c r="E43" i="25"/>
  <c r="E44" i="25"/>
  <c r="E45" i="25"/>
  <c r="E46" i="25"/>
  <c r="E47" i="25"/>
  <c r="E49" i="25"/>
  <c r="E50" i="25"/>
  <c r="E53" i="25"/>
  <c r="E54" i="25"/>
  <c r="E56" i="25"/>
  <c r="E57" i="25"/>
  <c r="E59" i="25"/>
  <c r="E60" i="25"/>
  <c r="E63" i="25"/>
  <c r="E64" i="25"/>
  <c r="E65" i="25"/>
  <c r="E68" i="25"/>
  <c r="E69" i="25"/>
  <c r="E70" i="25"/>
  <c r="E71" i="25"/>
  <c r="E72" i="25"/>
  <c r="E73" i="25"/>
  <c r="E74" i="25"/>
  <c r="E8" i="25"/>
  <c r="E7" i="25"/>
  <c r="G126" i="4" l="1"/>
  <c r="E126" i="4"/>
  <c r="G105" i="4"/>
  <c r="E105" i="4"/>
  <c r="G92" i="4"/>
  <c r="E92" i="4"/>
  <c r="G57" i="4"/>
  <c r="E57" i="4"/>
  <c r="G147" i="4" l="1"/>
  <c r="E147" i="4"/>
  <c r="BQ74" i="18" l="1"/>
  <c r="BQ197" i="4" s="1"/>
  <c r="BP74" i="18"/>
  <c r="BP197" i="4" s="1"/>
  <c r="BO74" i="18"/>
  <c r="BO197" i="4" s="1"/>
  <c r="BN74" i="18"/>
  <c r="BN197" i="4" s="1"/>
  <c r="BM74" i="18"/>
  <c r="BM197" i="4" s="1"/>
  <c r="BL74" i="18"/>
  <c r="BL197" i="4" s="1"/>
  <c r="BK74" i="18"/>
  <c r="BK197" i="4" s="1"/>
  <c r="BJ74" i="18"/>
  <c r="BJ197" i="4" s="1"/>
  <c r="BI74" i="18"/>
  <c r="BI197" i="4" s="1"/>
  <c r="BH74" i="18"/>
  <c r="BH197" i="4" s="1"/>
  <c r="BG74" i="18"/>
  <c r="BG197" i="4" s="1"/>
  <c r="BF74" i="18"/>
  <c r="BF197" i="4" s="1"/>
  <c r="BE74" i="18"/>
  <c r="BE197" i="4" s="1"/>
  <c r="BD74" i="18"/>
  <c r="BD197" i="4" s="1"/>
  <c r="BC74" i="18"/>
  <c r="BC197" i="4" s="1"/>
  <c r="BB74" i="18"/>
  <c r="BB197" i="4" s="1"/>
  <c r="BA74" i="18"/>
  <c r="BA197" i="4" s="1"/>
  <c r="AZ74" i="18"/>
  <c r="AZ197" i="4" s="1"/>
  <c r="AY74" i="18"/>
  <c r="AY197" i="4" s="1"/>
  <c r="AX74" i="18"/>
  <c r="AX197" i="4" s="1"/>
  <c r="AW74" i="18"/>
  <c r="AW197" i="4" s="1"/>
  <c r="AV74" i="18"/>
  <c r="AV197" i="4" s="1"/>
  <c r="AU74" i="18"/>
  <c r="AU197" i="4" s="1"/>
  <c r="AT74" i="18"/>
  <c r="AT197" i="4" s="1"/>
  <c r="AS74" i="18"/>
  <c r="AS197" i="4" s="1"/>
  <c r="AR74" i="18"/>
  <c r="AR197" i="4" s="1"/>
  <c r="AQ74" i="18"/>
  <c r="AQ197" i="4" s="1"/>
  <c r="AP74" i="18"/>
  <c r="AP197" i="4" s="1"/>
  <c r="AO74" i="18"/>
  <c r="AO197" i="4" s="1"/>
  <c r="AN74" i="18"/>
  <c r="AN197" i="4" s="1"/>
  <c r="AM74" i="18"/>
  <c r="AM197" i="4" s="1"/>
  <c r="AL74" i="18"/>
  <c r="AL197" i="4" s="1"/>
  <c r="AK74" i="18"/>
  <c r="AK197" i="4" s="1"/>
  <c r="AJ74" i="18"/>
  <c r="AJ197" i="4" s="1"/>
  <c r="AI74" i="18"/>
  <c r="AI197" i="4" s="1"/>
  <c r="AH74" i="18"/>
  <c r="AH197" i="4" s="1"/>
  <c r="AG74" i="18"/>
  <c r="AG197" i="4" s="1"/>
  <c r="AF74" i="18"/>
  <c r="AF197" i="4" s="1"/>
  <c r="AE74" i="18"/>
  <c r="AE197" i="4" s="1"/>
  <c r="AD74" i="18"/>
  <c r="AD197" i="4" s="1"/>
  <c r="AC74" i="18"/>
  <c r="AC197" i="4" s="1"/>
  <c r="AB74" i="18"/>
  <c r="AB197" i="4" s="1"/>
  <c r="AA74" i="18"/>
  <c r="AA197" i="4" s="1"/>
  <c r="Z74" i="18"/>
  <c r="Z197" i="4" s="1"/>
  <c r="Y74" i="18"/>
  <c r="Y197" i="4" s="1"/>
  <c r="X74" i="18"/>
  <c r="X197" i="4" s="1"/>
  <c r="W74" i="18"/>
  <c r="W197" i="4" s="1"/>
  <c r="V74" i="18"/>
  <c r="V197" i="4" s="1"/>
  <c r="U74" i="18"/>
  <c r="U197" i="4" s="1"/>
  <c r="T74" i="18"/>
  <c r="T197" i="4" s="1"/>
  <c r="S74" i="18"/>
  <c r="S197" i="4" s="1"/>
  <c r="R74" i="18"/>
  <c r="R197" i="4" s="1"/>
  <c r="Q74" i="18"/>
  <c r="Q197" i="4" s="1"/>
  <c r="P74" i="18"/>
  <c r="P197" i="4" s="1"/>
  <c r="O74" i="18"/>
  <c r="O197" i="4" s="1"/>
  <c r="N74" i="18"/>
  <c r="N197" i="4" s="1"/>
  <c r="M74" i="18"/>
  <c r="M197" i="4" s="1"/>
  <c r="L74" i="18"/>
  <c r="L197" i="4" s="1"/>
  <c r="K74" i="18"/>
  <c r="K197" i="4" s="1"/>
  <c r="BQ73" i="18"/>
  <c r="BQ196" i="4" s="1"/>
  <c r="BP73" i="18"/>
  <c r="BP196" i="4" s="1"/>
  <c r="BO73" i="18"/>
  <c r="BO196" i="4" s="1"/>
  <c r="BN73" i="18"/>
  <c r="BN196" i="4" s="1"/>
  <c r="BM73" i="18"/>
  <c r="BM196" i="4" s="1"/>
  <c r="BL73" i="18"/>
  <c r="BL196" i="4" s="1"/>
  <c r="BK73" i="18"/>
  <c r="BK196" i="4" s="1"/>
  <c r="BJ73" i="18"/>
  <c r="BJ196" i="4" s="1"/>
  <c r="BI73" i="18"/>
  <c r="BI196" i="4" s="1"/>
  <c r="BH73" i="18"/>
  <c r="BH196" i="4" s="1"/>
  <c r="BG73" i="18"/>
  <c r="BG196" i="4" s="1"/>
  <c r="BF73" i="18"/>
  <c r="BF196" i="4" s="1"/>
  <c r="BE73" i="18"/>
  <c r="BE196" i="4" s="1"/>
  <c r="BD73" i="18"/>
  <c r="BD196" i="4" s="1"/>
  <c r="BC73" i="18"/>
  <c r="BC196" i="4" s="1"/>
  <c r="BB73" i="18"/>
  <c r="BB196" i="4" s="1"/>
  <c r="BA73" i="18"/>
  <c r="BA196" i="4" s="1"/>
  <c r="AZ73" i="18"/>
  <c r="AZ196" i="4" s="1"/>
  <c r="AY73" i="18"/>
  <c r="AY196" i="4" s="1"/>
  <c r="AX73" i="18"/>
  <c r="AX196" i="4" s="1"/>
  <c r="AW73" i="18"/>
  <c r="AW196" i="4" s="1"/>
  <c r="AV73" i="18"/>
  <c r="AV196" i="4" s="1"/>
  <c r="AU73" i="18"/>
  <c r="AU196" i="4" s="1"/>
  <c r="AT73" i="18"/>
  <c r="AT196" i="4" s="1"/>
  <c r="AS73" i="18"/>
  <c r="AS196" i="4" s="1"/>
  <c r="AR73" i="18"/>
  <c r="AR196" i="4" s="1"/>
  <c r="AQ73" i="18"/>
  <c r="AQ196" i="4" s="1"/>
  <c r="AP73" i="18"/>
  <c r="AP196" i="4" s="1"/>
  <c r="AO73" i="18"/>
  <c r="AO196" i="4" s="1"/>
  <c r="AN73" i="18"/>
  <c r="AN196" i="4" s="1"/>
  <c r="AM73" i="18"/>
  <c r="AM196" i="4" s="1"/>
  <c r="AL73" i="18"/>
  <c r="AL196" i="4" s="1"/>
  <c r="AK73" i="18"/>
  <c r="AK196" i="4" s="1"/>
  <c r="AJ73" i="18"/>
  <c r="AJ196" i="4" s="1"/>
  <c r="AI73" i="18"/>
  <c r="AI196" i="4" s="1"/>
  <c r="AH73" i="18"/>
  <c r="AH196" i="4" s="1"/>
  <c r="AG73" i="18"/>
  <c r="AG196" i="4" s="1"/>
  <c r="AF73" i="18"/>
  <c r="AF196" i="4" s="1"/>
  <c r="AE73" i="18"/>
  <c r="AE196" i="4" s="1"/>
  <c r="AD73" i="18"/>
  <c r="AD196" i="4" s="1"/>
  <c r="AC73" i="18"/>
  <c r="AC196" i="4" s="1"/>
  <c r="AB73" i="18"/>
  <c r="AB196" i="4" s="1"/>
  <c r="AA73" i="18"/>
  <c r="AA196" i="4" s="1"/>
  <c r="Z73" i="18"/>
  <c r="Z196" i="4" s="1"/>
  <c r="Y73" i="18"/>
  <c r="Y196" i="4" s="1"/>
  <c r="X73" i="18"/>
  <c r="X196" i="4" s="1"/>
  <c r="W73" i="18"/>
  <c r="W196" i="4" s="1"/>
  <c r="V73" i="18"/>
  <c r="V196" i="4" s="1"/>
  <c r="U73" i="18"/>
  <c r="U196" i="4" s="1"/>
  <c r="T73" i="18"/>
  <c r="T196" i="4" s="1"/>
  <c r="S73" i="18"/>
  <c r="S196" i="4" s="1"/>
  <c r="R73" i="18"/>
  <c r="R196" i="4" s="1"/>
  <c r="Q73" i="18"/>
  <c r="Q196" i="4" s="1"/>
  <c r="P73" i="18"/>
  <c r="P196" i="4" s="1"/>
  <c r="O73" i="18"/>
  <c r="O196" i="4" s="1"/>
  <c r="N73" i="18"/>
  <c r="N196" i="4" s="1"/>
  <c r="M73" i="18"/>
  <c r="M196" i="4" s="1"/>
  <c r="L73" i="18"/>
  <c r="L196" i="4" s="1"/>
  <c r="K73" i="18"/>
  <c r="K196" i="4" s="1"/>
  <c r="BQ72" i="18"/>
  <c r="BQ195" i="4" s="1"/>
  <c r="BP72" i="18"/>
  <c r="BP195" i="4" s="1"/>
  <c r="BO72" i="18"/>
  <c r="BO195" i="4" s="1"/>
  <c r="BN72" i="18"/>
  <c r="BN195" i="4" s="1"/>
  <c r="BM72" i="18"/>
  <c r="BM195" i="4" s="1"/>
  <c r="BL72" i="18"/>
  <c r="BL195" i="4" s="1"/>
  <c r="BK72" i="18"/>
  <c r="BK195" i="4" s="1"/>
  <c r="BJ72" i="18"/>
  <c r="BJ195" i="4" s="1"/>
  <c r="BI72" i="18"/>
  <c r="BI195" i="4" s="1"/>
  <c r="BH72" i="18"/>
  <c r="BH195" i="4" s="1"/>
  <c r="BG72" i="18"/>
  <c r="BG195" i="4" s="1"/>
  <c r="BF72" i="18"/>
  <c r="BF195" i="4" s="1"/>
  <c r="BE72" i="18"/>
  <c r="BE195" i="4" s="1"/>
  <c r="BD72" i="18"/>
  <c r="BD195" i="4" s="1"/>
  <c r="BC72" i="18"/>
  <c r="BC195" i="4" s="1"/>
  <c r="BB72" i="18"/>
  <c r="BB195" i="4" s="1"/>
  <c r="BA72" i="18"/>
  <c r="BA195" i="4" s="1"/>
  <c r="AZ72" i="18"/>
  <c r="AZ195" i="4" s="1"/>
  <c r="AY72" i="18"/>
  <c r="AY195" i="4" s="1"/>
  <c r="AX72" i="18"/>
  <c r="AX195" i="4" s="1"/>
  <c r="AW72" i="18"/>
  <c r="AW195" i="4" s="1"/>
  <c r="AV72" i="18"/>
  <c r="AV195" i="4" s="1"/>
  <c r="AU72" i="18"/>
  <c r="AU195" i="4" s="1"/>
  <c r="AT72" i="18"/>
  <c r="AT195" i="4" s="1"/>
  <c r="AS72" i="18"/>
  <c r="AS195" i="4" s="1"/>
  <c r="AR72" i="18"/>
  <c r="AR195" i="4" s="1"/>
  <c r="AQ72" i="18"/>
  <c r="AQ195" i="4" s="1"/>
  <c r="AP72" i="18"/>
  <c r="AP195" i="4" s="1"/>
  <c r="AO72" i="18"/>
  <c r="AO195" i="4" s="1"/>
  <c r="AN72" i="18"/>
  <c r="AN195" i="4" s="1"/>
  <c r="AM72" i="18"/>
  <c r="AM195" i="4" s="1"/>
  <c r="AL72" i="18"/>
  <c r="AL195" i="4" s="1"/>
  <c r="AK72" i="18"/>
  <c r="AK195" i="4" s="1"/>
  <c r="AJ72" i="18"/>
  <c r="AJ195" i="4" s="1"/>
  <c r="AI72" i="18"/>
  <c r="AI195" i="4" s="1"/>
  <c r="AH72" i="18"/>
  <c r="AH195" i="4" s="1"/>
  <c r="AG72" i="18"/>
  <c r="AG195" i="4" s="1"/>
  <c r="AF72" i="18"/>
  <c r="AF195" i="4" s="1"/>
  <c r="AE72" i="18"/>
  <c r="AE195" i="4" s="1"/>
  <c r="AD72" i="18"/>
  <c r="AD195" i="4" s="1"/>
  <c r="AC72" i="18"/>
  <c r="AC195" i="4" s="1"/>
  <c r="AB72" i="18"/>
  <c r="AB195" i="4" s="1"/>
  <c r="AA72" i="18"/>
  <c r="AA195" i="4" s="1"/>
  <c r="Z72" i="18"/>
  <c r="Z195" i="4" s="1"/>
  <c r="Y72" i="18"/>
  <c r="Y195" i="4" s="1"/>
  <c r="X72" i="18"/>
  <c r="X195" i="4" s="1"/>
  <c r="W72" i="18"/>
  <c r="W195" i="4" s="1"/>
  <c r="V72" i="18"/>
  <c r="V195" i="4" s="1"/>
  <c r="U72" i="18"/>
  <c r="U195" i="4" s="1"/>
  <c r="T72" i="18"/>
  <c r="T195" i="4" s="1"/>
  <c r="S72" i="18"/>
  <c r="S195" i="4" s="1"/>
  <c r="R72" i="18"/>
  <c r="R195" i="4" s="1"/>
  <c r="Q72" i="18"/>
  <c r="Q195" i="4" s="1"/>
  <c r="P72" i="18"/>
  <c r="P195" i="4" s="1"/>
  <c r="O72" i="18"/>
  <c r="O195" i="4" s="1"/>
  <c r="N72" i="18"/>
  <c r="N195" i="4" s="1"/>
  <c r="M72" i="18"/>
  <c r="M195" i="4" s="1"/>
  <c r="L72" i="18"/>
  <c r="L195" i="4" s="1"/>
  <c r="K72" i="18"/>
  <c r="K195" i="4" s="1"/>
  <c r="BQ71" i="18"/>
  <c r="BQ194" i="4" s="1"/>
  <c r="BP71" i="18"/>
  <c r="BP194" i="4" s="1"/>
  <c r="BO71" i="18"/>
  <c r="BO194" i="4" s="1"/>
  <c r="BN71" i="18"/>
  <c r="BN194" i="4" s="1"/>
  <c r="BM71" i="18"/>
  <c r="BM194" i="4" s="1"/>
  <c r="BL71" i="18"/>
  <c r="BL194" i="4" s="1"/>
  <c r="BK71" i="18"/>
  <c r="BK194" i="4" s="1"/>
  <c r="BJ71" i="18"/>
  <c r="BJ194" i="4" s="1"/>
  <c r="BI71" i="18"/>
  <c r="BI194" i="4" s="1"/>
  <c r="BH71" i="18"/>
  <c r="BH194" i="4" s="1"/>
  <c r="BG71" i="18"/>
  <c r="BG194" i="4" s="1"/>
  <c r="BF71" i="18"/>
  <c r="BF194" i="4" s="1"/>
  <c r="BE71" i="18"/>
  <c r="BE194" i="4" s="1"/>
  <c r="BD71" i="18"/>
  <c r="BD194" i="4" s="1"/>
  <c r="BC71" i="18"/>
  <c r="BC194" i="4" s="1"/>
  <c r="BB71" i="18"/>
  <c r="BB194" i="4" s="1"/>
  <c r="BA71" i="18"/>
  <c r="BA194" i="4" s="1"/>
  <c r="AZ71" i="18"/>
  <c r="AZ194" i="4" s="1"/>
  <c r="AY71" i="18"/>
  <c r="AY194" i="4" s="1"/>
  <c r="AX71" i="18"/>
  <c r="AX194" i="4" s="1"/>
  <c r="AW71" i="18"/>
  <c r="AW194" i="4" s="1"/>
  <c r="AV71" i="18"/>
  <c r="AV194" i="4" s="1"/>
  <c r="AU71" i="18"/>
  <c r="AU194" i="4" s="1"/>
  <c r="AT71" i="18"/>
  <c r="AT194" i="4" s="1"/>
  <c r="AS71" i="18"/>
  <c r="AS194" i="4" s="1"/>
  <c r="AR71" i="18"/>
  <c r="AR194" i="4" s="1"/>
  <c r="AQ71" i="18"/>
  <c r="AQ194" i="4" s="1"/>
  <c r="AP71" i="18"/>
  <c r="AP194" i="4" s="1"/>
  <c r="AO71" i="18"/>
  <c r="AO194" i="4" s="1"/>
  <c r="AN71" i="18"/>
  <c r="AN194" i="4" s="1"/>
  <c r="AM71" i="18"/>
  <c r="AM194" i="4" s="1"/>
  <c r="AL71" i="18"/>
  <c r="AL194" i="4" s="1"/>
  <c r="AK71" i="18"/>
  <c r="AK194" i="4" s="1"/>
  <c r="AJ71" i="18"/>
  <c r="AJ194" i="4" s="1"/>
  <c r="AI71" i="18"/>
  <c r="AI194" i="4" s="1"/>
  <c r="AH71" i="18"/>
  <c r="AH194" i="4" s="1"/>
  <c r="AG71" i="18"/>
  <c r="AG194" i="4" s="1"/>
  <c r="AF71" i="18"/>
  <c r="AF194" i="4" s="1"/>
  <c r="AE71" i="18"/>
  <c r="AE194" i="4" s="1"/>
  <c r="AD71" i="18"/>
  <c r="AD194" i="4" s="1"/>
  <c r="AC71" i="18"/>
  <c r="AC194" i="4" s="1"/>
  <c r="AB71" i="18"/>
  <c r="AB194" i="4" s="1"/>
  <c r="AA71" i="18"/>
  <c r="AA194" i="4" s="1"/>
  <c r="Z71" i="18"/>
  <c r="Z194" i="4" s="1"/>
  <c r="Y71" i="18"/>
  <c r="Y194" i="4" s="1"/>
  <c r="X71" i="18"/>
  <c r="X194" i="4" s="1"/>
  <c r="W71" i="18"/>
  <c r="W194" i="4" s="1"/>
  <c r="V71" i="18"/>
  <c r="V194" i="4" s="1"/>
  <c r="U71" i="18"/>
  <c r="U194" i="4" s="1"/>
  <c r="T71" i="18"/>
  <c r="T194" i="4" s="1"/>
  <c r="S71" i="18"/>
  <c r="S194" i="4" s="1"/>
  <c r="R71" i="18"/>
  <c r="R194" i="4" s="1"/>
  <c r="Q71" i="18"/>
  <c r="Q194" i="4" s="1"/>
  <c r="P71" i="18"/>
  <c r="P194" i="4" s="1"/>
  <c r="O71" i="18"/>
  <c r="O194" i="4" s="1"/>
  <c r="N71" i="18"/>
  <c r="N194" i="4" s="1"/>
  <c r="M71" i="18"/>
  <c r="M194" i="4" s="1"/>
  <c r="L71" i="18"/>
  <c r="L194" i="4" s="1"/>
  <c r="K71" i="18"/>
  <c r="K194" i="4" s="1"/>
  <c r="BQ70" i="18"/>
  <c r="BQ193" i="4" s="1"/>
  <c r="BP70" i="18"/>
  <c r="BP193" i="4" s="1"/>
  <c r="BO70" i="18"/>
  <c r="BO193" i="4" s="1"/>
  <c r="BN70" i="18"/>
  <c r="BN193" i="4" s="1"/>
  <c r="BM70" i="18"/>
  <c r="BM193" i="4" s="1"/>
  <c r="BL70" i="18"/>
  <c r="BL193" i="4" s="1"/>
  <c r="BK70" i="18"/>
  <c r="BK193" i="4" s="1"/>
  <c r="BJ70" i="18"/>
  <c r="BJ193" i="4" s="1"/>
  <c r="BI70" i="18"/>
  <c r="BI193" i="4" s="1"/>
  <c r="BH70" i="18"/>
  <c r="BH193" i="4" s="1"/>
  <c r="BG70" i="18"/>
  <c r="BG193" i="4" s="1"/>
  <c r="BF70" i="18"/>
  <c r="BF193" i="4" s="1"/>
  <c r="BE70" i="18"/>
  <c r="BE193" i="4" s="1"/>
  <c r="BD70" i="18"/>
  <c r="BD193" i="4" s="1"/>
  <c r="BC70" i="18"/>
  <c r="BC193" i="4" s="1"/>
  <c r="BB70" i="18"/>
  <c r="BB193" i="4" s="1"/>
  <c r="BA70" i="18"/>
  <c r="BA193" i="4" s="1"/>
  <c r="AZ70" i="18"/>
  <c r="AZ193" i="4" s="1"/>
  <c r="AY70" i="18"/>
  <c r="AY193" i="4" s="1"/>
  <c r="AX70" i="18"/>
  <c r="AX193" i="4" s="1"/>
  <c r="AW70" i="18"/>
  <c r="AW193" i="4" s="1"/>
  <c r="AV70" i="18"/>
  <c r="AV193" i="4" s="1"/>
  <c r="AU70" i="18"/>
  <c r="AU193" i="4" s="1"/>
  <c r="AT70" i="18"/>
  <c r="AT193" i="4" s="1"/>
  <c r="AS70" i="18"/>
  <c r="AS193" i="4" s="1"/>
  <c r="AR70" i="18"/>
  <c r="AR193" i="4" s="1"/>
  <c r="AQ70" i="18"/>
  <c r="AQ193" i="4" s="1"/>
  <c r="AP70" i="18"/>
  <c r="AP193" i="4" s="1"/>
  <c r="AO70" i="18"/>
  <c r="AO193" i="4" s="1"/>
  <c r="AN70" i="18"/>
  <c r="AN193" i="4" s="1"/>
  <c r="AM70" i="18"/>
  <c r="AM193" i="4" s="1"/>
  <c r="AL70" i="18"/>
  <c r="AL193" i="4" s="1"/>
  <c r="AK70" i="18"/>
  <c r="AK193" i="4" s="1"/>
  <c r="AJ70" i="18"/>
  <c r="AJ193" i="4" s="1"/>
  <c r="AI70" i="18"/>
  <c r="AI193" i="4" s="1"/>
  <c r="AH70" i="18"/>
  <c r="AH193" i="4" s="1"/>
  <c r="AG70" i="18"/>
  <c r="AG193" i="4" s="1"/>
  <c r="AF70" i="18"/>
  <c r="AF193" i="4" s="1"/>
  <c r="AE70" i="18"/>
  <c r="AE193" i="4" s="1"/>
  <c r="AD70" i="18"/>
  <c r="AD193" i="4" s="1"/>
  <c r="AC70" i="18"/>
  <c r="AC193" i="4" s="1"/>
  <c r="AB70" i="18"/>
  <c r="AB193" i="4" s="1"/>
  <c r="AA70" i="18"/>
  <c r="AA193" i="4" s="1"/>
  <c r="Z70" i="18"/>
  <c r="Z193" i="4" s="1"/>
  <c r="Y70" i="18"/>
  <c r="Y193" i="4" s="1"/>
  <c r="X70" i="18"/>
  <c r="X193" i="4" s="1"/>
  <c r="W70" i="18"/>
  <c r="W193" i="4" s="1"/>
  <c r="V70" i="18"/>
  <c r="V193" i="4" s="1"/>
  <c r="U70" i="18"/>
  <c r="U193" i="4" s="1"/>
  <c r="T70" i="18"/>
  <c r="T193" i="4" s="1"/>
  <c r="S70" i="18"/>
  <c r="S193" i="4" s="1"/>
  <c r="R70" i="18"/>
  <c r="R193" i="4" s="1"/>
  <c r="Q70" i="18"/>
  <c r="Q193" i="4" s="1"/>
  <c r="P70" i="18"/>
  <c r="P193" i="4" s="1"/>
  <c r="O70" i="18"/>
  <c r="O193" i="4" s="1"/>
  <c r="N70" i="18"/>
  <c r="N193" i="4" s="1"/>
  <c r="M70" i="18"/>
  <c r="M193" i="4" s="1"/>
  <c r="L70" i="18"/>
  <c r="L193" i="4" s="1"/>
  <c r="K70" i="18"/>
  <c r="K193" i="4" s="1"/>
  <c r="BQ69" i="18"/>
  <c r="BQ192" i="4" s="1"/>
  <c r="BP69" i="18"/>
  <c r="BP192" i="4" s="1"/>
  <c r="BO69" i="18"/>
  <c r="BO192" i="4" s="1"/>
  <c r="BN69" i="18"/>
  <c r="BN192" i="4" s="1"/>
  <c r="BM69" i="18"/>
  <c r="BM192" i="4" s="1"/>
  <c r="BL69" i="18"/>
  <c r="BL192" i="4" s="1"/>
  <c r="BK69" i="18"/>
  <c r="BK192" i="4" s="1"/>
  <c r="BJ69" i="18"/>
  <c r="BJ192" i="4" s="1"/>
  <c r="BI69" i="18"/>
  <c r="BI192" i="4" s="1"/>
  <c r="BH69" i="18"/>
  <c r="BH192" i="4" s="1"/>
  <c r="BG69" i="18"/>
  <c r="BG192" i="4" s="1"/>
  <c r="BF69" i="18"/>
  <c r="BF192" i="4" s="1"/>
  <c r="BE69" i="18"/>
  <c r="BE192" i="4" s="1"/>
  <c r="BD69" i="18"/>
  <c r="BD192" i="4" s="1"/>
  <c r="BC69" i="18"/>
  <c r="BC192" i="4" s="1"/>
  <c r="BB69" i="18"/>
  <c r="BB192" i="4" s="1"/>
  <c r="BA69" i="18"/>
  <c r="BA192" i="4" s="1"/>
  <c r="AZ69" i="18"/>
  <c r="AZ192" i="4" s="1"/>
  <c r="AY69" i="18"/>
  <c r="AY192" i="4" s="1"/>
  <c r="AX69" i="18"/>
  <c r="AX192" i="4" s="1"/>
  <c r="AW69" i="18"/>
  <c r="AW192" i="4" s="1"/>
  <c r="AV69" i="18"/>
  <c r="AV192" i="4" s="1"/>
  <c r="AU69" i="18"/>
  <c r="AU192" i="4" s="1"/>
  <c r="AT69" i="18"/>
  <c r="AT192" i="4" s="1"/>
  <c r="AS69" i="18"/>
  <c r="AS192" i="4" s="1"/>
  <c r="AR69" i="18"/>
  <c r="AR192" i="4" s="1"/>
  <c r="AQ69" i="18"/>
  <c r="AQ192" i="4" s="1"/>
  <c r="AP69" i="18"/>
  <c r="AP192" i="4" s="1"/>
  <c r="AO69" i="18"/>
  <c r="AO192" i="4" s="1"/>
  <c r="AN69" i="18"/>
  <c r="AN192" i="4" s="1"/>
  <c r="AM69" i="18"/>
  <c r="AM192" i="4" s="1"/>
  <c r="AL69" i="18"/>
  <c r="AL192" i="4" s="1"/>
  <c r="AK69" i="18"/>
  <c r="AK192" i="4" s="1"/>
  <c r="AJ69" i="18"/>
  <c r="AJ192" i="4" s="1"/>
  <c r="AI69" i="18"/>
  <c r="AI192" i="4" s="1"/>
  <c r="AH69" i="18"/>
  <c r="AH192" i="4" s="1"/>
  <c r="AG69" i="18"/>
  <c r="AG192" i="4" s="1"/>
  <c r="AF69" i="18"/>
  <c r="AF192" i="4" s="1"/>
  <c r="AE69" i="18"/>
  <c r="AE192" i="4" s="1"/>
  <c r="AD69" i="18"/>
  <c r="AD192" i="4" s="1"/>
  <c r="AC69" i="18"/>
  <c r="AC192" i="4" s="1"/>
  <c r="AB69" i="18"/>
  <c r="AB192" i="4" s="1"/>
  <c r="AA69" i="18"/>
  <c r="AA192" i="4" s="1"/>
  <c r="Z69" i="18"/>
  <c r="Z192" i="4" s="1"/>
  <c r="Y69" i="18"/>
  <c r="Y192" i="4" s="1"/>
  <c r="X69" i="18"/>
  <c r="X192" i="4" s="1"/>
  <c r="W69" i="18"/>
  <c r="W192" i="4" s="1"/>
  <c r="V69" i="18"/>
  <c r="V192" i="4" s="1"/>
  <c r="U69" i="18"/>
  <c r="U192" i="4" s="1"/>
  <c r="T69" i="18"/>
  <c r="T192" i="4" s="1"/>
  <c r="S69" i="18"/>
  <c r="S192" i="4" s="1"/>
  <c r="R69" i="18"/>
  <c r="R192" i="4" s="1"/>
  <c r="Q69" i="18"/>
  <c r="Q192" i="4" s="1"/>
  <c r="P69" i="18"/>
  <c r="P192" i="4" s="1"/>
  <c r="O69" i="18"/>
  <c r="O192" i="4" s="1"/>
  <c r="N69" i="18"/>
  <c r="N192" i="4" s="1"/>
  <c r="M69" i="18"/>
  <c r="M192" i="4" s="1"/>
  <c r="L69" i="18"/>
  <c r="L192" i="4" s="1"/>
  <c r="K69" i="18"/>
  <c r="K192" i="4" s="1"/>
  <c r="BQ68" i="18"/>
  <c r="BQ191" i="4" s="1"/>
  <c r="BP68" i="18"/>
  <c r="BP191" i="4" s="1"/>
  <c r="BO68" i="18"/>
  <c r="BO191" i="4" s="1"/>
  <c r="BN68" i="18"/>
  <c r="BN191" i="4" s="1"/>
  <c r="BM68" i="18"/>
  <c r="BM191" i="4" s="1"/>
  <c r="BL68" i="18"/>
  <c r="BL191" i="4" s="1"/>
  <c r="BK68" i="18"/>
  <c r="BK191" i="4" s="1"/>
  <c r="BJ68" i="18"/>
  <c r="BJ191" i="4" s="1"/>
  <c r="BI68" i="18"/>
  <c r="BI191" i="4" s="1"/>
  <c r="BH68" i="18"/>
  <c r="BH191" i="4" s="1"/>
  <c r="BG68" i="18"/>
  <c r="BG191" i="4" s="1"/>
  <c r="BF68" i="18"/>
  <c r="BF191" i="4" s="1"/>
  <c r="BE68" i="18"/>
  <c r="BE191" i="4" s="1"/>
  <c r="BD68" i="18"/>
  <c r="BD191" i="4" s="1"/>
  <c r="BC68" i="18"/>
  <c r="BC191" i="4" s="1"/>
  <c r="BB68" i="18"/>
  <c r="BB191" i="4" s="1"/>
  <c r="BA68" i="18"/>
  <c r="BA191" i="4" s="1"/>
  <c r="AZ68" i="18"/>
  <c r="AZ191" i="4" s="1"/>
  <c r="AY68" i="18"/>
  <c r="AY191" i="4" s="1"/>
  <c r="AX68" i="18"/>
  <c r="AX191" i="4" s="1"/>
  <c r="AW68" i="18"/>
  <c r="AW191" i="4" s="1"/>
  <c r="AV68" i="18"/>
  <c r="AV191" i="4" s="1"/>
  <c r="AU68" i="18"/>
  <c r="AU191" i="4" s="1"/>
  <c r="AT68" i="18"/>
  <c r="AT191" i="4" s="1"/>
  <c r="AS68" i="18"/>
  <c r="AS191" i="4" s="1"/>
  <c r="AR68" i="18"/>
  <c r="AR191" i="4" s="1"/>
  <c r="AQ68" i="18"/>
  <c r="AQ191" i="4" s="1"/>
  <c r="AP68" i="18"/>
  <c r="AP191" i="4" s="1"/>
  <c r="AO68" i="18"/>
  <c r="AO191" i="4" s="1"/>
  <c r="AN68" i="18"/>
  <c r="AN191" i="4" s="1"/>
  <c r="AM68" i="18"/>
  <c r="AM191" i="4" s="1"/>
  <c r="AL68" i="18"/>
  <c r="AL191" i="4" s="1"/>
  <c r="AK68" i="18"/>
  <c r="AK191" i="4" s="1"/>
  <c r="AJ68" i="18"/>
  <c r="AJ191" i="4" s="1"/>
  <c r="AI68" i="18"/>
  <c r="AI191" i="4" s="1"/>
  <c r="AH68" i="18"/>
  <c r="AH191" i="4" s="1"/>
  <c r="AG68" i="18"/>
  <c r="AG191" i="4" s="1"/>
  <c r="AF68" i="18"/>
  <c r="AF191" i="4" s="1"/>
  <c r="AE68" i="18"/>
  <c r="AE191" i="4" s="1"/>
  <c r="AD68" i="18"/>
  <c r="AD191" i="4" s="1"/>
  <c r="AC68" i="18"/>
  <c r="AC191" i="4" s="1"/>
  <c r="AB68" i="18"/>
  <c r="AB191" i="4" s="1"/>
  <c r="AA68" i="18"/>
  <c r="AA191" i="4" s="1"/>
  <c r="Z68" i="18"/>
  <c r="Z191" i="4" s="1"/>
  <c r="Y68" i="18"/>
  <c r="Y191" i="4" s="1"/>
  <c r="X68" i="18"/>
  <c r="X191" i="4" s="1"/>
  <c r="W68" i="18"/>
  <c r="W191" i="4" s="1"/>
  <c r="V68" i="18"/>
  <c r="V191" i="4" s="1"/>
  <c r="U68" i="18"/>
  <c r="U191" i="4" s="1"/>
  <c r="T68" i="18"/>
  <c r="T191" i="4" s="1"/>
  <c r="S68" i="18"/>
  <c r="S191" i="4" s="1"/>
  <c r="R68" i="18"/>
  <c r="R191" i="4" s="1"/>
  <c r="Q68" i="18"/>
  <c r="Q191" i="4" s="1"/>
  <c r="P68" i="18"/>
  <c r="P191" i="4" s="1"/>
  <c r="O68" i="18"/>
  <c r="O191" i="4" s="1"/>
  <c r="N68" i="18"/>
  <c r="N191" i="4" s="1"/>
  <c r="M68" i="18"/>
  <c r="M191" i="4" s="1"/>
  <c r="L68" i="18"/>
  <c r="L191" i="4" s="1"/>
  <c r="K68" i="18"/>
  <c r="K191" i="4" s="1"/>
  <c r="BQ67" i="18"/>
  <c r="BP67" i="18"/>
  <c r="BO67" i="18"/>
  <c r="BN67" i="18"/>
  <c r="BM67" i="18"/>
  <c r="BL67" i="18"/>
  <c r="BK67" i="18"/>
  <c r="BJ67" i="18"/>
  <c r="BI67" i="18"/>
  <c r="BH67" i="18"/>
  <c r="BG67" i="18"/>
  <c r="BF67" i="18"/>
  <c r="BE67" i="18"/>
  <c r="BD67" i="18"/>
  <c r="BC67" i="18"/>
  <c r="BB67" i="18"/>
  <c r="BA67" i="18"/>
  <c r="AZ67" i="18"/>
  <c r="AY67" i="18"/>
  <c r="AX67" i="18"/>
  <c r="AW67" i="18"/>
  <c r="AV67" i="18"/>
  <c r="AU67" i="18"/>
  <c r="AT67" i="18"/>
  <c r="AS67" i="18"/>
  <c r="AR67" i="18"/>
  <c r="AQ67" i="18"/>
  <c r="AP67" i="18"/>
  <c r="AO67" i="18"/>
  <c r="AN67" i="18"/>
  <c r="AM67" i="18"/>
  <c r="AL67" i="18"/>
  <c r="AK67" i="18"/>
  <c r="AJ67" i="18"/>
  <c r="AI67" i="18"/>
  <c r="AH67" i="18"/>
  <c r="AG67" i="18"/>
  <c r="AF67" i="18"/>
  <c r="AE67" i="18"/>
  <c r="AD67" i="18"/>
  <c r="AC67" i="18"/>
  <c r="AB67" i="18"/>
  <c r="AA67" i="18"/>
  <c r="Z67" i="18"/>
  <c r="Y67" i="18"/>
  <c r="X67" i="18"/>
  <c r="W67" i="18"/>
  <c r="V67" i="18"/>
  <c r="U67" i="18"/>
  <c r="T67" i="18"/>
  <c r="S67" i="18"/>
  <c r="R67" i="18"/>
  <c r="Q67" i="18"/>
  <c r="P67" i="18"/>
  <c r="O67" i="18"/>
  <c r="N67" i="18"/>
  <c r="M67" i="18"/>
  <c r="L67" i="18"/>
  <c r="K67" i="18"/>
  <c r="BQ66" i="18"/>
  <c r="BP66" i="18"/>
  <c r="BO66" i="18"/>
  <c r="BN66" i="18"/>
  <c r="BM66" i="18"/>
  <c r="BL66" i="18"/>
  <c r="BK66" i="18"/>
  <c r="BJ66" i="18"/>
  <c r="BI66" i="18"/>
  <c r="BH66" i="18"/>
  <c r="BG66" i="18"/>
  <c r="BF66" i="18"/>
  <c r="BE66" i="18"/>
  <c r="BD66" i="18"/>
  <c r="BC66" i="18"/>
  <c r="BB66" i="18"/>
  <c r="BA66" i="18"/>
  <c r="AZ66" i="18"/>
  <c r="AY66" i="18"/>
  <c r="AX66" i="18"/>
  <c r="AW66" i="18"/>
  <c r="AV66" i="18"/>
  <c r="AU66" i="18"/>
  <c r="AT66" i="18"/>
  <c r="AS66" i="18"/>
  <c r="AR66" i="18"/>
  <c r="AQ66" i="18"/>
  <c r="AP66" i="18"/>
  <c r="AO66" i="18"/>
  <c r="AN66" i="18"/>
  <c r="AM66" i="18"/>
  <c r="AL66" i="18"/>
  <c r="AK66" i="18"/>
  <c r="AJ66" i="18"/>
  <c r="AI66" i="18"/>
  <c r="AH66" i="18"/>
  <c r="AG66" i="18"/>
  <c r="AF66" i="18"/>
  <c r="AE66" i="18"/>
  <c r="AD66" i="18"/>
  <c r="AC66" i="18"/>
  <c r="AB66" i="18"/>
  <c r="AA66" i="18"/>
  <c r="Z66" i="18"/>
  <c r="Y66" i="18"/>
  <c r="X66" i="18"/>
  <c r="W66" i="18"/>
  <c r="V66" i="18"/>
  <c r="U66" i="18"/>
  <c r="T66" i="18"/>
  <c r="S66" i="18"/>
  <c r="R66" i="18"/>
  <c r="Q66" i="18"/>
  <c r="P66" i="18"/>
  <c r="O66" i="18"/>
  <c r="N66" i="18"/>
  <c r="M66" i="18"/>
  <c r="L66" i="18"/>
  <c r="K66" i="18"/>
  <c r="BQ65" i="18"/>
  <c r="BQ136" i="4" s="1"/>
  <c r="BP65" i="18"/>
  <c r="BP136" i="4" s="1"/>
  <c r="BO65" i="18"/>
  <c r="BO136" i="4" s="1"/>
  <c r="BN65" i="18"/>
  <c r="BN136" i="4" s="1"/>
  <c r="BM65" i="18"/>
  <c r="BM136" i="4" s="1"/>
  <c r="BL65" i="18"/>
  <c r="BL136" i="4" s="1"/>
  <c r="BK65" i="18"/>
  <c r="BK136" i="4" s="1"/>
  <c r="BJ65" i="18"/>
  <c r="BJ136" i="4" s="1"/>
  <c r="BI65" i="18"/>
  <c r="BI136" i="4" s="1"/>
  <c r="BH65" i="18"/>
  <c r="BH136" i="4" s="1"/>
  <c r="BG65" i="18"/>
  <c r="BG136" i="4" s="1"/>
  <c r="BF65" i="18"/>
  <c r="BF136" i="4" s="1"/>
  <c r="BE65" i="18"/>
  <c r="BE136" i="4" s="1"/>
  <c r="BD65" i="18"/>
  <c r="BD136" i="4" s="1"/>
  <c r="BC65" i="18"/>
  <c r="BC136" i="4" s="1"/>
  <c r="BB65" i="18"/>
  <c r="BB136" i="4" s="1"/>
  <c r="BA65" i="18"/>
  <c r="BA136" i="4" s="1"/>
  <c r="AZ65" i="18"/>
  <c r="AZ136" i="4" s="1"/>
  <c r="AY65" i="18"/>
  <c r="AY136" i="4" s="1"/>
  <c r="AX65" i="18"/>
  <c r="AX136" i="4" s="1"/>
  <c r="AW65" i="18"/>
  <c r="AW136" i="4" s="1"/>
  <c r="AV65" i="18"/>
  <c r="AV136" i="4" s="1"/>
  <c r="AU65" i="18"/>
  <c r="AU136" i="4" s="1"/>
  <c r="AT65" i="18"/>
  <c r="AT136" i="4" s="1"/>
  <c r="AS65" i="18"/>
  <c r="AS136" i="4" s="1"/>
  <c r="AR65" i="18"/>
  <c r="AR136" i="4" s="1"/>
  <c r="AQ65" i="18"/>
  <c r="AQ136" i="4" s="1"/>
  <c r="AP65" i="18"/>
  <c r="AP136" i="4" s="1"/>
  <c r="AO65" i="18"/>
  <c r="AO136" i="4" s="1"/>
  <c r="AN65" i="18"/>
  <c r="AN136" i="4" s="1"/>
  <c r="AM65" i="18"/>
  <c r="AM136" i="4" s="1"/>
  <c r="AL65" i="18"/>
  <c r="AL136" i="4" s="1"/>
  <c r="AK65" i="18"/>
  <c r="AK136" i="4" s="1"/>
  <c r="AJ65" i="18"/>
  <c r="AJ136" i="4" s="1"/>
  <c r="AI65" i="18"/>
  <c r="AI136" i="4" s="1"/>
  <c r="AH65" i="18"/>
  <c r="AH136" i="4" s="1"/>
  <c r="AG65" i="18"/>
  <c r="AG136" i="4" s="1"/>
  <c r="AF65" i="18"/>
  <c r="AF136" i="4" s="1"/>
  <c r="AE65" i="18"/>
  <c r="AE136" i="4" s="1"/>
  <c r="AD65" i="18"/>
  <c r="AD136" i="4" s="1"/>
  <c r="AC65" i="18"/>
  <c r="AC136" i="4" s="1"/>
  <c r="AB65" i="18"/>
  <c r="AB136" i="4" s="1"/>
  <c r="AA65" i="18"/>
  <c r="AA136" i="4" s="1"/>
  <c r="Z65" i="18"/>
  <c r="Z136" i="4" s="1"/>
  <c r="Y65" i="18"/>
  <c r="Y136" i="4" s="1"/>
  <c r="X65" i="18"/>
  <c r="X136" i="4" s="1"/>
  <c r="W65" i="18"/>
  <c r="W136" i="4" s="1"/>
  <c r="V65" i="18"/>
  <c r="V136" i="4" s="1"/>
  <c r="U65" i="18"/>
  <c r="U136" i="4" s="1"/>
  <c r="T65" i="18"/>
  <c r="T136" i="4" s="1"/>
  <c r="S65" i="18"/>
  <c r="S136" i="4" s="1"/>
  <c r="R65" i="18"/>
  <c r="R136" i="4" s="1"/>
  <c r="Q65" i="18"/>
  <c r="Q136" i="4" s="1"/>
  <c r="P65" i="18"/>
  <c r="P136" i="4" s="1"/>
  <c r="O65" i="18"/>
  <c r="O136" i="4" s="1"/>
  <c r="N65" i="18"/>
  <c r="N136" i="4" s="1"/>
  <c r="M65" i="18"/>
  <c r="M136" i="4" s="1"/>
  <c r="L65" i="18"/>
  <c r="K65" i="18"/>
  <c r="BQ64" i="18"/>
  <c r="BQ135" i="4" s="1"/>
  <c r="BP64" i="18"/>
  <c r="BP135" i="4" s="1"/>
  <c r="BO64" i="18"/>
  <c r="BO135" i="4" s="1"/>
  <c r="BN64" i="18"/>
  <c r="BN135" i="4" s="1"/>
  <c r="BM64" i="18"/>
  <c r="BM135" i="4" s="1"/>
  <c r="BL64" i="18"/>
  <c r="BL135" i="4" s="1"/>
  <c r="BK64" i="18"/>
  <c r="BK135" i="4" s="1"/>
  <c r="BJ64" i="18"/>
  <c r="BJ135" i="4" s="1"/>
  <c r="BI64" i="18"/>
  <c r="BI135" i="4" s="1"/>
  <c r="BH64" i="18"/>
  <c r="BH135" i="4" s="1"/>
  <c r="BG64" i="18"/>
  <c r="BG135" i="4" s="1"/>
  <c r="BF64" i="18"/>
  <c r="BF135" i="4" s="1"/>
  <c r="BE64" i="18"/>
  <c r="BE135" i="4" s="1"/>
  <c r="BD64" i="18"/>
  <c r="BD135" i="4" s="1"/>
  <c r="BC64" i="18"/>
  <c r="BC135" i="4" s="1"/>
  <c r="BB64" i="18"/>
  <c r="BB135" i="4" s="1"/>
  <c r="BA64" i="18"/>
  <c r="BA135" i="4" s="1"/>
  <c r="AZ64" i="18"/>
  <c r="AZ135" i="4" s="1"/>
  <c r="AY64" i="18"/>
  <c r="AY135" i="4" s="1"/>
  <c r="AX64" i="18"/>
  <c r="AX135" i="4" s="1"/>
  <c r="AW64" i="18"/>
  <c r="AW135" i="4" s="1"/>
  <c r="AV64" i="18"/>
  <c r="AV135" i="4" s="1"/>
  <c r="AU64" i="18"/>
  <c r="AU135" i="4" s="1"/>
  <c r="AT64" i="18"/>
  <c r="AT135" i="4" s="1"/>
  <c r="AS64" i="18"/>
  <c r="AS135" i="4" s="1"/>
  <c r="AR64" i="18"/>
  <c r="AR135" i="4" s="1"/>
  <c r="AQ64" i="18"/>
  <c r="AQ135" i="4" s="1"/>
  <c r="AP64" i="18"/>
  <c r="AP135" i="4" s="1"/>
  <c r="AO64" i="18"/>
  <c r="AO135" i="4" s="1"/>
  <c r="AN64" i="18"/>
  <c r="AN135" i="4" s="1"/>
  <c r="AM64" i="18"/>
  <c r="AM135" i="4" s="1"/>
  <c r="AL64" i="18"/>
  <c r="AL135" i="4" s="1"/>
  <c r="AK64" i="18"/>
  <c r="AK135" i="4" s="1"/>
  <c r="AJ64" i="18"/>
  <c r="AJ135" i="4" s="1"/>
  <c r="AI64" i="18"/>
  <c r="AI135" i="4" s="1"/>
  <c r="AH64" i="18"/>
  <c r="AH135" i="4" s="1"/>
  <c r="AG64" i="18"/>
  <c r="AG135" i="4" s="1"/>
  <c r="AF64" i="18"/>
  <c r="AF135" i="4" s="1"/>
  <c r="AE64" i="18"/>
  <c r="AE135" i="4" s="1"/>
  <c r="AD64" i="18"/>
  <c r="AD135" i="4" s="1"/>
  <c r="AC64" i="18"/>
  <c r="AC135" i="4" s="1"/>
  <c r="AB64" i="18"/>
  <c r="AB135" i="4" s="1"/>
  <c r="AA64" i="18"/>
  <c r="AA135" i="4" s="1"/>
  <c r="Z64" i="18"/>
  <c r="Z135" i="4" s="1"/>
  <c r="Y64" i="18"/>
  <c r="Y135" i="4" s="1"/>
  <c r="X64" i="18"/>
  <c r="X135" i="4" s="1"/>
  <c r="W64" i="18"/>
  <c r="W135" i="4" s="1"/>
  <c r="V64" i="18"/>
  <c r="V135" i="4" s="1"/>
  <c r="U64" i="18"/>
  <c r="U135" i="4" s="1"/>
  <c r="T64" i="18"/>
  <c r="T135" i="4" s="1"/>
  <c r="S64" i="18"/>
  <c r="S135" i="4" s="1"/>
  <c r="R64" i="18"/>
  <c r="R135" i="4" s="1"/>
  <c r="Q64" i="18"/>
  <c r="Q135" i="4" s="1"/>
  <c r="P64" i="18"/>
  <c r="P135" i="4" s="1"/>
  <c r="O64" i="18"/>
  <c r="O135" i="4" s="1"/>
  <c r="N64" i="18"/>
  <c r="N135" i="4" s="1"/>
  <c r="M64" i="18"/>
  <c r="M135" i="4" s="1"/>
  <c r="L64" i="18"/>
  <c r="K64" i="18"/>
  <c r="BQ63" i="18"/>
  <c r="BQ134" i="4" s="1"/>
  <c r="BP63" i="18"/>
  <c r="BP134" i="4" s="1"/>
  <c r="BO63" i="18"/>
  <c r="BO134" i="4" s="1"/>
  <c r="BN63" i="18"/>
  <c r="BN134" i="4" s="1"/>
  <c r="BM63" i="18"/>
  <c r="BM134" i="4" s="1"/>
  <c r="BL63" i="18"/>
  <c r="BL134" i="4" s="1"/>
  <c r="BK63" i="18"/>
  <c r="BK134" i="4" s="1"/>
  <c r="BJ63" i="18"/>
  <c r="BJ134" i="4" s="1"/>
  <c r="BI63" i="18"/>
  <c r="BI134" i="4" s="1"/>
  <c r="BH63" i="18"/>
  <c r="BH134" i="4" s="1"/>
  <c r="BG63" i="18"/>
  <c r="BG134" i="4" s="1"/>
  <c r="BF63" i="18"/>
  <c r="BF134" i="4" s="1"/>
  <c r="BE63" i="18"/>
  <c r="BE134" i="4" s="1"/>
  <c r="BD63" i="18"/>
  <c r="BD134" i="4" s="1"/>
  <c r="BC63" i="18"/>
  <c r="BC134" i="4" s="1"/>
  <c r="BB63" i="18"/>
  <c r="BB134" i="4" s="1"/>
  <c r="BA63" i="18"/>
  <c r="BA134" i="4" s="1"/>
  <c r="AZ63" i="18"/>
  <c r="AZ134" i="4" s="1"/>
  <c r="AY63" i="18"/>
  <c r="AY134" i="4" s="1"/>
  <c r="AX63" i="18"/>
  <c r="AX134" i="4" s="1"/>
  <c r="AW63" i="18"/>
  <c r="AW134" i="4" s="1"/>
  <c r="AV63" i="18"/>
  <c r="AV134" i="4" s="1"/>
  <c r="AU63" i="18"/>
  <c r="AU134" i="4" s="1"/>
  <c r="AT63" i="18"/>
  <c r="AT134" i="4" s="1"/>
  <c r="AS63" i="18"/>
  <c r="AS134" i="4" s="1"/>
  <c r="AR63" i="18"/>
  <c r="AR134" i="4" s="1"/>
  <c r="AQ63" i="18"/>
  <c r="AQ134" i="4" s="1"/>
  <c r="AP63" i="18"/>
  <c r="AP134" i="4" s="1"/>
  <c r="AO63" i="18"/>
  <c r="AO134" i="4" s="1"/>
  <c r="AN63" i="18"/>
  <c r="AN134" i="4" s="1"/>
  <c r="AM63" i="18"/>
  <c r="AM134" i="4" s="1"/>
  <c r="AL63" i="18"/>
  <c r="AL134" i="4" s="1"/>
  <c r="AK63" i="18"/>
  <c r="AK134" i="4" s="1"/>
  <c r="AJ63" i="18"/>
  <c r="AJ134" i="4" s="1"/>
  <c r="AI63" i="18"/>
  <c r="AI134" i="4" s="1"/>
  <c r="AH63" i="18"/>
  <c r="AH134" i="4" s="1"/>
  <c r="AG63" i="18"/>
  <c r="AG134" i="4" s="1"/>
  <c r="AF63" i="18"/>
  <c r="AF134" i="4" s="1"/>
  <c r="AE63" i="18"/>
  <c r="AE134" i="4" s="1"/>
  <c r="AD63" i="18"/>
  <c r="AD134" i="4" s="1"/>
  <c r="AC63" i="18"/>
  <c r="AC134" i="4" s="1"/>
  <c r="AB63" i="18"/>
  <c r="AB134" i="4" s="1"/>
  <c r="AA63" i="18"/>
  <c r="AA134" i="4" s="1"/>
  <c r="Z63" i="18"/>
  <c r="Z134" i="4" s="1"/>
  <c r="Y63" i="18"/>
  <c r="Y134" i="4" s="1"/>
  <c r="X63" i="18"/>
  <c r="X134" i="4" s="1"/>
  <c r="W63" i="18"/>
  <c r="W134" i="4" s="1"/>
  <c r="V63" i="18"/>
  <c r="V134" i="4" s="1"/>
  <c r="U63" i="18"/>
  <c r="U134" i="4" s="1"/>
  <c r="T63" i="18"/>
  <c r="T134" i="4" s="1"/>
  <c r="S63" i="18"/>
  <c r="S134" i="4" s="1"/>
  <c r="R63" i="18"/>
  <c r="R134" i="4" s="1"/>
  <c r="Q63" i="18"/>
  <c r="Q134" i="4" s="1"/>
  <c r="P63" i="18"/>
  <c r="P134" i="4" s="1"/>
  <c r="O63" i="18"/>
  <c r="O134" i="4" s="1"/>
  <c r="N63" i="18"/>
  <c r="N134" i="4" s="1"/>
  <c r="M63" i="18"/>
  <c r="M134" i="4" s="1"/>
  <c r="L63" i="18"/>
  <c r="K63" i="18"/>
  <c r="BQ62" i="18"/>
  <c r="BP62" i="18"/>
  <c r="BO62" i="18"/>
  <c r="BN62" i="18"/>
  <c r="BM62" i="18"/>
  <c r="BL62" i="18"/>
  <c r="BK62" i="18"/>
  <c r="BJ62" i="18"/>
  <c r="BI62" i="18"/>
  <c r="BH62" i="18"/>
  <c r="BG62" i="18"/>
  <c r="BF62" i="18"/>
  <c r="BE62" i="18"/>
  <c r="BD62" i="18"/>
  <c r="BC62" i="18"/>
  <c r="BB62" i="18"/>
  <c r="BA62" i="18"/>
  <c r="AZ62" i="18"/>
  <c r="AY62" i="18"/>
  <c r="AX62" i="18"/>
  <c r="AW62" i="18"/>
  <c r="AV62" i="18"/>
  <c r="AU62" i="18"/>
  <c r="AT62" i="18"/>
  <c r="AS62" i="18"/>
  <c r="AR62" i="18"/>
  <c r="AQ62" i="18"/>
  <c r="AP62" i="18"/>
  <c r="AO62" i="18"/>
  <c r="AN62" i="18"/>
  <c r="AM62" i="18"/>
  <c r="AL62" i="18"/>
  <c r="AK62" i="18"/>
  <c r="AJ62" i="18"/>
  <c r="AI62" i="18"/>
  <c r="AH62" i="18"/>
  <c r="AG62" i="18"/>
  <c r="AF62" i="18"/>
  <c r="AE62" i="18"/>
  <c r="AD62" i="18"/>
  <c r="AC62" i="18"/>
  <c r="AB62" i="18"/>
  <c r="AA62" i="18"/>
  <c r="Z62" i="18"/>
  <c r="Y62" i="18"/>
  <c r="X62" i="18"/>
  <c r="W62" i="18"/>
  <c r="V62" i="18"/>
  <c r="U62" i="18"/>
  <c r="T62" i="18"/>
  <c r="S62" i="18"/>
  <c r="R62" i="18"/>
  <c r="Q62" i="18"/>
  <c r="P62" i="18"/>
  <c r="O62" i="18"/>
  <c r="N62" i="18"/>
  <c r="M62" i="18"/>
  <c r="L62" i="18"/>
  <c r="K62" i="18"/>
  <c r="BQ61" i="18"/>
  <c r="BP61" i="18"/>
  <c r="BO61" i="18"/>
  <c r="BN61" i="18"/>
  <c r="BM61" i="18"/>
  <c r="BL61" i="18"/>
  <c r="BK61" i="18"/>
  <c r="BJ61" i="18"/>
  <c r="BI61" i="18"/>
  <c r="BH61" i="18"/>
  <c r="BG61" i="18"/>
  <c r="BF61" i="18"/>
  <c r="BE61" i="18"/>
  <c r="BD61" i="18"/>
  <c r="BC61" i="18"/>
  <c r="BB61" i="18"/>
  <c r="BA61" i="18"/>
  <c r="AZ61" i="18"/>
  <c r="AY61" i="18"/>
  <c r="AX61" i="18"/>
  <c r="AW61" i="18"/>
  <c r="AV61" i="18"/>
  <c r="AU61" i="18"/>
  <c r="AT61" i="18"/>
  <c r="AS61" i="18"/>
  <c r="AR61" i="18"/>
  <c r="AQ61" i="18"/>
  <c r="AP61" i="18"/>
  <c r="AO61" i="18"/>
  <c r="AN61" i="18"/>
  <c r="AM61" i="18"/>
  <c r="AL61" i="18"/>
  <c r="AK61" i="18"/>
  <c r="AJ61" i="18"/>
  <c r="AI61" i="18"/>
  <c r="AH61" i="18"/>
  <c r="AG61" i="18"/>
  <c r="AF61" i="18"/>
  <c r="AE61" i="18"/>
  <c r="AD61" i="18"/>
  <c r="AC61" i="18"/>
  <c r="AB61" i="18"/>
  <c r="AA61" i="18"/>
  <c r="Z61" i="18"/>
  <c r="Y61" i="18"/>
  <c r="X61" i="18"/>
  <c r="W61" i="18"/>
  <c r="V61" i="18"/>
  <c r="U61" i="18"/>
  <c r="T61" i="18"/>
  <c r="S61" i="18"/>
  <c r="R61" i="18"/>
  <c r="Q61" i="18"/>
  <c r="P61" i="18"/>
  <c r="O61" i="18"/>
  <c r="N61" i="18"/>
  <c r="M61" i="18"/>
  <c r="L61" i="18"/>
  <c r="K61" i="18"/>
  <c r="BQ60" i="18"/>
  <c r="BQ129" i="4" s="1"/>
  <c r="BP60" i="18"/>
  <c r="BP129" i="4" s="1"/>
  <c r="BO60" i="18"/>
  <c r="BO129" i="4" s="1"/>
  <c r="BN60" i="18"/>
  <c r="BN129" i="4" s="1"/>
  <c r="BM60" i="18"/>
  <c r="BM129" i="4" s="1"/>
  <c r="BL60" i="18"/>
  <c r="BL129" i="4" s="1"/>
  <c r="BK60" i="18"/>
  <c r="BK129" i="4" s="1"/>
  <c r="BJ60" i="18"/>
  <c r="BJ129" i="4" s="1"/>
  <c r="BI60" i="18"/>
  <c r="BI129" i="4" s="1"/>
  <c r="BH60" i="18"/>
  <c r="BH129" i="4" s="1"/>
  <c r="BG60" i="18"/>
  <c r="BG129" i="4" s="1"/>
  <c r="BF60" i="18"/>
  <c r="BF129" i="4" s="1"/>
  <c r="BE60" i="18"/>
  <c r="BE129" i="4" s="1"/>
  <c r="BD60" i="18"/>
  <c r="BD129" i="4" s="1"/>
  <c r="BC60" i="18"/>
  <c r="BC129" i="4" s="1"/>
  <c r="BB60" i="18"/>
  <c r="BB129" i="4" s="1"/>
  <c r="BA60" i="18"/>
  <c r="BA129" i="4" s="1"/>
  <c r="AZ60" i="18"/>
  <c r="AZ129" i="4" s="1"/>
  <c r="AY60" i="18"/>
  <c r="AY129" i="4" s="1"/>
  <c r="AX60" i="18"/>
  <c r="AX129" i="4" s="1"/>
  <c r="AW60" i="18"/>
  <c r="AW129" i="4" s="1"/>
  <c r="AV60" i="18"/>
  <c r="AV129" i="4" s="1"/>
  <c r="AU60" i="18"/>
  <c r="AU129" i="4" s="1"/>
  <c r="AT60" i="18"/>
  <c r="AT129" i="4" s="1"/>
  <c r="AS60" i="18"/>
  <c r="AS129" i="4" s="1"/>
  <c r="AR60" i="18"/>
  <c r="AR129" i="4" s="1"/>
  <c r="AQ60" i="18"/>
  <c r="AQ129" i="4" s="1"/>
  <c r="AP60" i="18"/>
  <c r="AP129" i="4" s="1"/>
  <c r="AO60" i="18"/>
  <c r="AO129" i="4" s="1"/>
  <c r="AN60" i="18"/>
  <c r="AN129" i="4" s="1"/>
  <c r="AM60" i="18"/>
  <c r="AM129" i="4" s="1"/>
  <c r="AL60" i="18"/>
  <c r="AL129" i="4" s="1"/>
  <c r="AK60" i="18"/>
  <c r="AK129" i="4" s="1"/>
  <c r="AJ60" i="18"/>
  <c r="AJ129" i="4" s="1"/>
  <c r="AI60" i="18"/>
  <c r="AI129" i="4" s="1"/>
  <c r="AH60" i="18"/>
  <c r="AH129" i="4" s="1"/>
  <c r="AG60" i="18"/>
  <c r="AG129" i="4" s="1"/>
  <c r="AF60" i="18"/>
  <c r="AF129" i="4" s="1"/>
  <c r="AE60" i="18"/>
  <c r="AE129" i="4" s="1"/>
  <c r="AD60" i="18"/>
  <c r="AD129" i="4" s="1"/>
  <c r="AC60" i="18"/>
  <c r="AC129" i="4" s="1"/>
  <c r="AB60" i="18"/>
  <c r="AB129" i="4" s="1"/>
  <c r="AA60" i="18"/>
  <c r="AA129" i="4" s="1"/>
  <c r="Z60" i="18"/>
  <c r="Z129" i="4" s="1"/>
  <c r="Y60" i="18"/>
  <c r="Y129" i="4" s="1"/>
  <c r="X60" i="18"/>
  <c r="X129" i="4" s="1"/>
  <c r="W60" i="18"/>
  <c r="W129" i="4" s="1"/>
  <c r="V60" i="18"/>
  <c r="V129" i="4" s="1"/>
  <c r="U60" i="18"/>
  <c r="U129" i="4" s="1"/>
  <c r="T60" i="18"/>
  <c r="T129" i="4" s="1"/>
  <c r="S60" i="18"/>
  <c r="S129" i="4" s="1"/>
  <c r="R60" i="18"/>
  <c r="R129" i="4" s="1"/>
  <c r="Q60" i="18"/>
  <c r="Q129" i="4" s="1"/>
  <c r="P60" i="18"/>
  <c r="P129" i="4" s="1"/>
  <c r="O60" i="18"/>
  <c r="O129" i="4" s="1"/>
  <c r="N60" i="18"/>
  <c r="N129" i="4" s="1"/>
  <c r="M60" i="18"/>
  <c r="M129" i="4" s="1"/>
  <c r="L60" i="18"/>
  <c r="K60" i="18"/>
  <c r="BQ59" i="18"/>
  <c r="BP59" i="18"/>
  <c r="BO59" i="18"/>
  <c r="BN59" i="18"/>
  <c r="BM59" i="18"/>
  <c r="BL59" i="18"/>
  <c r="BK59" i="18"/>
  <c r="BJ59" i="18"/>
  <c r="BI59" i="18"/>
  <c r="BH59" i="18"/>
  <c r="BG59" i="18"/>
  <c r="BF59" i="18"/>
  <c r="BE59" i="18"/>
  <c r="BD59" i="18"/>
  <c r="BC59" i="18"/>
  <c r="BB59" i="18"/>
  <c r="BA59" i="18"/>
  <c r="AZ59" i="18"/>
  <c r="AY59" i="18"/>
  <c r="AX59" i="18"/>
  <c r="AW59" i="18"/>
  <c r="AV59" i="18"/>
  <c r="AU59" i="18"/>
  <c r="AT59" i="18"/>
  <c r="AS59" i="18"/>
  <c r="AR59" i="18"/>
  <c r="AQ59" i="18"/>
  <c r="AP59" i="18"/>
  <c r="AO59" i="18"/>
  <c r="AN59" i="18"/>
  <c r="AM59" i="18"/>
  <c r="AL59" i="18"/>
  <c r="AK59" i="18"/>
  <c r="AJ59" i="18"/>
  <c r="AI59" i="18"/>
  <c r="AH59" i="18"/>
  <c r="AG59" i="18"/>
  <c r="AF59" i="18"/>
  <c r="AE59" i="18"/>
  <c r="AD59" i="18"/>
  <c r="AC59" i="18"/>
  <c r="AB59" i="18"/>
  <c r="AA59" i="18"/>
  <c r="Z59" i="18"/>
  <c r="Y59" i="18"/>
  <c r="X59" i="18"/>
  <c r="W59" i="18"/>
  <c r="V59" i="18"/>
  <c r="U59" i="18"/>
  <c r="T59" i="18"/>
  <c r="S59" i="18"/>
  <c r="R59" i="18"/>
  <c r="Q59" i="18"/>
  <c r="P59" i="18"/>
  <c r="O59" i="18"/>
  <c r="N59" i="18"/>
  <c r="M59" i="18"/>
  <c r="L59" i="18"/>
  <c r="L70" i="4" s="1"/>
  <c r="K59" i="18"/>
  <c r="K70" i="4" s="1"/>
  <c r="BQ58" i="18"/>
  <c r="BP58" i="18"/>
  <c r="BO58" i="18"/>
  <c r="BN58" i="18"/>
  <c r="BM58" i="18"/>
  <c r="BL58" i="18"/>
  <c r="BK58" i="18"/>
  <c r="BJ58" i="18"/>
  <c r="BI58" i="18"/>
  <c r="BH58" i="18"/>
  <c r="BG58" i="18"/>
  <c r="BF58" i="18"/>
  <c r="BE58" i="18"/>
  <c r="BD58" i="18"/>
  <c r="BC58" i="18"/>
  <c r="BB58" i="18"/>
  <c r="BA58" i="18"/>
  <c r="AZ58" i="18"/>
  <c r="AY58" i="18"/>
  <c r="AX58" i="18"/>
  <c r="AW58" i="18"/>
  <c r="AV58" i="18"/>
  <c r="AU58" i="18"/>
  <c r="AT58" i="18"/>
  <c r="AS58" i="18"/>
  <c r="AR58" i="18"/>
  <c r="AQ58" i="18"/>
  <c r="AP58" i="18"/>
  <c r="AO58" i="18"/>
  <c r="AN58" i="18"/>
  <c r="AM58" i="18"/>
  <c r="AL58" i="18"/>
  <c r="AK58"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BQ57" i="18"/>
  <c r="BQ114" i="4" s="1"/>
  <c r="BP57" i="18"/>
  <c r="BP114" i="4" s="1"/>
  <c r="BO57" i="18"/>
  <c r="BO114" i="4" s="1"/>
  <c r="BN57" i="18"/>
  <c r="BN114" i="4" s="1"/>
  <c r="BM57" i="18"/>
  <c r="BM114" i="4" s="1"/>
  <c r="BL57" i="18"/>
  <c r="BL114" i="4" s="1"/>
  <c r="BK57" i="18"/>
  <c r="BK114" i="4" s="1"/>
  <c r="BJ57" i="18"/>
  <c r="BJ114" i="4" s="1"/>
  <c r="BI57" i="18"/>
  <c r="BI114" i="4" s="1"/>
  <c r="BH57" i="18"/>
  <c r="BH114" i="4" s="1"/>
  <c r="BG57" i="18"/>
  <c r="BG114" i="4" s="1"/>
  <c r="BF57" i="18"/>
  <c r="BF114" i="4" s="1"/>
  <c r="BE57" i="18"/>
  <c r="BE114" i="4" s="1"/>
  <c r="BD57" i="18"/>
  <c r="BD114" i="4" s="1"/>
  <c r="BC57" i="18"/>
  <c r="BC114" i="4" s="1"/>
  <c r="BB57" i="18"/>
  <c r="BB114" i="4" s="1"/>
  <c r="BA57" i="18"/>
  <c r="BA114" i="4" s="1"/>
  <c r="AZ57" i="18"/>
  <c r="AZ114" i="4" s="1"/>
  <c r="AY57" i="18"/>
  <c r="AY114" i="4" s="1"/>
  <c r="AX57" i="18"/>
  <c r="AX114" i="4" s="1"/>
  <c r="AW57" i="18"/>
  <c r="AW114" i="4" s="1"/>
  <c r="AV57" i="18"/>
  <c r="AV114" i="4" s="1"/>
  <c r="AU57" i="18"/>
  <c r="AU114" i="4" s="1"/>
  <c r="AT57" i="18"/>
  <c r="AT114" i="4" s="1"/>
  <c r="AS57" i="18"/>
  <c r="AS114" i="4" s="1"/>
  <c r="AR57" i="18"/>
  <c r="AR114" i="4" s="1"/>
  <c r="AQ57" i="18"/>
  <c r="AQ114" i="4" s="1"/>
  <c r="AP57" i="18"/>
  <c r="AP114" i="4" s="1"/>
  <c r="AO57" i="18"/>
  <c r="AO114" i="4" s="1"/>
  <c r="AN57" i="18"/>
  <c r="AN114" i="4" s="1"/>
  <c r="AM57" i="18"/>
  <c r="AM114" i="4" s="1"/>
  <c r="AL57" i="18"/>
  <c r="AL114" i="4" s="1"/>
  <c r="AK57" i="18"/>
  <c r="AK114" i="4" s="1"/>
  <c r="AJ57" i="18"/>
  <c r="AJ114" i="4" s="1"/>
  <c r="AI57" i="18"/>
  <c r="AI114" i="4" s="1"/>
  <c r="AH57" i="18"/>
  <c r="AH114" i="4" s="1"/>
  <c r="AG57" i="18"/>
  <c r="AG114" i="4" s="1"/>
  <c r="AF57" i="18"/>
  <c r="AF114" i="4" s="1"/>
  <c r="AE57" i="18"/>
  <c r="AE114" i="4" s="1"/>
  <c r="AD57" i="18"/>
  <c r="AD114" i="4" s="1"/>
  <c r="AC57" i="18"/>
  <c r="AC114" i="4" s="1"/>
  <c r="AB57" i="18"/>
  <c r="AB114" i="4" s="1"/>
  <c r="AA57" i="18"/>
  <c r="AA114" i="4" s="1"/>
  <c r="Z57" i="18"/>
  <c r="Z114" i="4" s="1"/>
  <c r="Y57" i="18"/>
  <c r="Y114" i="4" s="1"/>
  <c r="X57" i="18"/>
  <c r="X114" i="4" s="1"/>
  <c r="W57" i="18"/>
  <c r="W114" i="4" s="1"/>
  <c r="V57" i="18"/>
  <c r="V114" i="4" s="1"/>
  <c r="U57" i="18"/>
  <c r="U114" i="4" s="1"/>
  <c r="T57" i="18"/>
  <c r="T114" i="4" s="1"/>
  <c r="S57" i="18"/>
  <c r="S114" i="4" s="1"/>
  <c r="R57" i="18"/>
  <c r="R114" i="4" s="1"/>
  <c r="Q57" i="18"/>
  <c r="Q114" i="4" s="1"/>
  <c r="P57" i="18"/>
  <c r="P114" i="4" s="1"/>
  <c r="O57" i="18"/>
  <c r="O114" i="4" s="1"/>
  <c r="N57" i="18"/>
  <c r="N114" i="4" s="1"/>
  <c r="M57" i="18"/>
  <c r="M114" i="4" s="1"/>
  <c r="L57" i="18"/>
  <c r="K57" i="18"/>
  <c r="BQ56" i="18"/>
  <c r="BQ68" i="4" s="1"/>
  <c r="BP56" i="18"/>
  <c r="BP68" i="4" s="1"/>
  <c r="BO56" i="18"/>
  <c r="BO68" i="4" s="1"/>
  <c r="BN56" i="18"/>
  <c r="BN68" i="4" s="1"/>
  <c r="BM56" i="18"/>
  <c r="BM68" i="4" s="1"/>
  <c r="BL56" i="18"/>
  <c r="BL68" i="4" s="1"/>
  <c r="BK56" i="18"/>
  <c r="BK68" i="4" s="1"/>
  <c r="BJ56" i="18"/>
  <c r="BJ68" i="4" s="1"/>
  <c r="BI56" i="18"/>
  <c r="BI68" i="4" s="1"/>
  <c r="BH56" i="18"/>
  <c r="BH68" i="4" s="1"/>
  <c r="BG56" i="18"/>
  <c r="BG68" i="4" s="1"/>
  <c r="BF56" i="18"/>
  <c r="BF68" i="4" s="1"/>
  <c r="BE56" i="18"/>
  <c r="BE68" i="4" s="1"/>
  <c r="BD56" i="18"/>
  <c r="BD68" i="4" s="1"/>
  <c r="BC56" i="18"/>
  <c r="BC68" i="4" s="1"/>
  <c r="BB56" i="18"/>
  <c r="BB68" i="4" s="1"/>
  <c r="BA56" i="18"/>
  <c r="BA68" i="4" s="1"/>
  <c r="AZ56" i="18"/>
  <c r="AZ68" i="4" s="1"/>
  <c r="AY56" i="18"/>
  <c r="AY68" i="4" s="1"/>
  <c r="AX56" i="18"/>
  <c r="AX68" i="4" s="1"/>
  <c r="AW56" i="18"/>
  <c r="AW68" i="4" s="1"/>
  <c r="AV56" i="18"/>
  <c r="AV68" i="4" s="1"/>
  <c r="AU56" i="18"/>
  <c r="AU68" i="4" s="1"/>
  <c r="AT56" i="18"/>
  <c r="AT68" i="4" s="1"/>
  <c r="AS56" i="18"/>
  <c r="AS68" i="4" s="1"/>
  <c r="AR56" i="18"/>
  <c r="AR68" i="4" s="1"/>
  <c r="AQ56" i="18"/>
  <c r="AQ68" i="4" s="1"/>
  <c r="AP56" i="18"/>
  <c r="AP68" i="4" s="1"/>
  <c r="AO56" i="18"/>
  <c r="AO68" i="4" s="1"/>
  <c r="AN56" i="18"/>
  <c r="AN68" i="4" s="1"/>
  <c r="AM56" i="18"/>
  <c r="AM68" i="4" s="1"/>
  <c r="AL56" i="18"/>
  <c r="AL68" i="4" s="1"/>
  <c r="AK56" i="18"/>
  <c r="AK68" i="4" s="1"/>
  <c r="AJ56" i="18"/>
  <c r="AJ68" i="4" s="1"/>
  <c r="AI56" i="18"/>
  <c r="AI68" i="4" s="1"/>
  <c r="AH56" i="18"/>
  <c r="AH68" i="4" s="1"/>
  <c r="AG56" i="18"/>
  <c r="AG68" i="4" s="1"/>
  <c r="AF56" i="18"/>
  <c r="AF68" i="4" s="1"/>
  <c r="AE56" i="18"/>
  <c r="AE68" i="4" s="1"/>
  <c r="AD56" i="18"/>
  <c r="AD68" i="4" s="1"/>
  <c r="AC56" i="18"/>
  <c r="AC68" i="4" s="1"/>
  <c r="AB56" i="18"/>
  <c r="AB68" i="4" s="1"/>
  <c r="AA56" i="18"/>
  <c r="AA68" i="4" s="1"/>
  <c r="Z56" i="18"/>
  <c r="Z68" i="4" s="1"/>
  <c r="Y56" i="18"/>
  <c r="Y68" i="4" s="1"/>
  <c r="X56" i="18"/>
  <c r="X68" i="4" s="1"/>
  <c r="W56" i="18"/>
  <c r="W68" i="4" s="1"/>
  <c r="V56" i="18"/>
  <c r="V68" i="4" s="1"/>
  <c r="U56" i="18"/>
  <c r="U68" i="4" s="1"/>
  <c r="T56" i="18"/>
  <c r="T68" i="4" s="1"/>
  <c r="S56" i="18"/>
  <c r="S68" i="4" s="1"/>
  <c r="R56" i="18"/>
  <c r="R68" i="4" s="1"/>
  <c r="Q56" i="18"/>
  <c r="Q68" i="4" s="1"/>
  <c r="P56" i="18"/>
  <c r="P68" i="4" s="1"/>
  <c r="O56" i="18"/>
  <c r="O68" i="4" s="1"/>
  <c r="N56" i="18"/>
  <c r="N68" i="4" s="1"/>
  <c r="M56" i="18"/>
  <c r="M68" i="4" s="1"/>
  <c r="L56" i="18"/>
  <c r="K56" i="18"/>
  <c r="BQ55" i="18"/>
  <c r="BP55" i="18"/>
  <c r="BO55" i="18"/>
  <c r="BN55" i="18"/>
  <c r="BM55" i="18"/>
  <c r="BL55" i="18"/>
  <c r="BK55" i="18"/>
  <c r="BJ55" i="18"/>
  <c r="BI55" i="18"/>
  <c r="BH55" i="18"/>
  <c r="BG55" i="18"/>
  <c r="BF55" i="18"/>
  <c r="BE55" i="18"/>
  <c r="BD55" i="18"/>
  <c r="BC55" i="18"/>
  <c r="BB55" i="18"/>
  <c r="BA55" i="18"/>
  <c r="AZ55" i="18"/>
  <c r="AY55" i="18"/>
  <c r="AX55" i="18"/>
  <c r="AW55" i="18"/>
  <c r="AV55" i="18"/>
  <c r="AU55" i="18"/>
  <c r="AT55" i="18"/>
  <c r="AS55" i="18"/>
  <c r="AR55" i="18"/>
  <c r="AQ55" i="18"/>
  <c r="AP55" i="18"/>
  <c r="AO55" i="18"/>
  <c r="AN55" i="18"/>
  <c r="AM55" i="18"/>
  <c r="AL55" i="18"/>
  <c r="AK55" i="18"/>
  <c r="AJ55" i="18"/>
  <c r="AI55" i="18"/>
  <c r="AH55" i="18"/>
  <c r="AG55" i="18"/>
  <c r="AF55" i="18"/>
  <c r="AE55" i="18"/>
  <c r="AD55" i="18"/>
  <c r="AC55" i="18"/>
  <c r="AB55" i="18"/>
  <c r="AA55" i="18"/>
  <c r="Z55" i="18"/>
  <c r="Y55" i="18"/>
  <c r="X55" i="18"/>
  <c r="W55" i="18"/>
  <c r="V55" i="18"/>
  <c r="U55" i="18"/>
  <c r="T55" i="18"/>
  <c r="S55" i="18"/>
  <c r="R55" i="18"/>
  <c r="Q55" i="18"/>
  <c r="P55" i="18"/>
  <c r="O55" i="18"/>
  <c r="N55" i="18"/>
  <c r="M55" i="18"/>
  <c r="L55" i="18"/>
  <c r="K55" i="18"/>
  <c r="BQ54" i="18"/>
  <c r="BQ77" i="4" s="1"/>
  <c r="BQ80" i="4" s="1"/>
  <c r="BP54" i="18"/>
  <c r="BP77" i="4" s="1"/>
  <c r="BP80" i="4" s="1"/>
  <c r="BO54" i="18"/>
  <c r="BO77" i="4" s="1"/>
  <c r="BO80" i="4" s="1"/>
  <c r="BN54" i="18"/>
  <c r="BN77" i="4" s="1"/>
  <c r="BN80" i="4" s="1"/>
  <c r="BM54" i="18"/>
  <c r="BM77" i="4" s="1"/>
  <c r="BM80" i="4" s="1"/>
  <c r="BL54" i="18"/>
  <c r="BL77" i="4" s="1"/>
  <c r="BL80" i="4" s="1"/>
  <c r="BK54" i="18"/>
  <c r="BK77" i="4" s="1"/>
  <c r="BK80" i="4" s="1"/>
  <c r="BJ54" i="18"/>
  <c r="BJ77" i="4" s="1"/>
  <c r="BJ80" i="4" s="1"/>
  <c r="BI54" i="18"/>
  <c r="BI77" i="4" s="1"/>
  <c r="BI80" i="4" s="1"/>
  <c r="BH54" i="18"/>
  <c r="BH77" i="4" s="1"/>
  <c r="BH80" i="4" s="1"/>
  <c r="BG54" i="18"/>
  <c r="BG77" i="4" s="1"/>
  <c r="BG80" i="4" s="1"/>
  <c r="BF54" i="18"/>
  <c r="BF77" i="4" s="1"/>
  <c r="BF80" i="4" s="1"/>
  <c r="BE54" i="18"/>
  <c r="BE77" i="4" s="1"/>
  <c r="BE80" i="4" s="1"/>
  <c r="BD54" i="18"/>
  <c r="BD77" i="4" s="1"/>
  <c r="BD80" i="4" s="1"/>
  <c r="BC54" i="18"/>
  <c r="BC77" i="4" s="1"/>
  <c r="BC80" i="4" s="1"/>
  <c r="BB54" i="18"/>
  <c r="BB77" i="4" s="1"/>
  <c r="BB80" i="4" s="1"/>
  <c r="BA54" i="18"/>
  <c r="BA77" i="4" s="1"/>
  <c r="BA80" i="4" s="1"/>
  <c r="AZ54" i="18"/>
  <c r="AZ77" i="4" s="1"/>
  <c r="AZ80" i="4" s="1"/>
  <c r="AY54" i="18"/>
  <c r="AY77" i="4" s="1"/>
  <c r="AY80" i="4" s="1"/>
  <c r="AX54" i="18"/>
  <c r="AX77" i="4" s="1"/>
  <c r="AX80" i="4" s="1"/>
  <c r="AW54" i="18"/>
  <c r="AW77" i="4" s="1"/>
  <c r="AW80" i="4" s="1"/>
  <c r="AV54" i="18"/>
  <c r="AV77" i="4" s="1"/>
  <c r="AV80" i="4" s="1"/>
  <c r="AU54" i="18"/>
  <c r="AU77" i="4" s="1"/>
  <c r="AU80" i="4" s="1"/>
  <c r="AT54" i="18"/>
  <c r="AT77" i="4" s="1"/>
  <c r="AT80" i="4" s="1"/>
  <c r="AS54" i="18"/>
  <c r="AS77" i="4" s="1"/>
  <c r="AS80" i="4" s="1"/>
  <c r="AR54" i="18"/>
  <c r="AR77" i="4" s="1"/>
  <c r="AR80" i="4" s="1"/>
  <c r="AQ54" i="18"/>
  <c r="AQ77" i="4" s="1"/>
  <c r="AQ80" i="4" s="1"/>
  <c r="AP54" i="18"/>
  <c r="AP77" i="4" s="1"/>
  <c r="AP80" i="4" s="1"/>
  <c r="AO54" i="18"/>
  <c r="AO77" i="4" s="1"/>
  <c r="AO80" i="4" s="1"/>
  <c r="AN54" i="18"/>
  <c r="AN77" i="4" s="1"/>
  <c r="AN80" i="4" s="1"/>
  <c r="AM54" i="18"/>
  <c r="AM77" i="4" s="1"/>
  <c r="AM80" i="4" s="1"/>
  <c r="AL54" i="18"/>
  <c r="AL77" i="4" s="1"/>
  <c r="AL80" i="4" s="1"/>
  <c r="AK54" i="18"/>
  <c r="AK77" i="4" s="1"/>
  <c r="AK80" i="4" s="1"/>
  <c r="AJ54" i="18"/>
  <c r="AJ77" i="4" s="1"/>
  <c r="AJ80" i="4" s="1"/>
  <c r="AI54" i="18"/>
  <c r="AI77" i="4" s="1"/>
  <c r="AI80" i="4" s="1"/>
  <c r="AH54" i="18"/>
  <c r="AH77" i="4" s="1"/>
  <c r="AH80" i="4" s="1"/>
  <c r="AG54" i="18"/>
  <c r="AG77" i="4" s="1"/>
  <c r="AG80" i="4" s="1"/>
  <c r="AF54" i="18"/>
  <c r="AF77" i="4" s="1"/>
  <c r="AF80" i="4" s="1"/>
  <c r="AE54" i="18"/>
  <c r="AE77" i="4" s="1"/>
  <c r="AE80" i="4" s="1"/>
  <c r="AD54" i="18"/>
  <c r="AD77" i="4" s="1"/>
  <c r="AD80" i="4" s="1"/>
  <c r="AC54" i="18"/>
  <c r="AC77" i="4" s="1"/>
  <c r="AC80" i="4" s="1"/>
  <c r="AB54" i="18"/>
  <c r="AB77" i="4" s="1"/>
  <c r="AB80" i="4" s="1"/>
  <c r="AA54" i="18"/>
  <c r="AA77" i="4" s="1"/>
  <c r="AA80" i="4" s="1"/>
  <c r="Z54" i="18"/>
  <c r="Z77" i="4" s="1"/>
  <c r="Z80" i="4" s="1"/>
  <c r="Y54" i="18"/>
  <c r="Y77" i="4" s="1"/>
  <c r="Y80" i="4" s="1"/>
  <c r="X54" i="18"/>
  <c r="X77" i="4" s="1"/>
  <c r="X80" i="4" s="1"/>
  <c r="W54" i="18"/>
  <c r="W77" i="4" s="1"/>
  <c r="W80" i="4" s="1"/>
  <c r="V54" i="18"/>
  <c r="V77" i="4" s="1"/>
  <c r="V80" i="4" s="1"/>
  <c r="U54" i="18"/>
  <c r="U77" i="4" s="1"/>
  <c r="U80" i="4" s="1"/>
  <c r="T54" i="18"/>
  <c r="T77" i="4" s="1"/>
  <c r="T80" i="4" s="1"/>
  <c r="S54" i="18"/>
  <c r="S77" i="4" s="1"/>
  <c r="S80" i="4" s="1"/>
  <c r="R54" i="18"/>
  <c r="R77" i="4" s="1"/>
  <c r="R80" i="4" s="1"/>
  <c r="Q54" i="18"/>
  <c r="Q77" i="4" s="1"/>
  <c r="Q80" i="4" s="1"/>
  <c r="P54" i="18"/>
  <c r="P77" i="4" s="1"/>
  <c r="P80" i="4" s="1"/>
  <c r="O54" i="18"/>
  <c r="O77" i="4" s="1"/>
  <c r="O80" i="4" s="1"/>
  <c r="N54" i="18"/>
  <c r="N77" i="4" s="1"/>
  <c r="N80" i="4" s="1"/>
  <c r="M54" i="18"/>
  <c r="M77" i="4" s="1"/>
  <c r="M80" i="4" s="1"/>
  <c r="L54" i="18"/>
  <c r="K54" i="18"/>
  <c r="BQ53" i="18"/>
  <c r="BP53" i="18"/>
  <c r="BO53" i="18"/>
  <c r="BN53" i="18"/>
  <c r="BM53" i="18"/>
  <c r="BL53" i="18"/>
  <c r="BK53" i="18"/>
  <c r="BJ53" i="18"/>
  <c r="BI53" i="18"/>
  <c r="BH53" i="18"/>
  <c r="BG53" i="18"/>
  <c r="BF53" i="18"/>
  <c r="BE53" i="18"/>
  <c r="BD53" i="18"/>
  <c r="BC53" i="18"/>
  <c r="BB53" i="18"/>
  <c r="BA53" i="18"/>
  <c r="AZ53" i="18"/>
  <c r="AY53" i="18"/>
  <c r="AX53" i="18"/>
  <c r="AW53" i="18"/>
  <c r="AV53" i="18"/>
  <c r="AU53" i="18"/>
  <c r="AT53" i="18"/>
  <c r="AS53" i="18"/>
  <c r="AR53" i="18"/>
  <c r="AQ53" i="18"/>
  <c r="AP53" i="18"/>
  <c r="AO53" i="18"/>
  <c r="AN53" i="18"/>
  <c r="AM53" i="18"/>
  <c r="AL53" i="18"/>
  <c r="AK53" i="18"/>
  <c r="AJ53" i="18"/>
  <c r="AI53" i="18"/>
  <c r="AH53" i="18"/>
  <c r="AG53" i="18"/>
  <c r="AF53" i="18"/>
  <c r="AE53" i="18"/>
  <c r="AD53" i="18"/>
  <c r="AC53" i="18"/>
  <c r="AB53" i="18"/>
  <c r="AA53" i="18"/>
  <c r="Z53" i="18"/>
  <c r="Y53" i="18"/>
  <c r="X53" i="18"/>
  <c r="W53" i="18"/>
  <c r="V53" i="18"/>
  <c r="U53" i="18"/>
  <c r="T53" i="18"/>
  <c r="S53" i="18"/>
  <c r="R53" i="18"/>
  <c r="Q53" i="18"/>
  <c r="P53" i="18"/>
  <c r="O53" i="18"/>
  <c r="N53" i="18"/>
  <c r="M53" i="18"/>
  <c r="L53" i="18"/>
  <c r="K53" i="18"/>
  <c r="BQ52" i="18"/>
  <c r="BP52" i="18"/>
  <c r="BO52" i="18"/>
  <c r="BN52" i="18"/>
  <c r="BM52" i="18"/>
  <c r="BL52" i="18"/>
  <c r="BK52" i="18"/>
  <c r="BJ52" i="18"/>
  <c r="BI52" i="18"/>
  <c r="BH52" i="18"/>
  <c r="BG52" i="18"/>
  <c r="BF52" i="18"/>
  <c r="BE52" i="18"/>
  <c r="BD52" i="18"/>
  <c r="BC52" i="18"/>
  <c r="BB52" i="18"/>
  <c r="BA52" i="18"/>
  <c r="AZ52" i="18"/>
  <c r="AY52" i="18"/>
  <c r="AX52" i="18"/>
  <c r="AW52" i="18"/>
  <c r="AV52" i="18"/>
  <c r="AU52" i="18"/>
  <c r="AT52" i="18"/>
  <c r="AS52" i="18"/>
  <c r="AR52" i="18"/>
  <c r="AQ52" i="18"/>
  <c r="AP52" i="18"/>
  <c r="AO52" i="18"/>
  <c r="AN52" i="18"/>
  <c r="AM52" i="18"/>
  <c r="AL52" i="18"/>
  <c r="AK52" i="18"/>
  <c r="AJ52" i="18"/>
  <c r="AI52" i="18"/>
  <c r="AH52" i="18"/>
  <c r="AG52" i="18"/>
  <c r="AF52" i="18"/>
  <c r="AE52" i="18"/>
  <c r="AD52" i="18"/>
  <c r="AC52" i="18"/>
  <c r="AB52" i="18"/>
  <c r="AA52" i="18"/>
  <c r="Z52" i="18"/>
  <c r="Y52" i="18"/>
  <c r="X52" i="18"/>
  <c r="W52" i="18"/>
  <c r="V52" i="18"/>
  <c r="U52" i="18"/>
  <c r="T52" i="18"/>
  <c r="S52" i="18"/>
  <c r="R52" i="18"/>
  <c r="Q52" i="18"/>
  <c r="P52" i="18"/>
  <c r="O52" i="18"/>
  <c r="N52" i="18"/>
  <c r="M52" i="18"/>
  <c r="L52" i="18"/>
  <c r="K52" i="18"/>
  <c r="BQ51" i="18"/>
  <c r="BP51" i="18"/>
  <c r="BO51" i="18"/>
  <c r="BN51" i="18"/>
  <c r="BM51" i="18"/>
  <c r="BL51" i="18"/>
  <c r="BK51" i="18"/>
  <c r="BJ51" i="18"/>
  <c r="BI51" i="18"/>
  <c r="BH51" i="18"/>
  <c r="BG51" i="18"/>
  <c r="BF51" i="18"/>
  <c r="BE51" i="18"/>
  <c r="BD51" i="18"/>
  <c r="BC51" i="18"/>
  <c r="BB51" i="18"/>
  <c r="BA51" i="18"/>
  <c r="AZ51" i="18"/>
  <c r="AY51" i="18"/>
  <c r="AX51" i="18"/>
  <c r="AW51" i="18"/>
  <c r="AV51" i="18"/>
  <c r="AU51" i="18"/>
  <c r="AT51" i="18"/>
  <c r="AS51" i="18"/>
  <c r="AR51" i="18"/>
  <c r="AQ51" i="18"/>
  <c r="AP51" i="18"/>
  <c r="AO51" i="18"/>
  <c r="AN51" i="18"/>
  <c r="AM51" i="18"/>
  <c r="AL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BQ50" i="18"/>
  <c r="BP50" i="18"/>
  <c r="BO50" i="18"/>
  <c r="BN50" i="18"/>
  <c r="BM50" i="18"/>
  <c r="BL50" i="18"/>
  <c r="BK50" i="18"/>
  <c r="BJ50" i="18"/>
  <c r="BI50" i="18"/>
  <c r="BH50" i="18"/>
  <c r="BG50" i="18"/>
  <c r="BF50" i="18"/>
  <c r="BE50" i="18"/>
  <c r="BD50" i="18"/>
  <c r="BC50" i="18"/>
  <c r="BB50" i="18"/>
  <c r="BA50" i="18"/>
  <c r="AZ50" i="18"/>
  <c r="AY50" i="18"/>
  <c r="AX50" i="18"/>
  <c r="AW50" i="18"/>
  <c r="AV50" i="18"/>
  <c r="AU50" i="18"/>
  <c r="AT50" i="18"/>
  <c r="AS50" i="18"/>
  <c r="AR50" i="18"/>
  <c r="AQ50" i="18"/>
  <c r="AP50" i="18"/>
  <c r="AO50" i="18"/>
  <c r="AN50" i="18"/>
  <c r="AM50" i="18"/>
  <c r="AL50" i="18"/>
  <c r="AK50" i="18"/>
  <c r="AJ50"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BQ49" i="18"/>
  <c r="BP49" i="18"/>
  <c r="BO49" i="18"/>
  <c r="BN49" i="18"/>
  <c r="BM49" i="18"/>
  <c r="BL49" i="18"/>
  <c r="BK49" i="18"/>
  <c r="BJ49" i="18"/>
  <c r="BI49" i="18"/>
  <c r="BH49" i="18"/>
  <c r="BG49" i="18"/>
  <c r="BF49" i="18"/>
  <c r="BE49" i="18"/>
  <c r="BD49" i="18"/>
  <c r="BC49" i="18"/>
  <c r="BB49" i="18"/>
  <c r="BA49" i="18"/>
  <c r="AZ49" i="18"/>
  <c r="AY49" i="18"/>
  <c r="AX49" i="18"/>
  <c r="AW49" i="18"/>
  <c r="AV49" i="18"/>
  <c r="AU49" i="18"/>
  <c r="AT49" i="18"/>
  <c r="AS49" i="18"/>
  <c r="AR49" i="18"/>
  <c r="AQ49" i="18"/>
  <c r="AP49" i="18"/>
  <c r="AO49" i="18"/>
  <c r="AN49" i="18"/>
  <c r="AM49" i="18"/>
  <c r="AL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BQ48" i="18"/>
  <c r="BP48" i="18"/>
  <c r="BO48" i="18"/>
  <c r="BN48" i="18"/>
  <c r="BM48" i="18"/>
  <c r="BL48" i="18"/>
  <c r="BK48" i="18"/>
  <c r="BJ48" i="18"/>
  <c r="BI48" i="18"/>
  <c r="BH48" i="18"/>
  <c r="BG48" i="18"/>
  <c r="BF48" i="18"/>
  <c r="BE48" i="18"/>
  <c r="BD48" i="18"/>
  <c r="BC48" i="18"/>
  <c r="BB48" i="18"/>
  <c r="BA48" i="18"/>
  <c r="AZ48" i="18"/>
  <c r="AY48" i="18"/>
  <c r="AX48" i="18"/>
  <c r="AW48" i="18"/>
  <c r="AV48" i="18"/>
  <c r="AU48" i="18"/>
  <c r="AT48" i="18"/>
  <c r="AS48" i="18"/>
  <c r="AR48" i="18"/>
  <c r="AQ48" i="18"/>
  <c r="AP48" i="18"/>
  <c r="AO48" i="18"/>
  <c r="AN48" i="18"/>
  <c r="AM48" i="18"/>
  <c r="AL48" i="18"/>
  <c r="AK48"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BQ47" i="18"/>
  <c r="BP47" i="18"/>
  <c r="BO47" i="18"/>
  <c r="BN47" i="18"/>
  <c r="BM47" i="18"/>
  <c r="BL47" i="18"/>
  <c r="BK47" i="18"/>
  <c r="BJ47" i="18"/>
  <c r="BI47" i="18"/>
  <c r="BH47" i="18"/>
  <c r="BG47" i="18"/>
  <c r="BF47" i="18"/>
  <c r="BE47" i="18"/>
  <c r="BD47" i="18"/>
  <c r="BC47" i="18"/>
  <c r="BB47" i="18"/>
  <c r="BA47" i="18"/>
  <c r="AZ47" i="18"/>
  <c r="AY47" i="18"/>
  <c r="AX47" i="18"/>
  <c r="AW47" i="18"/>
  <c r="AV47" i="18"/>
  <c r="AU47" i="18"/>
  <c r="AT47" i="18"/>
  <c r="AS47" i="18"/>
  <c r="AR47" i="18"/>
  <c r="AQ47" i="18"/>
  <c r="AP47" i="18"/>
  <c r="AO47" i="18"/>
  <c r="AN47" i="18"/>
  <c r="AM47" i="18"/>
  <c r="AL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BQ46" i="18"/>
  <c r="BQ22" i="4" s="1"/>
  <c r="BP46" i="18"/>
  <c r="BP22" i="4" s="1"/>
  <c r="BO46" i="18"/>
  <c r="BO22" i="4" s="1"/>
  <c r="BN46" i="18"/>
  <c r="BN22" i="4" s="1"/>
  <c r="BM46" i="18"/>
  <c r="BM22" i="4" s="1"/>
  <c r="BL46" i="18"/>
  <c r="BL22" i="4" s="1"/>
  <c r="BK46" i="18"/>
  <c r="BK22" i="4" s="1"/>
  <c r="BJ46" i="18"/>
  <c r="BJ22" i="4" s="1"/>
  <c r="BI46" i="18"/>
  <c r="BI22" i="4" s="1"/>
  <c r="BH46" i="18"/>
  <c r="BH22" i="4" s="1"/>
  <c r="BG46" i="18"/>
  <c r="BG22" i="4" s="1"/>
  <c r="BF46" i="18"/>
  <c r="BF22" i="4" s="1"/>
  <c r="BE46" i="18"/>
  <c r="BE22" i="4" s="1"/>
  <c r="BD46" i="18"/>
  <c r="BD22" i="4" s="1"/>
  <c r="BC46" i="18"/>
  <c r="BC22" i="4" s="1"/>
  <c r="BB46" i="18"/>
  <c r="BB22" i="4" s="1"/>
  <c r="BA46" i="18"/>
  <c r="BA22" i="4" s="1"/>
  <c r="AZ46" i="18"/>
  <c r="AZ22" i="4" s="1"/>
  <c r="AY46" i="18"/>
  <c r="AY22" i="4" s="1"/>
  <c r="AX46" i="18"/>
  <c r="AX22" i="4" s="1"/>
  <c r="AW46" i="18"/>
  <c r="AW22" i="4" s="1"/>
  <c r="AV46" i="18"/>
  <c r="AV22" i="4" s="1"/>
  <c r="AU46" i="18"/>
  <c r="AU22" i="4" s="1"/>
  <c r="AT46" i="18"/>
  <c r="AT22" i="4" s="1"/>
  <c r="AS46" i="18"/>
  <c r="AS22" i="4" s="1"/>
  <c r="AR46" i="18"/>
  <c r="AR22" i="4" s="1"/>
  <c r="AQ46" i="18"/>
  <c r="AQ22" i="4" s="1"/>
  <c r="AP46" i="18"/>
  <c r="AP22" i="4" s="1"/>
  <c r="AO46" i="18"/>
  <c r="AO22" i="4" s="1"/>
  <c r="AN46" i="18"/>
  <c r="AN22" i="4" s="1"/>
  <c r="AM46" i="18"/>
  <c r="AM22" i="4" s="1"/>
  <c r="AL46" i="18"/>
  <c r="AL22" i="4" s="1"/>
  <c r="AK46" i="18"/>
  <c r="AK22" i="4" s="1"/>
  <c r="AJ46" i="18"/>
  <c r="AJ22" i="4" s="1"/>
  <c r="AI46" i="18"/>
  <c r="AI22" i="4" s="1"/>
  <c r="AH46" i="18"/>
  <c r="AH22" i="4" s="1"/>
  <c r="AG46" i="18"/>
  <c r="AG22" i="4" s="1"/>
  <c r="AF46" i="18"/>
  <c r="AF22" i="4" s="1"/>
  <c r="AE46" i="18"/>
  <c r="AE22" i="4" s="1"/>
  <c r="AD46" i="18"/>
  <c r="AD22" i="4" s="1"/>
  <c r="AC46" i="18"/>
  <c r="AC22" i="4" s="1"/>
  <c r="AB46" i="18"/>
  <c r="AB22" i="4" s="1"/>
  <c r="AA46" i="18"/>
  <c r="AA22" i="4" s="1"/>
  <c r="Z46" i="18"/>
  <c r="Z22" i="4" s="1"/>
  <c r="Y46" i="18"/>
  <c r="Y22" i="4" s="1"/>
  <c r="X46" i="18"/>
  <c r="X22" i="4" s="1"/>
  <c r="W46" i="18"/>
  <c r="W22" i="4" s="1"/>
  <c r="V46" i="18"/>
  <c r="V22" i="4" s="1"/>
  <c r="U46" i="18"/>
  <c r="U22" i="4" s="1"/>
  <c r="T46" i="18"/>
  <c r="T22" i="4" s="1"/>
  <c r="S46" i="18"/>
  <c r="S22" i="4" s="1"/>
  <c r="R46" i="18"/>
  <c r="R22" i="4" s="1"/>
  <c r="Q46" i="18"/>
  <c r="Q22" i="4" s="1"/>
  <c r="P46" i="18"/>
  <c r="P22" i="4" s="1"/>
  <c r="O46" i="18"/>
  <c r="O22" i="4" s="1"/>
  <c r="N46" i="18"/>
  <c r="N22" i="4" s="1"/>
  <c r="M46" i="18"/>
  <c r="M22" i="4" s="1"/>
  <c r="L46" i="18"/>
  <c r="K46" i="18"/>
  <c r="BQ45" i="18"/>
  <c r="BQ21" i="4" s="1"/>
  <c r="BP45" i="18"/>
  <c r="BP21" i="4" s="1"/>
  <c r="BO45" i="18"/>
  <c r="BO21" i="4" s="1"/>
  <c r="BN45" i="18"/>
  <c r="BN21" i="4" s="1"/>
  <c r="BM45" i="18"/>
  <c r="BM21" i="4" s="1"/>
  <c r="BL45" i="18"/>
  <c r="BL21" i="4" s="1"/>
  <c r="BK45" i="18"/>
  <c r="BK21" i="4" s="1"/>
  <c r="BJ45" i="18"/>
  <c r="BJ21" i="4" s="1"/>
  <c r="BI45" i="18"/>
  <c r="BI21" i="4" s="1"/>
  <c r="BH45" i="18"/>
  <c r="BH21" i="4" s="1"/>
  <c r="BG45" i="18"/>
  <c r="BG21" i="4" s="1"/>
  <c r="BF45" i="18"/>
  <c r="BF21" i="4" s="1"/>
  <c r="BE45" i="18"/>
  <c r="BE21" i="4" s="1"/>
  <c r="BD45" i="18"/>
  <c r="BD21" i="4" s="1"/>
  <c r="BC45" i="18"/>
  <c r="BC21" i="4" s="1"/>
  <c r="BB45" i="18"/>
  <c r="BB21" i="4" s="1"/>
  <c r="BA45" i="18"/>
  <c r="BA21" i="4" s="1"/>
  <c r="AZ45" i="18"/>
  <c r="AZ21" i="4" s="1"/>
  <c r="AY45" i="18"/>
  <c r="AY21" i="4" s="1"/>
  <c r="AX45" i="18"/>
  <c r="AX21" i="4" s="1"/>
  <c r="AW45" i="18"/>
  <c r="AW21" i="4" s="1"/>
  <c r="AV45" i="18"/>
  <c r="AV21" i="4" s="1"/>
  <c r="AU45" i="18"/>
  <c r="AU21" i="4" s="1"/>
  <c r="AT45" i="18"/>
  <c r="AT21" i="4" s="1"/>
  <c r="AS45" i="18"/>
  <c r="AS21" i="4" s="1"/>
  <c r="AR45" i="18"/>
  <c r="AR21" i="4" s="1"/>
  <c r="AQ45" i="18"/>
  <c r="AQ21" i="4" s="1"/>
  <c r="AP45" i="18"/>
  <c r="AP21" i="4" s="1"/>
  <c r="AO45" i="18"/>
  <c r="AO21" i="4" s="1"/>
  <c r="AN45" i="18"/>
  <c r="AN21" i="4" s="1"/>
  <c r="AM45" i="18"/>
  <c r="AM21" i="4" s="1"/>
  <c r="AL45" i="18"/>
  <c r="AL21" i="4" s="1"/>
  <c r="AK45" i="18"/>
  <c r="AK21" i="4" s="1"/>
  <c r="AJ45" i="18"/>
  <c r="AJ21" i="4" s="1"/>
  <c r="AI45" i="18"/>
  <c r="AI21" i="4" s="1"/>
  <c r="AH45" i="18"/>
  <c r="AH21" i="4" s="1"/>
  <c r="AG45" i="18"/>
  <c r="AG21" i="4" s="1"/>
  <c r="AF45" i="18"/>
  <c r="AF21" i="4" s="1"/>
  <c r="AE45" i="18"/>
  <c r="AE21" i="4" s="1"/>
  <c r="AD45" i="18"/>
  <c r="AD21" i="4" s="1"/>
  <c r="AC45" i="18"/>
  <c r="AC21" i="4" s="1"/>
  <c r="AB45" i="18"/>
  <c r="AB21" i="4" s="1"/>
  <c r="AA45" i="18"/>
  <c r="AA21" i="4" s="1"/>
  <c r="Z45" i="18"/>
  <c r="Z21" i="4" s="1"/>
  <c r="Y45" i="18"/>
  <c r="Y21" i="4" s="1"/>
  <c r="X45" i="18"/>
  <c r="X21" i="4" s="1"/>
  <c r="W45" i="18"/>
  <c r="W21" i="4" s="1"/>
  <c r="V45" i="18"/>
  <c r="V21" i="4" s="1"/>
  <c r="U45" i="18"/>
  <c r="U21" i="4" s="1"/>
  <c r="T45" i="18"/>
  <c r="T21" i="4" s="1"/>
  <c r="S45" i="18"/>
  <c r="S21" i="4" s="1"/>
  <c r="R45" i="18"/>
  <c r="R21" i="4" s="1"/>
  <c r="Q45" i="18"/>
  <c r="Q21" i="4" s="1"/>
  <c r="P45" i="18"/>
  <c r="P21" i="4" s="1"/>
  <c r="O45" i="18"/>
  <c r="O21" i="4" s="1"/>
  <c r="N45" i="18"/>
  <c r="N21" i="4" s="1"/>
  <c r="M45" i="18"/>
  <c r="M21" i="4" s="1"/>
  <c r="L45" i="18"/>
  <c r="K45" i="18"/>
  <c r="BQ44" i="18"/>
  <c r="BQ20" i="4" s="1"/>
  <c r="BP44" i="18"/>
  <c r="BP20" i="4" s="1"/>
  <c r="BO44" i="18"/>
  <c r="BO20" i="4" s="1"/>
  <c r="BN44" i="18"/>
  <c r="BN20" i="4" s="1"/>
  <c r="BM44" i="18"/>
  <c r="BM20" i="4" s="1"/>
  <c r="BL44" i="18"/>
  <c r="BL20" i="4" s="1"/>
  <c r="BK44" i="18"/>
  <c r="BK20" i="4" s="1"/>
  <c r="BJ44" i="18"/>
  <c r="BJ20" i="4" s="1"/>
  <c r="BI44" i="18"/>
  <c r="BI20" i="4" s="1"/>
  <c r="BH44" i="18"/>
  <c r="BH20" i="4" s="1"/>
  <c r="BG44" i="18"/>
  <c r="BG20" i="4" s="1"/>
  <c r="BF44" i="18"/>
  <c r="BF20" i="4" s="1"/>
  <c r="BE44" i="18"/>
  <c r="BE20" i="4" s="1"/>
  <c r="BD44" i="18"/>
  <c r="BD20" i="4" s="1"/>
  <c r="BC44" i="18"/>
  <c r="BC20" i="4" s="1"/>
  <c r="BB44" i="18"/>
  <c r="BB20" i="4" s="1"/>
  <c r="BA44" i="18"/>
  <c r="BA20" i="4" s="1"/>
  <c r="AZ44" i="18"/>
  <c r="AZ20" i="4" s="1"/>
  <c r="AY44" i="18"/>
  <c r="AY20" i="4" s="1"/>
  <c r="AX44" i="18"/>
  <c r="AX20" i="4" s="1"/>
  <c r="AW44" i="18"/>
  <c r="AW20" i="4" s="1"/>
  <c r="AV44" i="18"/>
  <c r="AV20" i="4" s="1"/>
  <c r="AU44" i="18"/>
  <c r="AU20" i="4" s="1"/>
  <c r="AT44" i="18"/>
  <c r="AT20" i="4" s="1"/>
  <c r="AS44" i="18"/>
  <c r="AS20" i="4" s="1"/>
  <c r="AR44" i="18"/>
  <c r="AR20" i="4" s="1"/>
  <c r="AQ44" i="18"/>
  <c r="AQ20" i="4" s="1"/>
  <c r="AP44" i="18"/>
  <c r="AP20" i="4" s="1"/>
  <c r="AO44" i="18"/>
  <c r="AO20" i="4" s="1"/>
  <c r="AN44" i="18"/>
  <c r="AN20" i="4" s="1"/>
  <c r="AM44" i="18"/>
  <c r="AM20" i="4" s="1"/>
  <c r="AL44" i="18"/>
  <c r="AL20" i="4" s="1"/>
  <c r="AK44" i="18"/>
  <c r="AK20" i="4" s="1"/>
  <c r="AJ44" i="18"/>
  <c r="AJ20" i="4" s="1"/>
  <c r="AI44" i="18"/>
  <c r="AI20" i="4" s="1"/>
  <c r="AH44" i="18"/>
  <c r="AH20" i="4" s="1"/>
  <c r="AG44" i="18"/>
  <c r="AG20" i="4" s="1"/>
  <c r="AF44" i="18"/>
  <c r="AF20" i="4" s="1"/>
  <c r="AE44" i="18"/>
  <c r="AE20" i="4" s="1"/>
  <c r="AD44" i="18"/>
  <c r="AD20" i="4" s="1"/>
  <c r="AC44" i="18"/>
  <c r="AC20" i="4" s="1"/>
  <c r="AB44" i="18"/>
  <c r="AB20" i="4" s="1"/>
  <c r="AA44" i="18"/>
  <c r="AA20" i="4" s="1"/>
  <c r="Z44" i="18"/>
  <c r="Z20" i="4" s="1"/>
  <c r="Y44" i="18"/>
  <c r="Y20" i="4" s="1"/>
  <c r="X44" i="18"/>
  <c r="X20" i="4" s="1"/>
  <c r="W44" i="18"/>
  <c r="W20" i="4" s="1"/>
  <c r="V44" i="18"/>
  <c r="V20" i="4" s="1"/>
  <c r="U44" i="18"/>
  <c r="U20" i="4" s="1"/>
  <c r="T44" i="18"/>
  <c r="T20" i="4" s="1"/>
  <c r="S44" i="18"/>
  <c r="S20" i="4" s="1"/>
  <c r="R44" i="18"/>
  <c r="R20" i="4" s="1"/>
  <c r="Q44" i="18"/>
  <c r="Q20" i="4" s="1"/>
  <c r="P44" i="18"/>
  <c r="P20" i="4" s="1"/>
  <c r="O44" i="18"/>
  <c r="O20" i="4" s="1"/>
  <c r="N44" i="18"/>
  <c r="N20" i="4" s="1"/>
  <c r="M44" i="18"/>
  <c r="M20" i="4" s="1"/>
  <c r="L44" i="18"/>
  <c r="K44" i="18"/>
  <c r="BQ43" i="18"/>
  <c r="BP43" i="18"/>
  <c r="BO43" i="18"/>
  <c r="BN43" i="18"/>
  <c r="BM43" i="18"/>
  <c r="BL43" i="18"/>
  <c r="BK43" i="18"/>
  <c r="BJ43" i="18"/>
  <c r="BI43" i="18"/>
  <c r="BH43" i="18"/>
  <c r="BG43" i="18"/>
  <c r="BF43" i="18"/>
  <c r="BE43" i="18"/>
  <c r="BD43" i="18"/>
  <c r="BC43" i="18"/>
  <c r="BB43" i="18"/>
  <c r="BA43" i="18"/>
  <c r="AZ43" i="18"/>
  <c r="AY43" i="18"/>
  <c r="AX43" i="18"/>
  <c r="AW43" i="18"/>
  <c r="AV43" i="18"/>
  <c r="AU43" i="18"/>
  <c r="AT43" i="18"/>
  <c r="AS43" i="18"/>
  <c r="AR43" i="18"/>
  <c r="AQ43" i="18"/>
  <c r="AP43" i="18"/>
  <c r="AO43" i="18"/>
  <c r="AN43" i="18"/>
  <c r="AM43" i="18"/>
  <c r="AL43" i="18"/>
  <c r="AK43" i="18"/>
  <c r="AJ43" i="18"/>
  <c r="AI43" i="18"/>
  <c r="AH43" i="18"/>
  <c r="AG43" i="18"/>
  <c r="AF43" i="18"/>
  <c r="AE43" i="18"/>
  <c r="AD43" i="18"/>
  <c r="AC43" i="18"/>
  <c r="AB43" i="18"/>
  <c r="AA43" i="18"/>
  <c r="Z43" i="18"/>
  <c r="Y43" i="18"/>
  <c r="X43" i="18"/>
  <c r="W43" i="18"/>
  <c r="V43" i="18"/>
  <c r="U43" i="18"/>
  <c r="T43" i="18"/>
  <c r="S43" i="18"/>
  <c r="R43" i="18"/>
  <c r="Q43" i="18"/>
  <c r="P43" i="18"/>
  <c r="O43" i="18"/>
  <c r="N43" i="18"/>
  <c r="M43" i="18"/>
  <c r="L43" i="18"/>
  <c r="K43" i="18"/>
  <c r="BQ42" i="18"/>
  <c r="BP42" i="18"/>
  <c r="BO42" i="18"/>
  <c r="BN42" i="18"/>
  <c r="BM42" i="18"/>
  <c r="BL42" i="18"/>
  <c r="BK42" i="18"/>
  <c r="BJ42" i="18"/>
  <c r="BI42" i="18"/>
  <c r="BH42" i="18"/>
  <c r="BG42" i="18"/>
  <c r="BF42" i="18"/>
  <c r="BE42" i="18"/>
  <c r="BD42" i="18"/>
  <c r="BC42" i="18"/>
  <c r="BB42" i="18"/>
  <c r="BA42" i="18"/>
  <c r="AZ42" i="18"/>
  <c r="AY42" i="18"/>
  <c r="AX42" i="18"/>
  <c r="AW42" i="18"/>
  <c r="AV42" i="18"/>
  <c r="AU42" i="18"/>
  <c r="AT42" i="18"/>
  <c r="AS42" i="18"/>
  <c r="AR42" i="18"/>
  <c r="AQ42" i="18"/>
  <c r="AP42" i="18"/>
  <c r="AO42" i="18"/>
  <c r="AN42" i="18"/>
  <c r="AM42" i="18"/>
  <c r="AL42" i="18"/>
  <c r="AK42" i="18"/>
  <c r="AJ42" i="18"/>
  <c r="AI42" i="18"/>
  <c r="AH42" i="18"/>
  <c r="AG42" i="18"/>
  <c r="AF42" i="18"/>
  <c r="AE42" i="18"/>
  <c r="AD42" i="18"/>
  <c r="AC42" i="18"/>
  <c r="AB42" i="18"/>
  <c r="AA42" i="18"/>
  <c r="Z42" i="18"/>
  <c r="Y42" i="18"/>
  <c r="X42" i="18"/>
  <c r="W42" i="18"/>
  <c r="V42" i="18"/>
  <c r="U42" i="18"/>
  <c r="T42" i="18"/>
  <c r="S42" i="18"/>
  <c r="R42" i="18"/>
  <c r="Q42" i="18"/>
  <c r="P42" i="18"/>
  <c r="O42" i="18"/>
  <c r="N42" i="18"/>
  <c r="M42" i="18"/>
  <c r="L42" i="18"/>
  <c r="K42" i="18"/>
  <c r="BQ41" i="18"/>
  <c r="BP41" i="18"/>
  <c r="BO41" i="18"/>
  <c r="BN41" i="18"/>
  <c r="BM41" i="18"/>
  <c r="BL41" i="18"/>
  <c r="BK41" i="18"/>
  <c r="BJ41" i="18"/>
  <c r="BI41" i="18"/>
  <c r="BH41" i="18"/>
  <c r="BG41" i="18"/>
  <c r="BF41" i="18"/>
  <c r="BE41" i="18"/>
  <c r="BD41" i="18"/>
  <c r="BC41" i="18"/>
  <c r="BB41" i="18"/>
  <c r="BA41" i="18"/>
  <c r="AZ41" i="18"/>
  <c r="AY41" i="18"/>
  <c r="AX41" i="18"/>
  <c r="AW41" i="18"/>
  <c r="AV41" i="18"/>
  <c r="AU41" i="18"/>
  <c r="AT41" i="18"/>
  <c r="AS41" i="18"/>
  <c r="AR41" i="18"/>
  <c r="AQ41" i="18"/>
  <c r="AP41" i="18"/>
  <c r="AO41" i="18"/>
  <c r="AN41" i="18"/>
  <c r="AM41" i="18"/>
  <c r="AL41" i="18"/>
  <c r="AK41" i="18"/>
  <c r="AJ41" i="18"/>
  <c r="AI41" i="18"/>
  <c r="AH41" i="18"/>
  <c r="AG41" i="18"/>
  <c r="AF41" i="18"/>
  <c r="AE41" i="18"/>
  <c r="AD41" i="18"/>
  <c r="AC41" i="18"/>
  <c r="AB41" i="18"/>
  <c r="AA41" i="18"/>
  <c r="Z41" i="18"/>
  <c r="Y41" i="18"/>
  <c r="X41" i="18"/>
  <c r="W41" i="18"/>
  <c r="V41" i="18"/>
  <c r="U41" i="18"/>
  <c r="T41" i="18"/>
  <c r="S41" i="18"/>
  <c r="R41" i="18"/>
  <c r="Q41" i="18"/>
  <c r="P41" i="18"/>
  <c r="O41" i="18"/>
  <c r="N41" i="18"/>
  <c r="M41" i="18"/>
  <c r="L41" i="18"/>
  <c r="K41" i="18"/>
  <c r="BQ40" i="18"/>
  <c r="BQ11" i="4" s="1"/>
  <c r="BP40" i="18"/>
  <c r="BP11" i="4" s="1"/>
  <c r="BO40" i="18"/>
  <c r="BO11" i="4" s="1"/>
  <c r="BN40" i="18"/>
  <c r="BN11" i="4" s="1"/>
  <c r="BM40" i="18"/>
  <c r="BM11" i="4" s="1"/>
  <c r="BL40" i="18"/>
  <c r="BL11" i="4" s="1"/>
  <c r="BK40" i="18"/>
  <c r="BK11" i="4" s="1"/>
  <c r="BJ40" i="18"/>
  <c r="BJ11" i="4" s="1"/>
  <c r="BI40" i="18"/>
  <c r="BI11" i="4" s="1"/>
  <c r="BH40" i="18"/>
  <c r="BH11" i="4" s="1"/>
  <c r="BG40" i="18"/>
  <c r="BG11" i="4" s="1"/>
  <c r="BF40" i="18"/>
  <c r="BF11" i="4" s="1"/>
  <c r="BE40" i="18"/>
  <c r="BE11" i="4" s="1"/>
  <c r="BD40" i="18"/>
  <c r="BD11" i="4" s="1"/>
  <c r="BC40" i="18"/>
  <c r="BC11" i="4" s="1"/>
  <c r="BB40" i="18"/>
  <c r="BB11" i="4" s="1"/>
  <c r="BA40" i="18"/>
  <c r="BA11" i="4" s="1"/>
  <c r="AZ40" i="18"/>
  <c r="AZ11" i="4" s="1"/>
  <c r="AY40" i="18"/>
  <c r="AY11" i="4" s="1"/>
  <c r="AX40" i="18"/>
  <c r="AX11" i="4" s="1"/>
  <c r="AW40" i="18"/>
  <c r="AW11" i="4" s="1"/>
  <c r="AV40" i="18"/>
  <c r="AV11" i="4" s="1"/>
  <c r="AU40" i="18"/>
  <c r="AU11" i="4" s="1"/>
  <c r="AT40" i="18"/>
  <c r="AT11" i="4" s="1"/>
  <c r="AS40" i="18"/>
  <c r="AS11" i="4" s="1"/>
  <c r="AR40" i="18"/>
  <c r="AR11" i="4" s="1"/>
  <c r="AQ40" i="18"/>
  <c r="AQ11" i="4" s="1"/>
  <c r="AP40" i="18"/>
  <c r="AP11" i="4" s="1"/>
  <c r="AO40" i="18"/>
  <c r="AO11" i="4" s="1"/>
  <c r="AN40" i="18"/>
  <c r="AN11" i="4" s="1"/>
  <c r="AM40" i="18"/>
  <c r="AM11" i="4" s="1"/>
  <c r="AL40" i="18"/>
  <c r="AL11" i="4" s="1"/>
  <c r="AK40" i="18"/>
  <c r="AK11" i="4" s="1"/>
  <c r="AJ40" i="18"/>
  <c r="AJ11" i="4" s="1"/>
  <c r="AI40" i="18"/>
  <c r="AI11" i="4" s="1"/>
  <c r="AH40" i="18"/>
  <c r="AH11" i="4" s="1"/>
  <c r="AG40" i="18"/>
  <c r="AG11" i="4" s="1"/>
  <c r="AF40" i="18"/>
  <c r="AF11" i="4" s="1"/>
  <c r="AE40" i="18"/>
  <c r="AE11" i="4" s="1"/>
  <c r="AD40" i="18"/>
  <c r="AD11" i="4" s="1"/>
  <c r="AC40" i="18"/>
  <c r="AC11" i="4" s="1"/>
  <c r="AB40" i="18"/>
  <c r="AB11" i="4" s="1"/>
  <c r="AA40" i="18"/>
  <c r="AA11" i="4" s="1"/>
  <c r="Z40" i="18"/>
  <c r="Z11" i="4" s="1"/>
  <c r="Y40" i="18"/>
  <c r="Y11" i="4" s="1"/>
  <c r="X40" i="18"/>
  <c r="X11" i="4" s="1"/>
  <c r="W40" i="18"/>
  <c r="W11" i="4" s="1"/>
  <c r="V40" i="18"/>
  <c r="V11" i="4" s="1"/>
  <c r="U40" i="18"/>
  <c r="U11" i="4" s="1"/>
  <c r="T40" i="18"/>
  <c r="T11" i="4" s="1"/>
  <c r="S40" i="18"/>
  <c r="S11" i="4" s="1"/>
  <c r="R40" i="18"/>
  <c r="R11" i="4" s="1"/>
  <c r="Q40" i="18"/>
  <c r="Q11" i="4" s="1"/>
  <c r="P40" i="18"/>
  <c r="P11" i="4" s="1"/>
  <c r="O40" i="18"/>
  <c r="O11" i="4" s="1"/>
  <c r="N40" i="18"/>
  <c r="N11" i="4" s="1"/>
  <c r="M40" i="18"/>
  <c r="M11" i="4" s="1"/>
  <c r="L40" i="18"/>
  <c r="K40" i="18"/>
  <c r="BQ39" i="18"/>
  <c r="BP39" i="18"/>
  <c r="BO39" i="18"/>
  <c r="BN39" i="18"/>
  <c r="BM39" i="18"/>
  <c r="BL39" i="18"/>
  <c r="BK39" i="18"/>
  <c r="BJ39" i="18"/>
  <c r="BI39" i="18"/>
  <c r="BH39" i="18"/>
  <c r="BG39" i="18"/>
  <c r="BF39" i="18"/>
  <c r="BE39" i="18"/>
  <c r="BD39" i="18"/>
  <c r="BC39" i="18"/>
  <c r="BB39" i="18"/>
  <c r="BA39" i="18"/>
  <c r="AZ39" i="18"/>
  <c r="AY39" i="18"/>
  <c r="AX39" i="18"/>
  <c r="AW39" i="18"/>
  <c r="AV39" i="18"/>
  <c r="AU39" i="18"/>
  <c r="AT39" i="18"/>
  <c r="AS39" i="18"/>
  <c r="AR39" i="18"/>
  <c r="AQ39" i="18"/>
  <c r="AP39" i="18"/>
  <c r="AO39" i="18"/>
  <c r="AN39" i="18"/>
  <c r="AM39" i="18"/>
  <c r="AL39" i="18"/>
  <c r="AK39" i="18"/>
  <c r="AJ39" i="18"/>
  <c r="AI39" i="18"/>
  <c r="AH39" i="18"/>
  <c r="AG39" i="18"/>
  <c r="AF39" i="18"/>
  <c r="AE39" i="18"/>
  <c r="AD39" i="18"/>
  <c r="AC39" i="18"/>
  <c r="AB39" i="18"/>
  <c r="AA39" i="18"/>
  <c r="Z39" i="18"/>
  <c r="Y39" i="18"/>
  <c r="X39" i="18"/>
  <c r="W39" i="18"/>
  <c r="V39" i="18"/>
  <c r="U39" i="18"/>
  <c r="T39" i="18"/>
  <c r="S39" i="18"/>
  <c r="R39" i="18"/>
  <c r="Q39" i="18"/>
  <c r="P39" i="18"/>
  <c r="O39" i="18"/>
  <c r="N39" i="18"/>
  <c r="M39" i="18"/>
  <c r="L39" i="18"/>
  <c r="K39" i="18"/>
  <c r="BQ38" i="18"/>
  <c r="BQ10" i="4" s="1"/>
  <c r="BQ14" i="4" s="1"/>
  <c r="BP38" i="18"/>
  <c r="BP10" i="4" s="1"/>
  <c r="BP14" i="4" s="1"/>
  <c r="BO38" i="18"/>
  <c r="BO10" i="4" s="1"/>
  <c r="BO14" i="4" s="1"/>
  <c r="BN38" i="18"/>
  <c r="BN10" i="4" s="1"/>
  <c r="BN14" i="4" s="1"/>
  <c r="BM38" i="18"/>
  <c r="BM10" i="4" s="1"/>
  <c r="BM14" i="4" s="1"/>
  <c r="BL38" i="18"/>
  <c r="BL10" i="4" s="1"/>
  <c r="BL14" i="4" s="1"/>
  <c r="BK38" i="18"/>
  <c r="BK10" i="4" s="1"/>
  <c r="BK14" i="4" s="1"/>
  <c r="BJ38" i="18"/>
  <c r="BJ10" i="4" s="1"/>
  <c r="BJ14" i="4" s="1"/>
  <c r="BI38" i="18"/>
  <c r="BI10" i="4" s="1"/>
  <c r="BI14" i="4" s="1"/>
  <c r="BH38" i="18"/>
  <c r="BH10" i="4" s="1"/>
  <c r="BH14" i="4" s="1"/>
  <c r="BG38" i="18"/>
  <c r="BG10" i="4" s="1"/>
  <c r="BG14" i="4" s="1"/>
  <c r="BF38" i="18"/>
  <c r="BF10" i="4" s="1"/>
  <c r="BF14" i="4" s="1"/>
  <c r="BE38" i="18"/>
  <c r="BE10" i="4" s="1"/>
  <c r="BE14" i="4" s="1"/>
  <c r="BD38" i="18"/>
  <c r="BD10" i="4" s="1"/>
  <c r="BD14" i="4" s="1"/>
  <c r="BC38" i="18"/>
  <c r="BC10" i="4" s="1"/>
  <c r="BC14" i="4" s="1"/>
  <c r="BB38" i="18"/>
  <c r="BB10" i="4" s="1"/>
  <c r="BB14" i="4" s="1"/>
  <c r="BA38" i="18"/>
  <c r="BA10" i="4" s="1"/>
  <c r="BA14" i="4" s="1"/>
  <c r="AZ38" i="18"/>
  <c r="AZ10" i="4" s="1"/>
  <c r="AZ14" i="4" s="1"/>
  <c r="AY38" i="18"/>
  <c r="AY10" i="4" s="1"/>
  <c r="AY14" i="4" s="1"/>
  <c r="AX38" i="18"/>
  <c r="AX10" i="4" s="1"/>
  <c r="AX14" i="4" s="1"/>
  <c r="AW38" i="18"/>
  <c r="AW10" i="4" s="1"/>
  <c r="AW14" i="4" s="1"/>
  <c r="AV38" i="18"/>
  <c r="AV10" i="4" s="1"/>
  <c r="AV14" i="4" s="1"/>
  <c r="AU38" i="18"/>
  <c r="AU10" i="4" s="1"/>
  <c r="AU14" i="4" s="1"/>
  <c r="AT38" i="18"/>
  <c r="AT10" i="4" s="1"/>
  <c r="AT14" i="4" s="1"/>
  <c r="AS38" i="18"/>
  <c r="AS10" i="4" s="1"/>
  <c r="AS14" i="4" s="1"/>
  <c r="AR38" i="18"/>
  <c r="AR10" i="4" s="1"/>
  <c r="AR14" i="4" s="1"/>
  <c r="AQ38" i="18"/>
  <c r="AQ10" i="4" s="1"/>
  <c r="AQ14" i="4" s="1"/>
  <c r="AP38" i="18"/>
  <c r="AP10" i="4" s="1"/>
  <c r="AP14" i="4" s="1"/>
  <c r="AO38" i="18"/>
  <c r="AO10" i="4" s="1"/>
  <c r="AO14" i="4" s="1"/>
  <c r="AN38" i="18"/>
  <c r="AN10" i="4" s="1"/>
  <c r="AN14" i="4" s="1"/>
  <c r="AM38" i="18"/>
  <c r="AM10" i="4" s="1"/>
  <c r="AM14" i="4" s="1"/>
  <c r="AL38" i="18"/>
  <c r="AL10" i="4" s="1"/>
  <c r="AL14" i="4" s="1"/>
  <c r="AK38" i="18"/>
  <c r="AK10" i="4" s="1"/>
  <c r="AK14" i="4" s="1"/>
  <c r="AJ38" i="18"/>
  <c r="AJ10" i="4" s="1"/>
  <c r="AJ14" i="4" s="1"/>
  <c r="AI38" i="18"/>
  <c r="AI10" i="4" s="1"/>
  <c r="AI14" i="4" s="1"/>
  <c r="AH38" i="18"/>
  <c r="AH10" i="4" s="1"/>
  <c r="AH14" i="4" s="1"/>
  <c r="AG38" i="18"/>
  <c r="AG10" i="4" s="1"/>
  <c r="AG14" i="4" s="1"/>
  <c r="AF38" i="18"/>
  <c r="AF10" i="4" s="1"/>
  <c r="AF14" i="4" s="1"/>
  <c r="AE38" i="18"/>
  <c r="AE10" i="4" s="1"/>
  <c r="AE14" i="4" s="1"/>
  <c r="AD38" i="18"/>
  <c r="AD10" i="4" s="1"/>
  <c r="AD14" i="4" s="1"/>
  <c r="AC38" i="18"/>
  <c r="AC10" i="4" s="1"/>
  <c r="AC14" i="4" s="1"/>
  <c r="AB38" i="18"/>
  <c r="AB10" i="4" s="1"/>
  <c r="AB14" i="4" s="1"/>
  <c r="AA38" i="18"/>
  <c r="AA10" i="4" s="1"/>
  <c r="AA14" i="4" s="1"/>
  <c r="Z38" i="18"/>
  <c r="Z10" i="4" s="1"/>
  <c r="Z14" i="4" s="1"/>
  <c r="Y38" i="18"/>
  <c r="Y10" i="4" s="1"/>
  <c r="Y14" i="4" s="1"/>
  <c r="X38" i="18"/>
  <c r="X10" i="4" s="1"/>
  <c r="X14" i="4" s="1"/>
  <c r="W38" i="18"/>
  <c r="W10" i="4" s="1"/>
  <c r="W14" i="4" s="1"/>
  <c r="V38" i="18"/>
  <c r="V10" i="4" s="1"/>
  <c r="V14" i="4" s="1"/>
  <c r="U38" i="18"/>
  <c r="U10" i="4" s="1"/>
  <c r="U14" i="4" s="1"/>
  <c r="T38" i="18"/>
  <c r="T10" i="4" s="1"/>
  <c r="T14" i="4" s="1"/>
  <c r="S38" i="18"/>
  <c r="S10" i="4" s="1"/>
  <c r="S14" i="4" s="1"/>
  <c r="R38" i="18"/>
  <c r="R10" i="4" s="1"/>
  <c r="R14" i="4" s="1"/>
  <c r="Q38" i="18"/>
  <c r="Q10" i="4" s="1"/>
  <c r="Q14" i="4" s="1"/>
  <c r="P38" i="18"/>
  <c r="P10" i="4" s="1"/>
  <c r="P14" i="4" s="1"/>
  <c r="O38" i="18"/>
  <c r="O10" i="4" s="1"/>
  <c r="O14" i="4" s="1"/>
  <c r="N38" i="18"/>
  <c r="N10" i="4" s="1"/>
  <c r="N14" i="4" s="1"/>
  <c r="M38" i="18"/>
  <c r="M10" i="4" s="1"/>
  <c r="M14" i="4" s="1"/>
  <c r="L38" i="18"/>
  <c r="K38" i="18"/>
  <c r="BQ37" i="18"/>
  <c r="BP37" i="18"/>
  <c r="BO37" i="18"/>
  <c r="BN37" i="18"/>
  <c r="BM37" i="18"/>
  <c r="BL37" i="18"/>
  <c r="BK37" i="18"/>
  <c r="BJ37" i="18"/>
  <c r="BI37" i="18"/>
  <c r="BH37" i="18"/>
  <c r="BG37" i="18"/>
  <c r="BF37" i="18"/>
  <c r="BE37" i="18"/>
  <c r="BD37" i="18"/>
  <c r="BC37" i="18"/>
  <c r="BB37" i="18"/>
  <c r="BA37" i="18"/>
  <c r="AZ37" i="18"/>
  <c r="AY37" i="18"/>
  <c r="AX37" i="18"/>
  <c r="AW37" i="18"/>
  <c r="AV37" i="18"/>
  <c r="AU37" i="18"/>
  <c r="AT37" i="18"/>
  <c r="AS37" i="18"/>
  <c r="AR37" i="18"/>
  <c r="AQ37" i="18"/>
  <c r="AP37" i="18"/>
  <c r="AO37" i="18"/>
  <c r="AN37" i="18"/>
  <c r="AM37" i="18"/>
  <c r="AL37" i="18"/>
  <c r="AK37"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BQ36" i="18"/>
  <c r="BQ160" i="4" s="1"/>
  <c r="BP36" i="18"/>
  <c r="BP160" i="4" s="1"/>
  <c r="BO36" i="18"/>
  <c r="BO160" i="4" s="1"/>
  <c r="BN36" i="18"/>
  <c r="BN160" i="4" s="1"/>
  <c r="BM36" i="18"/>
  <c r="BM160" i="4" s="1"/>
  <c r="BL36" i="18"/>
  <c r="BL160" i="4" s="1"/>
  <c r="BK36" i="18"/>
  <c r="BK160" i="4" s="1"/>
  <c r="BJ36" i="18"/>
  <c r="BJ160" i="4" s="1"/>
  <c r="BI36" i="18"/>
  <c r="BI160" i="4" s="1"/>
  <c r="BH36" i="18"/>
  <c r="BH160" i="4" s="1"/>
  <c r="BG36" i="18"/>
  <c r="BG160" i="4" s="1"/>
  <c r="BF36" i="18"/>
  <c r="BF160" i="4" s="1"/>
  <c r="BE36" i="18"/>
  <c r="BE160" i="4" s="1"/>
  <c r="BD36" i="18"/>
  <c r="BD160" i="4" s="1"/>
  <c r="BC36" i="18"/>
  <c r="BC160" i="4" s="1"/>
  <c r="BB36" i="18"/>
  <c r="BB160" i="4" s="1"/>
  <c r="BA36" i="18"/>
  <c r="BA160" i="4" s="1"/>
  <c r="AZ36" i="18"/>
  <c r="AZ160" i="4" s="1"/>
  <c r="AY36" i="18"/>
  <c r="AY160" i="4" s="1"/>
  <c r="AX36" i="18"/>
  <c r="AX160" i="4" s="1"/>
  <c r="AW36" i="18"/>
  <c r="AW160" i="4" s="1"/>
  <c r="AV36" i="18"/>
  <c r="AV160" i="4" s="1"/>
  <c r="AU36" i="18"/>
  <c r="AU160" i="4" s="1"/>
  <c r="AT36" i="18"/>
  <c r="AT160" i="4" s="1"/>
  <c r="AS36" i="18"/>
  <c r="AS160" i="4" s="1"/>
  <c r="AR36" i="18"/>
  <c r="AR160" i="4" s="1"/>
  <c r="AQ36" i="18"/>
  <c r="AQ160" i="4" s="1"/>
  <c r="AP36" i="18"/>
  <c r="AP160" i="4" s="1"/>
  <c r="AO36" i="18"/>
  <c r="AO160" i="4" s="1"/>
  <c r="AN36" i="18"/>
  <c r="AN160" i="4" s="1"/>
  <c r="AM36" i="18"/>
  <c r="AM160" i="4" s="1"/>
  <c r="AL36" i="18"/>
  <c r="AL160" i="4" s="1"/>
  <c r="AK36" i="18"/>
  <c r="AK160" i="4" s="1"/>
  <c r="AJ36" i="18"/>
  <c r="AJ160" i="4" s="1"/>
  <c r="AI36" i="18"/>
  <c r="AI160" i="4" s="1"/>
  <c r="AH36" i="18"/>
  <c r="AH160" i="4" s="1"/>
  <c r="AG36" i="18"/>
  <c r="AG160" i="4" s="1"/>
  <c r="AF36" i="18"/>
  <c r="AF160" i="4" s="1"/>
  <c r="AE36" i="18"/>
  <c r="AE160" i="4" s="1"/>
  <c r="AD36" i="18"/>
  <c r="AD160" i="4" s="1"/>
  <c r="AC36" i="18"/>
  <c r="AC160" i="4" s="1"/>
  <c r="AB36" i="18"/>
  <c r="AB160" i="4" s="1"/>
  <c r="AA36" i="18"/>
  <c r="AA160" i="4" s="1"/>
  <c r="Z36" i="18"/>
  <c r="Z160" i="4" s="1"/>
  <c r="Y36" i="18"/>
  <c r="Y160" i="4" s="1"/>
  <c r="X36" i="18"/>
  <c r="X160" i="4" s="1"/>
  <c r="W36" i="18"/>
  <c r="W160" i="4" s="1"/>
  <c r="V36" i="18"/>
  <c r="V160" i="4" s="1"/>
  <c r="U36" i="18"/>
  <c r="U160" i="4" s="1"/>
  <c r="T36" i="18"/>
  <c r="T160" i="4" s="1"/>
  <c r="S36" i="18"/>
  <c r="S160" i="4" s="1"/>
  <c r="R36" i="18"/>
  <c r="R160" i="4" s="1"/>
  <c r="Q36" i="18"/>
  <c r="Q160" i="4" s="1"/>
  <c r="P36" i="18"/>
  <c r="P160" i="4" s="1"/>
  <c r="O36" i="18"/>
  <c r="O160" i="4" s="1"/>
  <c r="N36" i="18"/>
  <c r="N160" i="4" s="1"/>
  <c r="M36" i="18"/>
  <c r="M160" i="4" s="1"/>
  <c r="L36" i="18"/>
  <c r="K36" i="18"/>
  <c r="BQ35" i="18"/>
  <c r="BP35" i="18"/>
  <c r="BO35" i="18"/>
  <c r="BN35" i="18"/>
  <c r="BM35" i="18"/>
  <c r="BL35" i="18"/>
  <c r="BK35" i="18"/>
  <c r="BJ35" i="18"/>
  <c r="BI35" i="18"/>
  <c r="BH35" i="18"/>
  <c r="BG35" i="18"/>
  <c r="BF35" i="18"/>
  <c r="BE35" i="18"/>
  <c r="BD35" i="18"/>
  <c r="BC35" i="18"/>
  <c r="BB35" i="18"/>
  <c r="BA35" i="18"/>
  <c r="AZ35" i="18"/>
  <c r="AY35" i="18"/>
  <c r="AX35" i="18"/>
  <c r="AW35" i="18"/>
  <c r="AV35" i="18"/>
  <c r="AU35" i="18"/>
  <c r="AT35" i="18"/>
  <c r="AS35" i="18"/>
  <c r="AR35" i="18"/>
  <c r="AQ35" i="18"/>
  <c r="AP35" i="18"/>
  <c r="AO35" i="18"/>
  <c r="AN35" i="18"/>
  <c r="AM35" i="18"/>
  <c r="AL35" i="18"/>
  <c r="AK35" i="18"/>
  <c r="AJ35" i="18"/>
  <c r="AI35" i="18"/>
  <c r="AH35" i="18"/>
  <c r="AG35" i="18"/>
  <c r="AF35" i="18"/>
  <c r="AE35" i="18"/>
  <c r="AD35" i="18"/>
  <c r="AC35" i="18"/>
  <c r="AB35" i="18"/>
  <c r="AA35" i="18"/>
  <c r="Z35" i="18"/>
  <c r="Y35" i="18"/>
  <c r="X35" i="18"/>
  <c r="W35" i="18"/>
  <c r="V35" i="18"/>
  <c r="U35" i="18"/>
  <c r="T35" i="18"/>
  <c r="S35" i="18"/>
  <c r="R35" i="18"/>
  <c r="Q35" i="18"/>
  <c r="P35" i="18"/>
  <c r="O35" i="18"/>
  <c r="N35" i="18"/>
  <c r="M35" i="18"/>
  <c r="L35" i="18"/>
  <c r="K35" i="18"/>
  <c r="BQ34" i="18"/>
  <c r="BQ181" i="4" s="1"/>
  <c r="BQ182" i="4" s="1"/>
  <c r="BP34" i="18"/>
  <c r="BP181" i="4" s="1"/>
  <c r="BP182" i="4" s="1"/>
  <c r="BO34" i="18"/>
  <c r="BO181" i="4" s="1"/>
  <c r="BO182" i="4" s="1"/>
  <c r="BN34" i="18"/>
  <c r="BN181" i="4" s="1"/>
  <c r="BN182" i="4" s="1"/>
  <c r="BM34" i="18"/>
  <c r="BM181" i="4" s="1"/>
  <c r="BM182" i="4" s="1"/>
  <c r="BL34" i="18"/>
  <c r="BL181" i="4" s="1"/>
  <c r="BL182" i="4" s="1"/>
  <c r="BK34" i="18"/>
  <c r="BK181" i="4" s="1"/>
  <c r="BK182" i="4" s="1"/>
  <c r="BJ34" i="18"/>
  <c r="BJ181" i="4" s="1"/>
  <c r="BJ182" i="4" s="1"/>
  <c r="BI34" i="18"/>
  <c r="BI181" i="4" s="1"/>
  <c r="BI182" i="4" s="1"/>
  <c r="BH34" i="18"/>
  <c r="BH181" i="4" s="1"/>
  <c r="BH182" i="4" s="1"/>
  <c r="BG34" i="18"/>
  <c r="BG181" i="4" s="1"/>
  <c r="BG182" i="4" s="1"/>
  <c r="BF34" i="18"/>
  <c r="BF181" i="4" s="1"/>
  <c r="BF182" i="4" s="1"/>
  <c r="BE34" i="18"/>
  <c r="BE181" i="4" s="1"/>
  <c r="BE182" i="4" s="1"/>
  <c r="BD34" i="18"/>
  <c r="BD181" i="4" s="1"/>
  <c r="BD182" i="4" s="1"/>
  <c r="BC34" i="18"/>
  <c r="BC181" i="4" s="1"/>
  <c r="BC182" i="4" s="1"/>
  <c r="BB34" i="18"/>
  <c r="BB181" i="4" s="1"/>
  <c r="BB182" i="4" s="1"/>
  <c r="BA34" i="18"/>
  <c r="BA181" i="4" s="1"/>
  <c r="BA182" i="4" s="1"/>
  <c r="AZ34" i="18"/>
  <c r="AZ181" i="4" s="1"/>
  <c r="AZ182" i="4" s="1"/>
  <c r="AY34" i="18"/>
  <c r="AY181" i="4" s="1"/>
  <c r="AY182" i="4" s="1"/>
  <c r="AX34" i="18"/>
  <c r="AX181" i="4" s="1"/>
  <c r="AX182" i="4" s="1"/>
  <c r="AW34" i="18"/>
  <c r="AW181" i="4" s="1"/>
  <c r="AW182" i="4" s="1"/>
  <c r="AV34" i="18"/>
  <c r="AV181" i="4" s="1"/>
  <c r="AV182" i="4" s="1"/>
  <c r="AU34" i="18"/>
  <c r="AU181" i="4" s="1"/>
  <c r="AU182" i="4" s="1"/>
  <c r="AT34" i="18"/>
  <c r="AT181" i="4" s="1"/>
  <c r="AT182" i="4" s="1"/>
  <c r="AS34" i="18"/>
  <c r="AS181" i="4" s="1"/>
  <c r="AS182" i="4" s="1"/>
  <c r="AR34" i="18"/>
  <c r="AR181" i="4" s="1"/>
  <c r="AR182" i="4" s="1"/>
  <c r="AQ34" i="18"/>
  <c r="AQ181" i="4" s="1"/>
  <c r="AQ182" i="4" s="1"/>
  <c r="AP34" i="18"/>
  <c r="AP181" i="4" s="1"/>
  <c r="AP182" i="4" s="1"/>
  <c r="AO34" i="18"/>
  <c r="AO181" i="4" s="1"/>
  <c r="AO182" i="4" s="1"/>
  <c r="AN34" i="18"/>
  <c r="AN181" i="4" s="1"/>
  <c r="AN182" i="4" s="1"/>
  <c r="AM34" i="18"/>
  <c r="AM181" i="4" s="1"/>
  <c r="AM182" i="4" s="1"/>
  <c r="AL34" i="18"/>
  <c r="AL181" i="4" s="1"/>
  <c r="AL182" i="4" s="1"/>
  <c r="AK34" i="18"/>
  <c r="AK181" i="4" s="1"/>
  <c r="AK182" i="4" s="1"/>
  <c r="AJ34" i="18"/>
  <c r="AJ181" i="4" s="1"/>
  <c r="AJ182" i="4" s="1"/>
  <c r="AI34" i="18"/>
  <c r="AI181" i="4" s="1"/>
  <c r="AI182" i="4" s="1"/>
  <c r="AH34" i="18"/>
  <c r="AH181" i="4" s="1"/>
  <c r="AH182" i="4" s="1"/>
  <c r="AG34" i="18"/>
  <c r="AG181" i="4" s="1"/>
  <c r="AG182" i="4" s="1"/>
  <c r="AF34" i="18"/>
  <c r="AF181" i="4" s="1"/>
  <c r="AF182" i="4" s="1"/>
  <c r="AE34" i="18"/>
  <c r="AE181" i="4" s="1"/>
  <c r="AE182" i="4" s="1"/>
  <c r="AD34" i="18"/>
  <c r="AD181" i="4" s="1"/>
  <c r="AD182" i="4" s="1"/>
  <c r="AC34" i="18"/>
  <c r="AC181" i="4" s="1"/>
  <c r="AC182" i="4" s="1"/>
  <c r="AB34" i="18"/>
  <c r="AB181" i="4" s="1"/>
  <c r="AB182" i="4" s="1"/>
  <c r="AA34" i="18"/>
  <c r="AA181" i="4" s="1"/>
  <c r="AA182" i="4" s="1"/>
  <c r="Z34" i="18"/>
  <c r="Z181" i="4" s="1"/>
  <c r="Z182" i="4" s="1"/>
  <c r="Y34" i="18"/>
  <c r="Y181" i="4" s="1"/>
  <c r="Y182" i="4" s="1"/>
  <c r="X34" i="18"/>
  <c r="X181" i="4" s="1"/>
  <c r="X182" i="4" s="1"/>
  <c r="W34" i="18"/>
  <c r="W181" i="4" s="1"/>
  <c r="W182" i="4" s="1"/>
  <c r="V34" i="18"/>
  <c r="V181" i="4" s="1"/>
  <c r="V182" i="4" s="1"/>
  <c r="U34" i="18"/>
  <c r="U181" i="4" s="1"/>
  <c r="U182" i="4" s="1"/>
  <c r="T34" i="18"/>
  <c r="T181" i="4" s="1"/>
  <c r="T182" i="4" s="1"/>
  <c r="S34" i="18"/>
  <c r="S181" i="4" s="1"/>
  <c r="S182" i="4" s="1"/>
  <c r="R34" i="18"/>
  <c r="R181" i="4" s="1"/>
  <c r="R182" i="4" s="1"/>
  <c r="Q34" i="18"/>
  <c r="Q181" i="4" s="1"/>
  <c r="Q182" i="4" s="1"/>
  <c r="P34" i="18"/>
  <c r="P181" i="4" s="1"/>
  <c r="P182" i="4" s="1"/>
  <c r="O34" i="18"/>
  <c r="O181" i="4" s="1"/>
  <c r="O182" i="4" s="1"/>
  <c r="N34" i="18"/>
  <c r="N181" i="4" s="1"/>
  <c r="N182" i="4" s="1"/>
  <c r="M34" i="18"/>
  <c r="M181" i="4" s="1"/>
  <c r="M182" i="4" s="1"/>
  <c r="L34" i="18"/>
  <c r="K34" i="18"/>
  <c r="BQ33" i="18"/>
  <c r="BQ189" i="4" s="1"/>
  <c r="BQ19" i="24" s="1"/>
  <c r="BP33" i="18"/>
  <c r="BP189" i="4" s="1"/>
  <c r="BP19" i="24" s="1"/>
  <c r="BO33" i="18"/>
  <c r="BO189" i="4" s="1"/>
  <c r="BO19" i="24" s="1"/>
  <c r="BN33" i="18"/>
  <c r="BN189" i="4" s="1"/>
  <c r="BN19" i="24" s="1"/>
  <c r="BM33" i="18"/>
  <c r="BM189" i="4" s="1"/>
  <c r="BM19" i="24" s="1"/>
  <c r="BL33" i="18"/>
  <c r="BL189" i="4" s="1"/>
  <c r="BL19" i="24" s="1"/>
  <c r="BK33" i="18"/>
  <c r="BK189" i="4" s="1"/>
  <c r="BK19" i="24" s="1"/>
  <c r="BJ33" i="18"/>
  <c r="BJ189" i="4" s="1"/>
  <c r="BJ19" i="24" s="1"/>
  <c r="BI33" i="18"/>
  <c r="BI189" i="4" s="1"/>
  <c r="BI19" i="24" s="1"/>
  <c r="BH33" i="18"/>
  <c r="BH189" i="4" s="1"/>
  <c r="BH19" i="24" s="1"/>
  <c r="BG33" i="18"/>
  <c r="BG189" i="4" s="1"/>
  <c r="BG19" i="24" s="1"/>
  <c r="BF33" i="18"/>
  <c r="BF189" i="4" s="1"/>
  <c r="BF19" i="24" s="1"/>
  <c r="BE33" i="18"/>
  <c r="BE189" i="4" s="1"/>
  <c r="BE19" i="24" s="1"/>
  <c r="BD33" i="18"/>
  <c r="BD189" i="4" s="1"/>
  <c r="BD19" i="24" s="1"/>
  <c r="BC33" i="18"/>
  <c r="BC189" i="4" s="1"/>
  <c r="BC19" i="24" s="1"/>
  <c r="BB33" i="18"/>
  <c r="BB189" i="4" s="1"/>
  <c r="BB19" i="24" s="1"/>
  <c r="BA33" i="18"/>
  <c r="BA189" i="4" s="1"/>
  <c r="BA19" i="24" s="1"/>
  <c r="AZ33" i="18"/>
  <c r="AZ189" i="4" s="1"/>
  <c r="AZ19" i="24" s="1"/>
  <c r="AY33" i="18"/>
  <c r="AY189" i="4" s="1"/>
  <c r="AY19" i="24" s="1"/>
  <c r="AX33" i="18"/>
  <c r="AX189" i="4" s="1"/>
  <c r="AX19" i="24" s="1"/>
  <c r="AW33" i="18"/>
  <c r="AW189" i="4" s="1"/>
  <c r="AW19" i="24" s="1"/>
  <c r="AV33" i="18"/>
  <c r="AV189" i="4" s="1"/>
  <c r="AV19" i="24" s="1"/>
  <c r="AU33" i="18"/>
  <c r="AU189" i="4" s="1"/>
  <c r="AU19" i="24" s="1"/>
  <c r="AT33" i="18"/>
  <c r="AT189" i="4" s="1"/>
  <c r="AT19" i="24" s="1"/>
  <c r="AS33" i="18"/>
  <c r="AS189" i="4" s="1"/>
  <c r="AS19" i="24" s="1"/>
  <c r="AR33" i="18"/>
  <c r="AR189" i="4" s="1"/>
  <c r="AR19" i="24" s="1"/>
  <c r="AQ33" i="18"/>
  <c r="AQ189" i="4" s="1"/>
  <c r="AQ19" i="24" s="1"/>
  <c r="AP33" i="18"/>
  <c r="AP189" i="4" s="1"/>
  <c r="AP19" i="24" s="1"/>
  <c r="AO33" i="18"/>
  <c r="AO189" i="4" s="1"/>
  <c r="AO19" i="24" s="1"/>
  <c r="AN33" i="18"/>
  <c r="AN189" i="4" s="1"/>
  <c r="AN19" i="24" s="1"/>
  <c r="AM33" i="18"/>
  <c r="AM189" i="4" s="1"/>
  <c r="AM19" i="24" s="1"/>
  <c r="AL33" i="18"/>
  <c r="AL189" i="4" s="1"/>
  <c r="AL19" i="24" s="1"/>
  <c r="AK33" i="18"/>
  <c r="AK189" i="4" s="1"/>
  <c r="AK19" i="24" s="1"/>
  <c r="AJ33" i="18"/>
  <c r="AJ189" i="4" s="1"/>
  <c r="AJ19" i="24" s="1"/>
  <c r="AI33" i="18"/>
  <c r="AI189" i="4" s="1"/>
  <c r="AI19" i="24" s="1"/>
  <c r="AH33" i="18"/>
  <c r="AH189" i="4" s="1"/>
  <c r="AH19" i="24" s="1"/>
  <c r="AG33" i="18"/>
  <c r="AG189" i="4" s="1"/>
  <c r="AG19" i="24" s="1"/>
  <c r="AF33" i="18"/>
  <c r="AF189" i="4" s="1"/>
  <c r="AF19" i="24" s="1"/>
  <c r="AE33" i="18"/>
  <c r="AE189" i="4" s="1"/>
  <c r="AE19" i="24" s="1"/>
  <c r="AD33" i="18"/>
  <c r="AD189" i="4" s="1"/>
  <c r="AD19" i="24" s="1"/>
  <c r="AC33" i="18"/>
  <c r="AC189" i="4" s="1"/>
  <c r="AC19" i="24" s="1"/>
  <c r="AB33" i="18"/>
  <c r="AB189" i="4" s="1"/>
  <c r="AB19" i="24" s="1"/>
  <c r="AA33" i="18"/>
  <c r="AA189" i="4" s="1"/>
  <c r="AA19" i="24" s="1"/>
  <c r="Z33" i="18"/>
  <c r="Z189" i="4" s="1"/>
  <c r="Z19" i="24" s="1"/>
  <c r="Y33" i="18"/>
  <c r="Y189" i="4" s="1"/>
  <c r="Y19" i="24" s="1"/>
  <c r="X33" i="18"/>
  <c r="X189" i="4" s="1"/>
  <c r="X19" i="24" s="1"/>
  <c r="W33" i="18"/>
  <c r="W189" i="4" s="1"/>
  <c r="W19" i="24" s="1"/>
  <c r="V33" i="18"/>
  <c r="V189" i="4" s="1"/>
  <c r="V19" i="24" s="1"/>
  <c r="U33" i="18"/>
  <c r="U189" i="4" s="1"/>
  <c r="U19" i="24" s="1"/>
  <c r="T33" i="18"/>
  <c r="T189" i="4" s="1"/>
  <c r="T19" i="24" s="1"/>
  <c r="S33" i="18"/>
  <c r="S189" i="4" s="1"/>
  <c r="S19" i="24" s="1"/>
  <c r="R33" i="18"/>
  <c r="R189" i="4" s="1"/>
  <c r="R19" i="24" s="1"/>
  <c r="Q33" i="18"/>
  <c r="Q189" i="4" s="1"/>
  <c r="Q19" i="24" s="1"/>
  <c r="P33" i="18"/>
  <c r="P189" i="4" s="1"/>
  <c r="P19" i="24" s="1"/>
  <c r="O33" i="18"/>
  <c r="O189" i="4" s="1"/>
  <c r="O19" i="24" s="1"/>
  <c r="N33" i="18"/>
  <c r="N189" i="4" s="1"/>
  <c r="N19" i="24" s="1"/>
  <c r="M33" i="18"/>
  <c r="M189" i="4" s="1"/>
  <c r="M19" i="24" s="1"/>
  <c r="L33" i="18"/>
  <c r="K33" i="18"/>
  <c r="BQ32" i="18"/>
  <c r="BP32" i="18"/>
  <c r="BO32" i="18"/>
  <c r="BN32" i="18"/>
  <c r="BM32" i="18"/>
  <c r="BL32" i="18"/>
  <c r="BK32" i="18"/>
  <c r="BJ32" i="18"/>
  <c r="BI32" i="18"/>
  <c r="BH32" i="18"/>
  <c r="BG32" i="18"/>
  <c r="BF32" i="18"/>
  <c r="BE32" i="18"/>
  <c r="BD32" i="18"/>
  <c r="BC32" i="18"/>
  <c r="BB32" i="18"/>
  <c r="BA32" i="18"/>
  <c r="AZ32" i="18"/>
  <c r="AY32" i="18"/>
  <c r="AX32" i="18"/>
  <c r="AW32" i="18"/>
  <c r="AV32" i="18"/>
  <c r="AU32" i="18"/>
  <c r="AT32" i="18"/>
  <c r="AS32" i="18"/>
  <c r="AR32" i="18"/>
  <c r="AQ32" i="18"/>
  <c r="AP32" i="18"/>
  <c r="AO32" i="18"/>
  <c r="AN32" i="18"/>
  <c r="AM32" i="18"/>
  <c r="AL32" i="18"/>
  <c r="AK32" i="18"/>
  <c r="AJ32" i="18"/>
  <c r="AI32" i="18"/>
  <c r="AH32" i="18"/>
  <c r="AG32" i="18"/>
  <c r="AF32" i="18"/>
  <c r="AE32" i="18"/>
  <c r="AD32" i="18"/>
  <c r="AC32" i="18"/>
  <c r="AB32" i="18"/>
  <c r="AA32" i="18"/>
  <c r="Z32" i="18"/>
  <c r="Y32" i="18"/>
  <c r="X32" i="18"/>
  <c r="W32" i="18"/>
  <c r="V32" i="18"/>
  <c r="U32" i="18"/>
  <c r="T32" i="18"/>
  <c r="S32" i="18"/>
  <c r="R32" i="18"/>
  <c r="Q32" i="18"/>
  <c r="P32" i="18"/>
  <c r="O32" i="18"/>
  <c r="N32" i="18"/>
  <c r="M32" i="18"/>
  <c r="L32" i="18"/>
  <c r="K32" i="18"/>
  <c r="BQ9" i="4"/>
  <c r="BQ15" i="4" s="1"/>
  <c r="BP9" i="4"/>
  <c r="BP15" i="4" s="1"/>
  <c r="BN9" i="4"/>
  <c r="BN15" i="4" s="1"/>
  <c r="BM9" i="4"/>
  <c r="BM15" i="4" s="1"/>
  <c r="BL9" i="4"/>
  <c r="BL15" i="4" s="1"/>
  <c r="BJ9" i="4"/>
  <c r="BJ15" i="4" s="1"/>
  <c r="BI9" i="4"/>
  <c r="BI15" i="4" s="1"/>
  <c r="BH9" i="4"/>
  <c r="BH15" i="4" s="1"/>
  <c r="BF9" i="4"/>
  <c r="BF15" i="4" s="1"/>
  <c r="BE9" i="4"/>
  <c r="BE15" i="4" s="1"/>
  <c r="BD9" i="4"/>
  <c r="BD15" i="4" s="1"/>
  <c r="BB9" i="4"/>
  <c r="BB15" i="4" s="1"/>
  <c r="BA9" i="4"/>
  <c r="BA15" i="4" s="1"/>
  <c r="AZ9" i="4"/>
  <c r="AZ15" i="4" s="1"/>
  <c r="AX9" i="4"/>
  <c r="AX15" i="4" s="1"/>
  <c r="AW9" i="4"/>
  <c r="AW15" i="4" s="1"/>
  <c r="AV9" i="4"/>
  <c r="AV15" i="4" s="1"/>
  <c r="AT9" i="4"/>
  <c r="AT15" i="4" s="1"/>
  <c r="AS9" i="4"/>
  <c r="AS15" i="4" s="1"/>
  <c r="AR9" i="4"/>
  <c r="AR15" i="4" s="1"/>
  <c r="AP9" i="4"/>
  <c r="AP15" i="4" s="1"/>
  <c r="AO9" i="4"/>
  <c r="AO15" i="4" s="1"/>
  <c r="AN9" i="4"/>
  <c r="AN15" i="4" s="1"/>
  <c r="AL9" i="4"/>
  <c r="AL15" i="4" s="1"/>
  <c r="AK9" i="4"/>
  <c r="AK15" i="4" s="1"/>
  <c r="AJ9" i="4"/>
  <c r="AJ15" i="4" s="1"/>
  <c r="AH9" i="4"/>
  <c r="AH15" i="4" s="1"/>
  <c r="AG9" i="4"/>
  <c r="AG15" i="4" s="1"/>
  <c r="AF9" i="4"/>
  <c r="AF15" i="4" s="1"/>
  <c r="AD9" i="4"/>
  <c r="AD15" i="4" s="1"/>
  <c r="AC9" i="4"/>
  <c r="AC15" i="4" s="1"/>
  <c r="AB9" i="4"/>
  <c r="AB15" i="4" s="1"/>
  <c r="Z9" i="4"/>
  <c r="Z15" i="4" s="1"/>
  <c r="Y9" i="4"/>
  <c r="Y15" i="4" s="1"/>
  <c r="X9" i="4"/>
  <c r="X15" i="4" s="1"/>
  <c r="V9" i="4"/>
  <c r="V15" i="4" s="1"/>
  <c r="U9" i="4"/>
  <c r="U15" i="4" s="1"/>
  <c r="T9" i="4"/>
  <c r="T15" i="4" s="1"/>
  <c r="R9" i="4"/>
  <c r="R15" i="4" s="1"/>
  <c r="Q9" i="4"/>
  <c r="Q15" i="4" s="1"/>
  <c r="P9" i="4"/>
  <c r="P15" i="4" s="1"/>
  <c r="N9" i="4"/>
  <c r="N15" i="4" s="1"/>
  <c r="M9" i="4"/>
  <c r="M15" i="4" s="1"/>
  <c r="L11" i="18"/>
  <c r="L12" i="18" s="1"/>
  <c r="L13" i="18" s="1"/>
  <c r="L147" i="4" s="1"/>
  <c r="L148" i="4" s="1"/>
  <c r="K11" i="18"/>
  <c r="K12" i="18" s="1"/>
  <c r="K13" i="18" s="1"/>
  <c r="K147" i="4" s="1"/>
  <c r="K148" i="4" s="1"/>
  <c r="BQ30" i="18"/>
  <c r="BP30" i="18"/>
  <c r="BO30" i="18"/>
  <c r="BN30" i="18"/>
  <c r="BM30" i="18"/>
  <c r="BL30" i="18"/>
  <c r="BK30" i="18"/>
  <c r="BJ30" i="18"/>
  <c r="BI30" i="18"/>
  <c r="BH30" i="18"/>
  <c r="BG30" i="18"/>
  <c r="BF30" i="18"/>
  <c r="BE30" i="18"/>
  <c r="BD30" i="18"/>
  <c r="BC30" i="18"/>
  <c r="BB30" i="18"/>
  <c r="BA30" i="18"/>
  <c r="AZ30" i="18"/>
  <c r="AY30" i="18"/>
  <c r="AX30" i="18"/>
  <c r="AW30" i="18"/>
  <c r="AV30" i="18"/>
  <c r="AU30" i="18"/>
  <c r="AT30" i="18"/>
  <c r="AS30" i="18"/>
  <c r="AR30" i="18"/>
  <c r="AQ30" i="18"/>
  <c r="AP30" i="18"/>
  <c r="AO30" i="18"/>
  <c r="AN30" i="18"/>
  <c r="AM30" i="18"/>
  <c r="AL30" i="18"/>
  <c r="AK30" i="18"/>
  <c r="AJ30" i="18"/>
  <c r="AI30" i="18"/>
  <c r="AH30" i="18"/>
  <c r="AG30" i="18"/>
  <c r="AF30" i="18"/>
  <c r="AE30" i="18"/>
  <c r="AD30" i="18"/>
  <c r="AC30" i="18"/>
  <c r="AB30" i="18"/>
  <c r="AA30" i="18"/>
  <c r="Z30" i="18"/>
  <c r="Y30" i="18"/>
  <c r="X30" i="18"/>
  <c r="W30" i="18"/>
  <c r="V30" i="18"/>
  <c r="U30" i="18"/>
  <c r="T30" i="18"/>
  <c r="S30" i="18"/>
  <c r="R30" i="18"/>
  <c r="Q30" i="18"/>
  <c r="P30" i="18"/>
  <c r="O30" i="18"/>
  <c r="N30" i="18"/>
  <c r="M30" i="18"/>
  <c r="L30" i="18"/>
  <c r="K30" i="18"/>
  <c r="BQ29" i="18"/>
  <c r="BQ167" i="4" s="1"/>
  <c r="BP29" i="18"/>
  <c r="BP167" i="4" s="1"/>
  <c r="BO29" i="18"/>
  <c r="BO167" i="4" s="1"/>
  <c r="BN29" i="18"/>
  <c r="BN167" i="4" s="1"/>
  <c r="BM29" i="18"/>
  <c r="BM167" i="4" s="1"/>
  <c r="BL29" i="18"/>
  <c r="BL167" i="4" s="1"/>
  <c r="BK29" i="18"/>
  <c r="BK167" i="4" s="1"/>
  <c r="BJ29" i="18"/>
  <c r="BJ167" i="4" s="1"/>
  <c r="BI29" i="18"/>
  <c r="BI167" i="4" s="1"/>
  <c r="BH29" i="18"/>
  <c r="BH167" i="4" s="1"/>
  <c r="BG29" i="18"/>
  <c r="BG167" i="4" s="1"/>
  <c r="BF29" i="18"/>
  <c r="BF167" i="4" s="1"/>
  <c r="BE29" i="18"/>
  <c r="BE167" i="4" s="1"/>
  <c r="BD29" i="18"/>
  <c r="BD167" i="4" s="1"/>
  <c r="BC29" i="18"/>
  <c r="BC167" i="4" s="1"/>
  <c r="BB29" i="18"/>
  <c r="BB167" i="4" s="1"/>
  <c r="BA29" i="18"/>
  <c r="BA167" i="4" s="1"/>
  <c r="AZ29" i="18"/>
  <c r="AZ167" i="4" s="1"/>
  <c r="AY29" i="18"/>
  <c r="AY167" i="4" s="1"/>
  <c r="AX29" i="18"/>
  <c r="AX167" i="4" s="1"/>
  <c r="AW29" i="18"/>
  <c r="AW167" i="4" s="1"/>
  <c r="AV29" i="18"/>
  <c r="AV167" i="4" s="1"/>
  <c r="AU29" i="18"/>
  <c r="AU167" i="4" s="1"/>
  <c r="AT29" i="18"/>
  <c r="AT167" i="4" s="1"/>
  <c r="AS29" i="18"/>
  <c r="AS167" i="4" s="1"/>
  <c r="AR29" i="18"/>
  <c r="AR167" i="4" s="1"/>
  <c r="AQ29" i="18"/>
  <c r="AQ167" i="4" s="1"/>
  <c r="AP29" i="18"/>
  <c r="AP167" i="4" s="1"/>
  <c r="AO29" i="18"/>
  <c r="AO167" i="4" s="1"/>
  <c r="AN29" i="18"/>
  <c r="AN167" i="4" s="1"/>
  <c r="AM29" i="18"/>
  <c r="AM167" i="4" s="1"/>
  <c r="AL29" i="18"/>
  <c r="AL167" i="4" s="1"/>
  <c r="AK29" i="18"/>
  <c r="AK167" i="4" s="1"/>
  <c r="AJ29" i="18"/>
  <c r="AJ167" i="4" s="1"/>
  <c r="AI29" i="18"/>
  <c r="AI167" i="4" s="1"/>
  <c r="AH29" i="18"/>
  <c r="AH167" i="4" s="1"/>
  <c r="AG29" i="18"/>
  <c r="AG167" i="4" s="1"/>
  <c r="AF29" i="18"/>
  <c r="AF167" i="4" s="1"/>
  <c r="AE29" i="18"/>
  <c r="AE167" i="4" s="1"/>
  <c r="AD29" i="18"/>
  <c r="AD167" i="4" s="1"/>
  <c r="AC29" i="18"/>
  <c r="AC167" i="4" s="1"/>
  <c r="AB29" i="18"/>
  <c r="AB167" i="4" s="1"/>
  <c r="AA29" i="18"/>
  <c r="AA167" i="4" s="1"/>
  <c r="Z29" i="18"/>
  <c r="Z167" i="4" s="1"/>
  <c r="Y29" i="18"/>
  <c r="Y167" i="4" s="1"/>
  <c r="X29" i="18"/>
  <c r="X167" i="4" s="1"/>
  <c r="W29" i="18"/>
  <c r="W167" i="4" s="1"/>
  <c r="V29" i="18"/>
  <c r="V167" i="4" s="1"/>
  <c r="U29" i="18"/>
  <c r="U167" i="4" s="1"/>
  <c r="T29" i="18"/>
  <c r="T167" i="4" s="1"/>
  <c r="S29" i="18"/>
  <c r="S167" i="4" s="1"/>
  <c r="R29" i="18"/>
  <c r="R167" i="4" s="1"/>
  <c r="Q29" i="18"/>
  <c r="Q167" i="4" s="1"/>
  <c r="P29" i="18"/>
  <c r="P167" i="4" s="1"/>
  <c r="O29" i="18"/>
  <c r="O167" i="4" s="1"/>
  <c r="N29" i="18"/>
  <c r="N167" i="4" s="1"/>
  <c r="M29" i="18"/>
  <c r="M167" i="4" s="1"/>
  <c r="L29" i="18"/>
  <c r="K29" i="18"/>
  <c r="BQ28" i="18"/>
  <c r="BQ166" i="4" s="1"/>
  <c r="BP28" i="18"/>
  <c r="BP166" i="4" s="1"/>
  <c r="BO28" i="18"/>
  <c r="BO166" i="4" s="1"/>
  <c r="BN28" i="18"/>
  <c r="BN166" i="4" s="1"/>
  <c r="BM28" i="18"/>
  <c r="BM166" i="4" s="1"/>
  <c r="BL28" i="18"/>
  <c r="BL166" i="4" s="1"/>
  <c r="BK28" i="18"/>
  <c r="BK166" i="4" s="1"/>
  <c r="BJ28" i="18"/>
  <c r="BJ166" i="4" s="1"/>
  <c r="BI28" i="18"/>
  <c r="BI166" i="4" s="1"/>
  <c r="BH28" i="18"/>
  <c r="BH166" i="4" s="1"/>
  <c r="BG28" i="18"/>
  <c r="BG166" i="4" s="1"/>
  <c r="BF28" i="18"/>
  <c r="BF166" i="4" s="1"/>
  <c r="BE28" i="18"/>
  <c r="BE166" i="4" s="1"/>
  <c r="BD28" i="18"/>
  <c r="BD166" i="4" s="1"/>
  <c r="BC28" i="18"/>
  <c r="BC166" i="4" s="1"/>
  <c r="BB28" i="18"/>
  <c r="BB166" i="4" s="1"/>
  <c r="BA28" i="18"/>
  <c r="BA166" i="4" s="1"/>
  <c r="AZ28" i="18"/>
  <c r="AZ166" i="4" s="1"/>
  <c r="AY28" i="18"/>
  <c r="AY166" i="4" s="1"/>
  <c r="AX28" i="18"/>
  <c r="AX166" i="4" s="1"/>
  <c r="AW28" i="18"/>
  <c r="AW166" i="4" s="1"/>
  <c r="AV28" i="18"/>
  <c r="AV166" i="4" s="1"/>
  <c r="AU28" i="18"/>
  <c r="AU166" i="4" s="1"/>
  <c r="AT28" i="18"/>
  <c r="AT166" i="4" s="1"/>
  <c r="AS28" i="18"/>
  <c r="AS166" i="4" s="1"/>
  <c r="AR28" i="18"/>
  <c r="AR166" i="4" s="1"/>
  <c r="AQ28" i="18"/>
  <c r="AQ166" i="4" s="1"/>
  <c r="AP28" i="18"/>
  <c r="AP166" i="4" s="1"/>
  <c r="AO28" i="18"/>
  <c r="AO166" i="4" s="1"/>
  <c r="AN28" i="18"/>
  <c r="AN166" i="4" s="1"/>
  <c r="AM28" i="18"/>
  <c r="AM166" i="4" s="1"/>
  <c r="AL28" i="18"/>
  <c r="AL166" i="4" s="1"/>
  <c r="AK28" i="18"/>
  <c r="AK166" i="4" s="1"/>
  <c r="AJ28" i="18"/>
  <c r="AJ166" i="4" s="1"/>
  <c r="AI28" i="18"/>
  <c r="AI166" i="4" s="1"/>
  <c r="AH28" i="18"/>
  <c r="AH166" i="4" s="1"/>
  <c r="AG28" i="18"/>
  <c r="AG166" i="4" s="1"/>
  <c r="AF28" i="18"/>
  <c r="AF166" i="4" s="1"/>
  <c r="AE28" i="18"/>
  <c r="AE166" i="4" s="1"/>
  <c r="AD28" i="18"/>
  <c r="AD166" i="4" s="1"/>
  <c r="AC28" i="18"/>
  <c r="AC166" i="4" s="1"/>
  <c r="AB28" i="18"/>
  <c r="AB166" i="4" s="1"/>
  <c r="AA28" i="18"/>
  <c r="AA166" i="4" s="1"/>
  <c r="Z28" i="18"/>
  <c r="Z166" i="4" s="1"/>
  <c r="Y28" i="18"/>
  <c r="Y166" i="4" s="1"/>
  <c r="X28" i="18"/>
  <c r="X166" i="4" s="1"/>
  <c r="W28" i="18"/>
  <c r="W166" i="4" s="1"/>
  <c r="V28" i="18"/>
  <c r="V166" i="4" s="1"/>
  <c r="U28" i="18"/>
  <c r="U166" i="4" s="1"/>
  <c r="T28" i="18"/>
  <c r="T166" i="4" s="1"/>
  <c r="S28" i="18"/>
  <c r="S166" i="4" s="1"/>
  <c r="R28" i="18"/>
  <c r="R166" i="4" s="1"/>
  <c r="Q28" i="18"/>
  <c r="Q166" i="4" s="1"/>
  <c r="P28" i="18"/>
  <c r="P166" i="4" s="1"/>
  <c r="O28" i="18"/>
  <c r="O166" i="4" s="1"/>
  <c r="N28" i="18"/>
  <c r="N166" i="4" s="1"/>
  <c r="M28" i="18"/>
  <c r="M166" i="4" s="1"/>
  <c r="L28" i="18"/>
  <c r="K28" i="18"/>
  <c r="BQ27" i="18"/>
  <c r="BQ165" i="4" s="1"/>
  <c r="BP27" i="18"/>
  <c r="BP165" i="4" s="1"/>
  <c r="BO27" i="18"/>
  <c r="BO165" i="4" s="1"/>
  <c r="BN27" i="18"/>
  <c r="BN165" i="4" s="1"/>
  <c r="BM27" i="18"/>
  <c r="BM165" i="4" s="1"/>
  <c r="BL27" i="18"/>
  <c r="BL165" i="4" s="1"/>
  <c r="BK27" i="18"/>
  <c r="BK165" i="4" s="1"/>
  <c r="BJ27" i="18"/>
  <c r="BJ165" i="4" s="1"/>
  <c r="BI27" i="18"/>
  <c r="BI165" i="4" s="1"/>
  <c r="BH27" i="18"/>
  <c r="BH165" i="4" s="1"/>
  <c r="BG27" i="18"/>
  <c r="BG165" i="4" s="1"/>
  <c r="BF27" i="18"/>
  <c r="BF165" i="4" s="1"/>
  <c r="BE27" i="18"/>
  <c r="BE165" i="4" s="1"/>
  <c r="BD27" i="18"/>
  <c r="BD165" i="4" s="1"/>
  <c r="BC27" i="18"/>
  <c r="BC165" i="4" s="1"/>
  <c r="BB27" i="18"/>
  <c r="BB165" i="4" s="1"/>
  <c r="BA27" i="18"/>
  <c r="BA165" i="4" s="1"/>
  <c r="AZ27" i="18"/>
  <c r="AZ165" i="4" s="1"/>
  <c r="AY27" i="18"/>
  <c r="AY165" i="4" s="1"/>
  <c r="AX27" i="18"/>
  <c r="AX165" i="4" s="1"/>
  <c r="AW27" i="18"/>
  <c r="AW165" i="4" s="1"/>
  <c r="AV27" i="18"/>
  <c r="AV165" i="4" s="1"/>
  <c r="AU27" i="18"/>
  <c r="AU165" i="4" s="1"/>
  <c r="AT27" i="18"/>
  <c r="AT165" i="4" s="1"/>
  <c r="AS27" i="18"/>
  <c r="AS165" i="4" s="1"/>
  <c r="AR27" i="18"/>
  <c r="AR165" i="4" s="1"/>
  <c r="AQ27" i="18"/>
  <c r="AQ165" i="4" s="1"/>
  <c r="AP27" i="18"/>
  <c r="AP165" i="4" s="1"/>
  <c r="AO27" i="18"/>
  <c r="AO165" i="4" s="1"/>
  <c r="AN27" i="18"/>
  <c r="AN165" i="4" s="1"/>
  <c r="AM27" i="18"/>
  <c r="AM165" i="4" s="1"/>
  <c r="AL27" i="18"/>
  <c r="AL165" i="4" s="1"/>
  <c r="AK27" i="18"/>
  <c r="AK165" i="4" s="1"/>
  <c r="AJ27" i="18"/>
  <c r="AJ165" i="4" s="1"/>
  <c r="AI27" i="18"/>
  <c r="AI165" i="4" s="1"/>
  <c r="AH27" i="18"/>
  <c r="AH165" i="4" s="1"/>
  <c r="AG27" i="18"/>
  <c r="AG165" i="4" s="1"/>
  <c r="AF27" i="18"/>
  <c r="AF165" i="4" s="1"/>
  <c r="AE27" i="18"/>
  <c r="AE165" i="4" s="1"/>
  <c r="AD27" i="18"/>
  <c r="AD165" i="4" s="1"/>
  <c r="AC27" i="18"/>
  <c r="AC165" i="4" s="1"/>
  <c r="AB27" i="18"/>
  <c r="AB165" i="4" s="1"/>
  <c r="AA27" i="18"/>
  <c r="AA165" i="4" s="1"/>
  <c r="Z27" i="18"/>
  <c r="Z165" i="4" s="1"/>
  <c r="Y27" i="18"/>
  <c r="Y165" i="4" s="1"/>
  <c r="X27" i="18"/>
  <c r="X165" i="4" s="1"/>
  <c r="W27" i="18"/>
  <c r="W165" i="4" s="1"/>
  <c r="V27" i="18"/>
  <c r="V165" i="4" s="1"/>
  <c r="U27" i="18"/>
  <c r="U165" i="4" s="1"/>
  <c r="T27" i="18"/>
  <c r="T165" i="4" s="1"/>
  <c r="S27" i="18"/>
  <c r="S165" i="4" s="1"/>
  <c r="R27" i="18"/>
  <c r="R165" i="4" s="1"/>
  <c r="Q27" i="18"/>
  <c r="Q165" i="4" s="1"/>
  <c r="P27" i="18"/>
  <c r="P165" i="4" s="1"/>
  <c r="O27" i="18"/>
  <c r="O165" i="4" s="1"/>
  <c r="N27" i="18"/>
  <c r="N165" i="4" s="1"/>
  <c r="M27" i="18"/>
  <c r="M165" i="4" s="1"/>
  <c r="L27" i="18"/>
  <c r="K27" i="18"/>
  <c r="BQ26" i="18"/>
  <c r="BP26" i="18"/>
  <c r="BO26" i="18"/>
  <c r="BN26" i="18"/>
  <c r="BM26" i="18"/>
  <c r="BL26" i="18"/>
  <c r="BK26" i="18"/>
  <c r="BJ26" i="18"/>
  <c r="BI26" i="18"/>
  <c r="BH26" i="18"/>
  <c r="BG26" i="18"/>
  <c r="BF26" i="18"/>
  <c r="BE26" i="18"/>
  <c r="BD26" i="18"/>
  <c r="BC26" i="18"/>
  <c r="BB26" i="18"/>
  <c r="BA26" i="18"/>
  <c r="AZ26" i="18"/>
  <c r="AY26" i="18"/>
  <c r="AX26" i="18"/>
  <c r="AW26" i="18"/>
  <c r="AV26" i="18"/>
  <c r="AU26" i="18"/>
  <c r="AT26" i="18"/>
  <c r="AS26" i="18"/>
  <c r="AR26" i="18"/>
  <c r="AQ26" i="18"/>
  <c r="AP26" i="18"/>
  <c r="AO26" i="18"/>
  <c r="AN26" i="18"/>
  <c r="AM26" i="18"/>
  <c r="AL26" i="18"/>
  <c r="AK26" i="18"/>
  <c r="AJ26" i="18"/>
  <c r="AI26" i="18"/>
  <c r="AH26" i="18"/>
  <c r="AG26" i="18"/>
  <c r="AF26" i="18"/>
  <c r="AE26" i="18"/>
  <c r="AD26" i="18"/>
  <c r="AC26" i="18"/>
  <c r="AB26" i="18"/>
  <c r="AA26" i="18"/>
  <c r="Z26" i="18"/>
  <c r="Y26" i="18"/>
  <c r="X26" i="18"/>
  <c r="W26" i="18"/>
  <c r="V26" i="18"/>
  <c r="U26" i="18"/>
  <c r="T26" i="18"/>
  <c r="S26" i="18"/>
  <c r="R26" i="18"/>
  <c r="Q26" i="18"/>
  <c r="P26" i="18"/>
  <c r="O26" i="18"/>
  <c r="N26" i="18"/>
  <c r="M26" i="18"/>
  <c r="L26" i="18"/>
  <c r="K26" i="18"/>
  <c r="BQ25" i="18"/>
  <c r="BQ163" i="4" s="1"/>
  <c r="BP25" i="18"/>
  <c r="BP163" i="4" s="1"/>
  <c r="BO25" i="18"/>
  <c r="BO163" i="4" s="1"/>
  <c r="BN25" i="18"/>
  <c r="BN163" i="4" s="1"/>
  <c r="BM25" i="18"/>
  <c r="BM163" i="4" s="1"/>
  <c r="BL25" i="18"/>
  <c r="BL163" i="4" s="1"/>
  <c r="BK25" i="18"/>
  <c r="BK163" i="4" s="1"/>
  <c r="BJ25" i="18"/>
  <c r="BJ163" i="4" s="1"/>
  <c r="BI25" i="18"/>
  <c r="BI163" i="4" s="1"/>
  <c r="BH25" i="18"/>
  <c r="BH163" i="4" s="1"/>
  <c r="BG25" i="18"/>
  <c r="BG163" i="4" s="1"/>
  <c r="BF25" i="18"/>
  <c r="BF163" i="4" s="1"/>
  <c r="BE25" i="18"/>
  <c r="BE163" i="4" s="1"/>
  <c r="BD25" i="18"/>
  <c r="BD163" i="4" s="1"/>
  <c r="BC25" i="18"/>
  <c r="BC163" i="4" s="1"/>
  <c r="BB25" i="18"/>
  <c r="BB163" i="4" s="1"/>
  <c r="BA25" i="18"/>
  <c r="BA163" i="4" s="1"/>
  <c r="AZ25" i="18"/>
  <c r="AZ163" i="4" s="1"/>
  <c r="AY25" i="18"/>
  <c r="AY163" i="4" s="1"/>
  <c r="AX25" i="18"/>
  <c r="AX163" i="4" s="1"/>
  <c r="AW25" i="18"/>
  <c r="AW163" i="4" s="1"/>
  <c r="AV25" i="18"/>
  <c r="AV163" i="4" s="1"/>
  <c r="AU25" i="18"/>
  <c r="AU163" i="4" s="1"/>
  <c r="AT25" i="18"/>
  <c r="AT163" i="4" s="1"/>
  <c r="AS25" i="18"/>
  <c r="AS163" i="4" s="1"/>
  <c r="AR25" i="18"/>
  <c r="AR163" i="4" s="1"/>
  <c r="AQ25" i="18"/>
  <c r="AQ163" i="4" s="1"/>
  <c r="AP25" i="18"/>
  <c r="AP163" i="4" s="1"/>
  <c r="AO25" i="18"/>
  <c r="AO163" i="4" s="1"/>
  <c r="AN25" i="18"/>
  <c r="AN163" i="4" s="1"/>
  <c r="AM25" i="18"/>
  <c r="AM163" i="4" s="1"/>
  <c r="AL25" i="18"/>
  <c r="AL163" i="4" s="1"/>
  <c r="AK25" i="18"/>
  <c r="AK163" i="4" s="1"/>
  <c r="AJ25" i="18"/>
  <c r="AJ163" i="4" s="1"/>
  <c r="AI25" i="18"/>
  <c r="AI163" i="4" s="1"/>
  <c r="AH25" i="18"/>
  <c r="AH163" i="4" s="1"/>
  <c r="AG25" i="18"/>
  <c r="AG163" i="4" s="1"/>
  <c r="AF25" i="18"/>
  <c r="AF163" i="4" s="1"/>
  <c r="AE25" i="18"/>
  <c r="AE163" i="4" s="1"/>
  <c r="AD25" i="18"/>
  <c r="AD163" i="4" s="1"/>
  <c r="AC25" i="18"/>
  <c r="AC163" i="4" s="1"/>
  <c r="AB25" i="18"/>
  <c r="AB163" i="4" s="1"/>
  <c r="AA25" i="18"/>
  <c r="AA163" i="4" s="1"/>
  <c r="Z25" i="18"/>
  <c r="Z163" i="4" s="1"/>
  <c r="Y25" i="18"/>
  <c r="Y163" i="4" s="1"/>
  <c r="X25" i="18"/>
  <c r="X163" i="4" s="1"/>
  <c r="W25" i="18"/>
  <c r="W163" i="4" s="1"/>
  <c r="V25" i="18"/>
  <c r="V163" i="4" s="1"/>
  <c r="U25" i="18"/>
  <c r="U163" i="4" s="1"/>
  <c r="T25" i="18"/>
  <c r="T163" i="4" s="1"/>
  <c r="S25" i="18"/>
  <c r="S163" i="4" s="1"/>
  <c r="R25" i="18"/>
  <c r="R163" i="4" s="1"/>
  <c r="Q25" i="18"/>
  <c r="Q163" i="4" s="1"/>
  <c r="P25" i="18"/>
  <c r="P163" i="4" s="1"/>
  <c r="O25" i="18"/>
  <c r="O163" i="4" s="1"/>
  <c r="N25" i="18"/>
  <c r="N163" i="4" s="1"/>
  <c r="M25" i="18"/>
  <c r="M163" i="4" s="1"/>
  <c r="L25" i="18"/>
  <c r="K25" i="18"/>
  <c r="BQ24" i="18"/>
  <c r="BP24" i="18"/>
  <c r="BO24" i="18"/>
  <c r="BN24" i="18"/>
  <c r="BM24" i="18"/>
  <c r="BL24" i="18"/>
  <c r="BK24" i="18"/>
  <c r="BJ24" i="18"/>
  <c r="BI24" i="18"/>
  <c r="BH24" i="18"/>
  <c r="BG24" i="18"/>
  <c r="BF24" i="18"/>
  <c r="BE24" i="18"/>
  <c r="BD24" i="18"/>
  <c r="BC24" i="18"/>
  <c r="BB24" i="18"/>
  <c r="BA24" i="18"/>
  <c r="AZ24" i="18"/>
  <c r="AY24" i="18"/>
  <c r="AX24" i="18"/>
  <c r="AW24" i="18"/>
  <c r="AV24" i="18"/>
  <c r="AU24" i="18"/>
  <c r="AT24" i="18"/>
  <c r="AS24" i="18"/>
  <c r="AR24" i="18"/>
  <c r="AQ24" i="18"/>
  <c r="AP24" i="18"/>
  <c r="AO24" i="18"/>
  <c r="AN24" i="18"/>
  <c r="AM24" i="18"/>
  <c r="AL24" i="18"/>
  <c r="AK24" i="18"/>
  <c r="AJ24" i="18"/>
  <c r="AI24" i="18"/>
  <c r="AH24" i="18"/>
  <c r="AG24" i="18"/>
  <c r="AF24" i="18"/>
  <c r="AE24" i="18"/>
  <c r="AD24" i="18"/>
  <c r="AC24" i="18"/>
  <c r="AB24" i="18"/>
  <c r="AA24" i="18"/>
  <c r="Z24" i="18"/>
  <c r="Y24" i="18"/>
  <c r="X24" i="18"/>
  <c r="W24" i="18"/>
  <c r="V24" i="18"/>
  <c r="U24" i="18"/>
  <c r="T24" i="18"/>
  <c r="S24" i="18"/>
  <c r="R24" i="18"/>
  <c r="Q24" i="18"/>
  <c r="P24" i="18"/>
  <c r="O24" i="18"/>
  <c r="N24" i="18"/>
  <c r="M24" i="18"/>
  <c r="L24" i="18"/>
  <c r="K24" i="18"/>
  <c r="BQ23" i="18"/>
  <c r="BP23" i="18"/>
  <c r="BO23" i="18"/>
  <c r="BN23" i="18"/>
  <c r="BM23" i="18"/>
  <c r="BL23" i="18"/>
  <c r="BK23" i="18"/>
  <c r="BJ23" i="18"/>
  <c r="BI23" i="18"/>
  <c r="BH23" i="18"/>
  <c r="BG23" i="18"/>
  <c r="BF23" i="18"/>
  <c r="BE23" i="18"/>
  <c r="BD23" i="18"/>
  <c r="BC23" i="18"/>
  <c r="BB23" i="18"/>
  <c r="BA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BQ22" i="18"/>
  <c r="BP22" i="18"/>
  <c r="BO22" i="18"/>
  <c r="BN22" i="18"/>
  <c r="BM22" i="18"/>
  <c r="BL22" i="18"/>
  <c r="BK22" i="18"/>
  <c r="BJ22" i="18"/>
  <c r="BI22" i="18"/>
  <c r="BH22" i="18"/>
  <c r="BG22" i="18"/>
  <c r="BF22" i="18"/>
  <c r="BE22" i="18"/>
  <c r="BD22" i="18"/>
  <c r="BC22" i="18"/>
  <c r="BB22" i="18"/>
  <c r="BA22" i="18"/>
  <c r="AZ22" i="18"/>
  <c r="AY22" i="18"/>
  <c r="AX22" i="18"/>
  <c r="AW22" i="18"/>
  <c r="AV22" i="18"/>
  <c r="AU22" i="18"/>
  <c r="AT22" i="18"/>
  <c r="AS22" i="18"/>
  <c r="AR22" i="18"/>
  <c r="AQ22" i="18"/>
  <c r="AP22" i="18"/>
  <c r="AO22" i="18"/>
  <c r="AN22" i="18"/>
  <c r="AM22" i="18"/>
  <c r="AL22" i="18"/>
  <c r="AK22"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BQ21" i="18"/>
  <c r="BP21" i="18"/>
  <c r="BO21" i="18"/>
  <c r="BN21" i="18"/>
  <c r="BM21" i="18"/>
  <c r="BL21" i="18"/>
  <c r="BK21" i="18"/>
  <c r="BJ21" i="18"/>
  <c r="BI21" i="18"/>
  <c r="BH21" i="18"/>
  <c r="BG21" i="18"/>
  <c r="BF21" i="18"/>
  <c r="BE21" i="18"/>
  <c r="BD21" i="18"/>
  <c r="BC21" i="18"/>
  <c r="BB21" i="18"/>
  <c r="BA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BQ20" i="18"/>
  <c r="BP20" i="18"/>
  <c r="BO20" i="18"/>
  <c r="BN20" i="18"/>
  <c r="BM20" i="18"/>
  <c r="BL20" i="18"/>
  <c r="BK20" i="18"/>
  <c r="BJ20" i="18"/>
  <c r="BI20" i="18"/>
  <c r="BH20" i="18"/>
  <c r="BG20" i="18"/>
  <c r="BF20" i="18"/>
  <c r="BE20" i="18"/>
  <c r="BD20" i="18"/>
  <c r="BC20" i="18"/>
  <c r="BB20" i="18"/>
  <c r="BA20" i="18"/>
  <c r="AZ20" i="18"/>
  <c r="AY20" i="18"/>
  <c r="AX20" i="18"/>
  <c r="AW20" i="18"/>
  <c r="AV20" i="18"/>
  <c r="AU20" i="18"/>
  <c r="AT20" i="18"/>
  <c r="AS20" i="18"/>
  <c r="AR20" i="18"/>
  <c r="AQ20" i="18"/>
  <c r="AP20" i="18"/>
  <c r="AO20" i="18"/>
  <c r="AN20" i="18"/>
  <c r="AM20" i="18"/>
  <c r="AL20" i="18"/>
  <c r="AK20" i="18"/>
  <c r="AJ20" i="18"/>
  <c r="AI20" i="18"/>
  <c r="AH20" i="18"/>
  <c r="AG20" i="18"/>
  <c r="AF20" i="18"/>
  <c r="AE20" i="18"/>
  <c r="AD20" i="18"/>
  <c r="AC20" i="18"/>
  <c r="AB20" i="18"/>
  <c r="AA20" i="18"/>
  <c r="Z20" i="18"/>
  <c r="Y20" i="18"/>
  <c r="X20" i="18"/>
  <c r="W20" i="18"/>
  <c r="V20" i="18"/>
  <c r="U20" i="18"/>
  <c r="T20" i="18"/>
  <c r="S20" i="18"/>
  <c r="R20" i="18"/>
  <c r="Q20" i="18"/>
  <c r="P20" i="18"/>
  <c r="O20" i="18"/>
  <c r="N20" i="18"/>
  <c r="M20" i="18"/>
  <c r="L20" i="18"/>
  <c r="K20" i="18"/>
  <c r="BQ19" i="18"/>
  <c r="BP19" i="18"/>
  <c r="BO19" i="18"/>
  <c r="BN19" i="18"/>
  <c r="BM19" i="18"/>
  <c r="BL19" i="18"/>
  <c r="BK19" i="18"/>
  <c r="BJ19" i="18"/>
  <c r="BI19" i="18"/>
  <c r="BH19" i="18"/>
  <c r="BG19" i="18"/>
  <c r="BF19" i="18"/>
  <c r="BE19" i="18"/>
  <c r="BD19" i="18"/>
  <c r="BC19" i="18"/>
  <c r="BB19" i="18"/>
  <c r="BA19" i="18"/>
  <c r="AZ19" i="18"/>
  <c r="AY19" i="18"/>
  <c r="AX19" i="18"/>
  <c r="AW19" i="18"/>
  <c r="AV19" i="18"/>
  <c r="AU19" i="18"/>
  <c r="AT19" i="18"/>
  <c r="AS19" i="18"/>
  <c r="AR19" i="18"/>
  <c r="AQ19" i="18"/>
  <c r="AP19" i="18"/>
  <c r="AO19" i="18"/>
  <c r="AN19" i="18"/>
  <c r="AM19" i="18"/>
  <c r="AL19" i="18"/>
  <c r="AK19" i="18"/>
  <c r="AJ19" i="18"/>
  <c r="AI19" i="18"/>
  <c r="AH19" i="18"/>
  <c r="AG19" i="18"/>
  <c r="AF19" i="18"/>
  <c r="AE19" i="18"/>
  <c r="AD19" i="18"/>
  <c r="AC19" i="18"/>
  <c r="AB19" i="18"/>
  <c r="AA19" i="18"/>
  <c r="Z19" i="18"/>
  <c r="Y19" i="18"/>
  <c r="X19" i="18"/>
  <c r="W19" i="18"/>
  <c r="V19" i="18"/>
  <c r="U19" i="18"/>
  <c r="T19" i="18"/>
  <c r="S19" i="18"/>
  <c r="R19" i="18"/>
  <c r="Q19" i="18"/>
  <c r="P19" i="18"/>
  <c r="O19" i="18"/>
  <c r="N19" i="18"/>
  <c r="M19" i="18"/>
  <c r="L19" i="18"/>
  <c r="K19" i="18"/>
  <c r="BQ18" i="18"/>
  <c r="BP18" i="18"/>
  <c r="BO18" i="18"/>
  <c r="BN18" i="18"/>
  <c r="BM18" i="18"/>
  <c r="BL18" i="18"/>
  <c r="BK18" i="18"/>
  <c r="BJ18" i="18"/>
  <c r="BI18" i="18"/>
  <c r="BH18" i="18"/>
  <c r="BG18" i="18"/>
  <c r="BF18" i="18"/>
  <c r="BE18" i="18"/>
  <c r="BD18" i="18"/>
  <c r="BC18" i="18"/>
  <c r="BB18" i="18"/>
  <c r="BA18" i="18"/>
  <c r="AZ18" i="18"/>
  <c r="AY18" i="18"/>
  <c r="AX18" i="18"/>
  <c r="AW18" i="18"/>
  <c r="AV18" i="18"/>
  <c r="AU18" i="18"/>
  <c r="AT18" i="18"/>
  <c r="AS18" i="18"/>
  <c r="AR18" i="18"/>
  <c r="AQ18" i="18"/>
  <c r="AP18" i="18"/>
  <c r="AO18" i="18"/>
  <c r="AN18" i="18"/>
  <c r="AM18" i="18"/>
  <c r="AL18" i="18"/>
  <c r="AK18" i="18"/>
  <c r="AJ18" i="18"/>
  <c r="AI18" i="18"/>
  <c r="AH18" i="18"/>
  <c r="AG18" i="18"/>
  <c r="AF18" i="18"/>
  <c r="AE18" i="18"/>
  <c r="AD18" i="18"/>
  <c r="AC18" i="18"/>
  <c r="AB18" i="18"/>
  <c r="AA18" i="18"/>
  <c r="Z18" i="18"/>
  <c r="Y18" i="18"/>
  <c r="X18" i="18"/>
  <c r="W18" i="18"/>
  <c r="V18" i="18"/>
  <c r="U18" i="18"/>
  <c r="T18" i="18"/>
  <c r="S18" i="18"/>
  <c r="R18" i="18"/>
  <c r="Q18" i="18"/>
  <c r="P18" i="18"/>
  <c r="O18" i="18"/>
  <c r="N18" i="18"/>
  <c r="M18" i="18"/>
  <c r="L18" i="18"/>
  <c r="K18" i="18"/>
  <c r="BQ17" i="18"/>
  <c r="BP17" i="18"/>
  <c r="BO17" i="18"/>
  <c r="BN17" i="18"/>
  <c r="BM17" i="18"/>
  <c r="BL17" i="18"/>
  <c r="BK17" i="18"/>
  <c r="BJ17" i="18"/>
  <c r="BI17" i="18"/>
  <c r="BH17" i="18"/>
  <c r="BG17" i="18"/>
  <c r="BF17" i="18"/>
  <c r="BE17" i="18"/>
  <c r="BD17" i="18"/>
  <c r="BC17" i="18"/>
  <c r="BB17" i="18"/>
  <c r="BA17" i="18"/>
  <c r="AZ17" i="18"/>
  <c r="AY17" i="18"/>
  <c r="AX17" i="18"/>
  <c r="AW17" i="18"/>
  <c r="AV17" i="18"/>
  <c r="AU17" i="18"/>
  <c r="AT17" i="18"/>
  <c r="AS17" i="18"/>
  <c r="AR17" i="18"/>
  <c r="AQ17" i="18"/>
  <c r="AP17" i="18"/>
  <c r="AO17" i="18"/>
  <c r="AN17" i="18"/>
  <c r="AM17" i="18"/>
  <c r="AL17" i="18"/>
  <c r="AK17" i="18"/>
  <c r="AJ17" i="18"/>
  <c r="AI17" i="18"/>
  <c r="AH17" i="18"/>
  <c r="AG17" i="18"/>
  <c r="AF17" i="18"/>
  <c r="AE17" i="18"/>
  <c r="AD17" i="18"/>
  <c r="AC17" i="18"/>
  <c r="AB17" i="18"/>
  <c r="AA17" i="18"/>
  <c r="Z17" i="18"/>
  <c r="Y17" i="18"/>
  <c r="X17" i="18"/>
  <c r="W17" i="18"/>
  <c r="V17" i="18"/>
  <c r="U17" i="18"/>
  <c r="T17" i="18"/>
  <c r="S17" i="18"/>
  <c r="R17" i="18"/>
  <c r="Q17" i="18"/>
  <c r="P17" i="18"/>
  <c r="O17" i="18"/>
  <c r="N17" i="18"/>
  <c r="M17" i="18"/>
  <c r="L17" i="18"/>
  <c r="L7" i="24" s="1"/>
  <c r="K17" i="18"/>
  <c r="K7" i="24" s="1"/>
  <c r="BQ16" i="18"/>
  <c r="BP16" i="18"/>
  <c r="BO16" i="18"/>
  <c r="BN16" i="18"/>
  <c r="BM16" i="18"/>
  <c r="BL16" i="18"/>
  <c r="BK16" i="18"/>
  <c r="BJ16" i="18"/>
  <c r="BI16" i="18"/>
  <c r="BH16" i="18"/>
  <c r="BG16" i="18"/>
  <c r="BF16" i="18"/>
  <c r="BE16" i="18"/>
  <c r="BD16" i="18"/>
  <c r="BC16" i="18"/>
  <c r="BB16" i="18"/>
  <c r="BA16" i="18"/>
  <c r="AZ16" i="18"/>
  <c r="AY16" i="18"/>
  <c r="AX16" i="18"/>
  <c r="AW16" i="18"/>
  <c r="AV16" i="18"/>
  <c r="AU16" i="18"/>
  <c r="AT16" i="18"/>
  <c r="AS16" i="18"/>
  <c r="AR16" i="18"/>
  <c r="AQ16" i="18"/>
  <c r="AP16" i="18"/>
  <c r="AO16" i="18"/>
  <c r="AN16" i="18"/>
  <c r="AM16" i="18"/>
  <c r="AL16" i="18"/>
  <c r="AK16" i="18"/>
  <c r="AJ16" i="18"/>
  <c r="AI16" i="18"/>
  <c r="AH16" i="18"/>
  <c r="AG16" i="18"/>
  <c r="AF16" i="18"/>
  <c r="AE16" i="18"/>
  <c r="AD16" i="18"/>
  <c r="AC16" i="18"/>
  <c r="AB16" i="18"/>
  <c r="AA16" i="18"/>
  <c r="Z16" i="18"/>
  <c r="Y16" i="18"/>
  <c r="X16" i="18"/>
  <c r="W16" i="18"/>
  <c r="V16" i="18"/>
  <c r="U16" i="18"/>
  <c r="T16" i="18"/>
  <c r="S16" i="18"/>
  <c r="R16" i="18"/>
  <c r="Q16" i="18"/>
  <c r="P16" i="18"/>
  <c r="O16" i="18"/>
  <c r="N16" i="18"/>
  <c r="M16" i="18"/>
  <c r="L16" i="18"/>
  <c r="L5" i="24" s="1"/>
  <c r="K16" i="18"/>
  <c r="K5" i="24" s="1"/>
  <c r="BQ11" i="18"/>
  <c r="BQ12" i="18" s="1"/>
  <c r="BQ13" i="18" s="1"/>
  <c r="BQ147" i="4" s="1"/>
  <c r="BQ148" i="4" s="1"/>
  <c r="BP11" i="18"/>
  <c r="BP12" i="18" s="1"/>
  <c r="BP13" i="18" s="1"/>
  <c r="BP147" i="4" s="1"/>
  <c r="BP148" i="4" s="1"/>
  <c r="BN11" i="18"/>
  <c r="BN12" i="18" s="1"/>
  <c r="BN13" i="18" s="1"/>
  <c r="BN147" i="4" s="1"/>
  <c r="BN148" i="4" s="1"/>
  <c r="BM11" i="18"/>
  <c r="BM12" i="18" s="1"/>
  <c r="BM13" i="18" s="1"/>
  <c r="BM147" i="4" s="1"/>
  <c r="BM148" i="4" s="1"/>
  <c r="BL11" i="18"/>
  <c r="BL12" i="18" s="1"/>
  <c r="BL13" i="18" s="1"/>
  <c r="BL147" i="4" s="1"/>
  <c r="BL148" i="4" s="1"/>
  <c r="BJ11" i="18"/>
  <c r="BJ12" i="18" s="1"/>
  <c r="BJ13" i="18" s="1"/>
  <c r="BJ147" i="4" s="1"/>
  <c r="BJ148" i="4" s="1"/>
  <c r="BI11" i="18"/>
  <c r="BI12" i="18" s="1"/>
  <c r="BI13" i="18" s="1"/>
  <c r="BI147" i="4" s="1"/>
  <c r="BI148" i="4" s="1"/>
  <c r="BH11" i="18"/>
  <c r="BH12" i="18" s="1"/>
  <c r="BH13" i="18" s="1"/>
  <c r="BH147" i="4" s="1"/>
  <c r="BH148" i="4" s="1"/>
  <c r="BF11" i="18"/>
  <c r="BF12" i="18" s="1"/>
  <c r="BF13" i="18" s="1"/>
  <c r="BF147" i="4" s="1"/>
  <c r="BF148" i="4" s="1"/>
  <c r="BE11" i="18"/>
  <c r="BE12" i="18" s="1"/>
  <c r="BE13" i="18" s="1"/>
  <c r="BE147" i="4" s="1"/>
  <c r="BE148" i="4" s="1"/>
  <c r="BD11" i="18"/>
  <c r="BD12" i="18" s="1"/>
  <c r="BD13" i="18" s="1"/>
  <c r="BD147" i="4" s="1"/>
  <c r="BD148" i="4" s="1"/>
  <c r="BB11" i="18"/>
  <c r="BB12" i="18" s="1"/>
  <c r="BB13" i="18" s="1"/>
  <c r="BB147" i="4" s="1"/>
  <c r="BB148" i="4" s="1"/>
  <c r="BA11" i="18"/>
  <c r="BA12" i="18" s="1"/>
  <c r="BA13" i="18" s="1"/>
  <c r="BA147" i="4" s="1"/>
  <c r="BA148" i="4" s="1"/>
  <c r="AZ11" i="18"/>
  <c r="AZ12" i="18" s="1"/>
  <c r="AZ13" i="18" s="1"/>
  <c r="AZ147" i="4" s="1"/>
  <c r="AZ148" i="4" s="1"/>
  <c r="AX11" i="18"/>
  <c r="AX12" i="18" s="1"/>
  <c r="AX13" i="18" s="1"/>
  <c r="AX147" i="4" s="1"/>
  <c r="AX148" i="4" s="1"/>
  <c r="AW11" i="18"/>
  <c r="AW12" i="18" s="1"/>
  <c r="AW13" i="18" s="1"/>
  <c r="AW147" i="4" s="1"/>
  <c r="AW148" i="4" s="1"/>
  <c r="AV11" i="18"/>
  <c r="AV12" i="18" s="1"/>
  <c r="AV13" i="18" s="1"/>
  <c r="AV147" i="4" s="1"/>
  <c r="AV148" i="4" s="1"/>
  <c r="AT11" i="18"/>
  <c r="AT12" i="18" s="1"/>
  <c r="AT13" i="18" s="1"/>
  <c r="AT147" i="4" s="1"/>
  <c r="AT148" i="4" s="1"/>
  <c r="AS11" i="18"/>
  <c r="AS12" i="18" s="1"/>
  <c r="AS13" i="18" s="1"/>
  <c r="AS147" i="4" s="1"/>
  <c r="AS148" i="4" s="1"/>
  <c r="AR11" i="18"/>
  <c r="AR12" i="18" s="1"/>
  <c r="AR13" i="18" s="1"/>
  <c r="AR147" i="4" s="1"/>
  <c r="AR148" i="4" s="1"/>
  <c r="AP11" i="18"/>
  <c r="AP12" i="18" s="1"/>
  <c r="AP13" i="18" s="1"/>
  <c r="AP147" i="4" s="1"/>
  <c r="AP148" i="4" s="1"/>
  <c r="AO11" i="18"/>
  <c r="AO12" i="18" s="1"/>
  <c r="AO13" i="18" s="1"/>
  <c r="AO147" i="4" s="1"/>
  <c r="AO148" i="4" s="1"/>
  <c r="AN11" i="18"/>
  <c r="AN12" i="18" s="1"/>
  <c r="AN13" i="18" s="1"/>
  <c r="AN147" i="4" s="1"/>
  <c r="AN148" i="4" s="1"/>
  <c r="AL11" i="18"/>
  <c r="AL12" i="18" s="1"/>
  <c r="AL13" i="18" s="1"/>
  <c r="AL147" i="4" s="1"/>
  <c r="AL148" i="4" s="1"/>
  <c r="AK11" i="18"/>
  <c r="AK12" i="18" s="1"/>
  <c r="AK13" i="18" s="1"/>
  <c r="AK147" i="4" s="1"/>
  <c r="AK148" i="4" s="1"/>
  <c r="AJ11" i="18"/>
  <c r="AJ12" i="18" s="1"/>
  <c r="AJ13" i="18" s="1"/>
  <c r="AJ147" i="4" s="1"/>
  <c r="AJ148" i="4" s="1"/>
  <c r="AH11" i="18"/>
  <c r="AH12" i="18" s="1"/>
  <c r="AH13" i="18" s="1"/>
  <c r="AH147" i="4" s="1"/>
  <c r="AH148" i="4" s="1"/>
  <c r="AG11" i="18"/>
  <c r="AG12" i="18" s="1"/>
  <c r="AG13" i="18" s="1"/>
  <c r="AG147" i="4" s="1"/>
  <c r="AG148" i="4" s="1"/>
  <c r="AF11" i="18"/>
  <c r="AF12" i="18" s="1"/>
  <c r="AF13" i="18" s="1"/>
  <c r="AF147" i="4" s="1"/>
  <c r="AF148" i="4" s="1"/>
  <c r="AD11" i="18"/>
  <c r="AD12" i="18" s="1"/>
  <c r="AD13" i="18" s="1"/>
  <c r="AD147" i="4" s="1"/>
  <c r="AD148" i="4" s="1"/>
  <c r="AC11" i="18"/>
  <c r="AC12" i="18" s="1"/>
  <c r="AC13" i="18" s="1"/>
  <c r="AC147" i="4" s="1"/>
  <c r="AC148" i="4" s="1"/>
  <c r="AB11" i="18"/>
  <c r="AB12" i="18" s="1"/>
  <c r="AB13" i="18" s="1"/>
  <c r="AB147" i="4" s="1"/>
  <c r="AB148" i="4" s="1"/>
  <c r="Z11" i="18"/>
  <c r="Z12" i="18" s="1"/>
  <c r="Z13" i="18" s="1"/>
  <c r="Z147" i="4" s="1"/>
  <c r="Z148" i="4" s="1"/>
  <c r="Y11" i="18"/>
  <c r="Y12" i="18" s="1"/>
  <c r="Y13" i="18" s="1"/>
  <c r="Y147" i="4" s="1"/>
  <c r="Y148" i="4" s="1"/>
  <c r="X11" i="18"/>
  <c r="X12" i="18" s="1"/>
  <c r="X13" i="18" s="1"/>
  <c r="X147" i="4" s="1"/>
  <c r="X148" i="4" s="1"/>
  <c r="V11" i="18"/>
  <c r="V12" i="18" s="1"/>
  <c r="V13" i="18" s="1"/>
  <c r="V147" i="4" s="1"/>
  <c r="V148" i="4" s="1"/>
  <c r="U11" i="18"/>
  <c r="U12" i="18" s="1"/>
  <c r="U13" i="18" s="1"/>
  <c r="U147" i="4" s="1"/>
  <c r="U148" i="4" s="1"/>
  <c r="T11" i="18"/>
  <c r="T12" i="18" s="1"/>
  <c r="T13" i="18" s="1"/>
  <c r="T147" i="4" s="1"/>
  <c r="T148" i="4" s="1"/>
  <c r="R11" i="18"/>
  <c r="R12" i="18" s="1"/>
  <c r="R13" i="18" s="1"/>
  <c r="R147" i="4" s="1"/>
  <c r="R148" i="4" s="1"/>
  <c r="Q11" i="18"/>
  <c r="Q12" i="18" s="1"/>
  <c r="Q13" i="18" s="1"/>
  <c r="Q147" i="4" s="1"/>
  <c r="Q148" i="4" s="1"/>
  <c r="P11" i="18"/>
  <c r="P12" i="18" s="1"/>
  <c r="P13" i="18" s="1"/>
  <c r="P147" i="4" s="1"/>
  <c r="P148" i="4" s="1"/>
  <c r="N11" i="18"/>
  <c r="N12" i="18" s="1"/>
  <c r="N13" i="18" s="1"/>
  <c r="N147" i="4" s="1"/>
  <c r="N148" i="4" s="1"/>
  <c r="M11" i="18"/>
  <c r="M12" i="18" s="1"/>
  <c r="M13" i="18" s="1"/>
  <c r="M147" i="4" s="1"/>
  <c r="M148" i="4" s="1"/>
  <c r="BQ9" i="18"/>
  <c r="BP9" i="18"/>
  <c r="BO9" i="18"/>
  <c r="BN9" i="18"/>
  <c r="BM9" i="18"/>
  <c r="BL9" i="18"/>
  <c r="BK9" i="18"/>
  <c r="BJ9" i="18"/>
  <c r="BI9" i="18"/>
  <c r="BH9" i="18"/>
  <c r="BG9" i="18"/>
  <c r="BF9" i="18"/>
  <c r="BE9" i="18"/>
  <c r="BD9" i="18"/>
  <c r="BC9" i="18"/>
  <c r="BB9" i="18"/>
  <c r="BA9" i="18"/>
  <c r="AZ9" i="18"/>
  <c r="AY9" i="18"/>
  <c r="AX9" i="18"/>
  <c r="AW9" i="18"/>
  <c r="AV9" i="18"/>
  <c r="AU9" i="18"/>
  <c r="AT9" i="18"/>
  <c r="AS9" i="18"/>
  <c r="AR9" i="18"/>
  <c r="AQ9" i="18"/>
  <c r="AP9" i="18"/>
  <c r="AO9" i="18"/>
  <c r="AN9" i="18"/>
  <c r="AM9" i="18"/>
  <c r="AL9" i="18"/>
  <c r="AK9" i="18"/>
  <c r="AJ9" i="18"/>
  <c r="AI9" i="18"/>
  <c r="AH9" i="18"/>
  <c r="AG9" i="18"/>
  <c r="AF9" i="18"/>
  <c r="AE9" i="18"/>
  <c r="AD9" i="18"/>
  <c r="AC9" i="18"/>
  <c r="AB9" i="18"/>
  <c r="AA9" i="18"/>
  <c r="Z9" i="18"/>
  <c r="Y9" i="18"/>
  <c r="X9" i="18"/>
  <c r="W9" i="18"/>
  <c r="V9" i="18"/>
  <c r="U9" i="18"/>
  <c r="T9" i="18"/>
  <c r="S9" i="18"/>
  <c r="R9" i="18"/>
  <c r="Q9" i="18"/>
  <c r="P9" i="18"/>
  <c r="O9" i="18"/>
  <c r="N9" i="18"/>
  <c r="M9" i="18"/>
  <c r="L9" i="18"/>
  <c r="K9" i="18"/>
  <c r="BQ8" i="18"/>
  <c r="BP8" i="18"/>
  <c r="BO8" i="18"/>
  <c r="BN8" i="18"/>
  <c r="BM8" i="18"/>
  <c r="BL8" i="18"/>
  <c r="BK8" i="18"/>
  <c r="BJ8" i="18"/>
  <c r="BI8" i="18"/>
  <c r="BH8" i="18"/>
  <c r="BG8" i="18"/>
  <c r="BF8" i="18"/>
  <c r="BE8" i="18"/>
  <c r="BD8" i="18"/>
  <c r="BC8" i="18"/>
  <c r="BB8" i="18"/>
  <c r="BA8" i="18"/>
  <c r="AZ8" i="18"/>
  <c r="AY8" i="18"/>
  <c r="AX8" i="18"/>
  <c r="AW8" i="18"/>
  <c r="AV8" i="18"/>
  <c r="AU8" i="18"/>
  <c r="AT8" i="18"/>
  <c r="AS8" i="18"/>
  <c r="AR8" i="18"/>
  <c r="AQ8" i="18"/>
  <c r="AP8" i="18"/>
  <c r="AO8" i="18"/>
  <c r="AN8" i="18"/>
  <c r="AM8" i="18"/>
  <c r="AL8" i="18"/>
  <c r="AK8" i="18"/>
  <c r="AJ8" i="18"/>
  <c r="AI8" i="18"/>
  <c r="AH8" i="18"/>
  <c r="AG8" i="18"/>
  <c r="AF8" i="18"/>
  <c r="AE8" i="18"/>
  <c r="AD8" i="18"/>
  <c r="AC8" i="18"/>
  <c r="AB8" i="18"/>
  <c r="AA8" i="18"/>
  <c r="Z8" i="18"/>
  <c r="Y8" i="18"/>
  <c r="X8" i="18"/>
  <c r="W8" i="18"/>
  <c r="V8" i="18"/>
  <c r="U8" i="18"/>
  <c r="T8" i="18"/>
  <c r="S8" i="18"/>
  <c r="R8" i="18"/>
  <c r="Q8" i="18"/>
  <c r="P8" i="18"/>
  <c r="O8" i="18"/>
  <c r="N8" i="18"/>
  <c r="M8" i="18"/>
  <c r="L8" i="18"/>
  <c r="K8" i="18"/>
  <c r="BQ7" i="18"/>
  <c r="BQ7" i="4" s="1"/>
  <c r="BQ16" i="4" s="1"/>
  <c r="BP7" i="18"/>
  <c r="BP7" i="4" s="1"/>
  <c r="BO7" i="18"/>
  <c r="BO7" i="4" s="1"/>
  <c r="BN7" i="18"/>
  <c r="BN7" i="4" s="1"/>
  <c r="BN16" i="4" s="1"/>
  <c r="BM7" i="18"/>
  <c r="BM7" i="4" s="1"/>
  <c r="BM16" i="4" s="1"/>
  <c r="BL7" i="18"/>
  <c r="BL7" i="4" s="1"/>
  <c r="BL16" i="4" s="1"/>
  <c r="BK7" i="18"/>
  <c r="BK7" i="4" s="1"/>
  <c r="BJ7" i="18"/>
  <c r="BJ7" i="4" s="1"/>
  <c r="BJ16" i="4" s="1"/>
  <c r="BI7" i="18"/>
  <c r="BI7" i="4" s="1"/>
  <c r="BH7" i="18"/>
  <c r="BH7" i="4" s="1"/>
  <c r="BG7" i="18"/>
  <c r="BG7" i="4" s="1"/>
  <c r="BF7" i="18"/>
  <c r="BF7" i="4" s="1"/>
  <c r="BF16" i="4" s="1"/>
  <c r="BE7" i="18"/>
  <c r="BE7" i="4" s="1"/>
  <c r="BD7" i="18"/>
  <c r="BD7" i="4" s="1"/>
  <c r="BC7" i="18"/>
  <c r="BC7" i="4" s="1"/>
  <c r="BB7" i="18"/>
  <c r="BB7" i="4" s="1"/>
  <c r="BB16" i="4" s="1"/>
  <c r="BA7" i="18"/>
  <c r="BA7" i="4" s="1"/>
  <c r="BA16" i="4" s="1"/>
  <c r="AZ7" i="18"/>
  <c r="AZ7" i="4" s="1"/>
  <c r="AY7" i="18"/>
  <c r="AY7" i="4" s="1"/>
  <c r="AX7" i="18"/>
  <c r="AX7" i="4" s="1"/>
  <c r="AX16" i="4" s="1"/>
  <c r="AW7" i="18"/>
  <c r="AW7" i="4" s="1"/>
  <c r="AW16" i="4" s="1"/>
  <c r="AV7" i="18"/>
  <c r="AV7" i="4" s="1"/>
  <c r="AV16" i="4" s="1"/>
  <c r="AU7" i="18"/>
  <c r="AU7" i="4" s="1"/>
  <c r="AT7" i="18"/>
  <c r="AT7" i="4" s="1"/>
  <c r="AT16" i="4" s="1"/>
  <c r="AS7" i="18"/>
  <c r="AS7" i="4" s="1"/>
  <c r="AR7" i="18"/>
  <c r="AR7" i="4" s="1"/>
  <c r="AQ7" i="18"/>
  <c r="AQ7" i="4" s="1"/>
  <c r="AP7" i="18"/>
  <c r="AP7" i="4" s="1"/>
  <c r="AP16" i="4" s="1"/>
  <c r="AO7" i="18"/>
  <c r="AO7" i="4" s="1"/>
  <c r="AN7" i="18"/>
  <c r="AN7" i="4" s="1"/>
  <c r="AM7" i="18"/>
  <c r="AM7" i="4" s="1"/>
  <c r="AL7" i="18"/>
  <c r="AL7" i="4" s="1"/>
  <c r="AL16" i="4" s="1"/>
  <c r="AK7" i="18"/>
  <c r="AK7" i="4" s="1"/>
  <c r="AK16" i="4" s="1"/>
  <c r="AJ7" i="18"/>
  <c r="AJ7" i="4" s="1"/>
  <c r="AI7" i="18"/>
  <c r="AI7" i="4" s="1"/>
  <c r="AH7" i="18"/>
  <c r="AH7" i="4" s="1"/>
  <c r="AH16" i="4" s="1"/>
  <c r="AG7" i="18"/>
  <c r="AG7" i="4" s="1"/>
  <c r="AG16" i="4" s="1"/>
  <c r="AF7" i="18"/>
  <c r="AF7" i="4" s="1"/>
  <c r="AF16" i="4" s="1"/>
  <c r="AE7" i="18"/>
  <c r="AE7" i="4" s="1"/>
  <c r="AD7" i="18"/>
  <c r="AD7" i="4" s="1"/>
  <c r="AD16" i="4" s="1"/>
  <c r="AC7" i="18"/>
  <c r="AC7" i="4" s="1"/>
  <c r="AB7" i="18"/>
  <c r="AB7" i="4" s="1"/>
  <c r="AA7" i="18"/>
  <c r="AA7" i="4" s="1"/>
  <c r="Z7" i="18"/>
  <c r="Z7" i="4" s="1"/>
  <c r="Z16" i="4" s="1"/>
  <c r="Y7" i="18"/>
  <c r="Y7" i="4" s="1"/>
  <c r="X7" i="18"/>
  <c r="X7" i="4" s="1"/>
  <c r="W7" i="18"/>
  <c r="W7" i="4" s="1"/>
  <c r="V7" i="18"/>
  <c r="V7" i="4" s="1"/>
  <c r="V16" i="4" s="1"/>
  <c r="U7" i="18"/>
  <c r="U7" i="4" s="1"/>
  <c r="U16" i="4" s="1"/>
  <c r="T7" i="18"/>
  <c r="T7" i="4" s="1"/>
  <c r="S7" i="18"/>
  <c r="S7" i="4" s="1"/>
  <c r="R7" i="18"/>
  <c r="R7" i="4" s="1"/>
  <c r="R16" i="4" s="1"/>
  <c r="Q7" i="18"/>
  <c r="Q7" i="4" s="1"/>
  <c r="Q16" i="4" s="1"/>
  <c r="P7" i="18"/>
  <c r="P7" i="4" s="1"/>
  <c r="P16" i="4" s="1"/>
  <c r="O7" i="18"/>
  <c r="O7" i="4" s="1"/>
  <c r="N7" i="18"/>
  <c r="N7" i="4" s="1"/>
  <c r="N16" i="4" s="1"/>
  <c r="M7" i="18"/>
  <c r="M7" i="4" s="1"/>
  <c r="L7" i="18"/>
  <c r="K7" i="18"/>
  <c r="J74" i="18"/>
  <c r="J197" i="4" s="1"/>
  <c r="J73" i="18"/>
  <c r="J196" i="4" s="1"/>
  <c r="J72" i="18"/>
  <c r="J195" i="4" s="1"/>
  <c r="J71" i="18"/>
  <c r="J194" i="4" s="1"/>
  <c r="J70" i="18"/>
  <c r="J193" i="4" s="1"/>
  <c r="J69" i="18"/>
  <c r="J192" i="4" s="1"/>
  <c r="J68" i="18"/>
  <c r="J191" i="4" s="1"/>
  <c r="J67" i="18"/>
  <c r="J66" i="18"/>
  <c r="J65" i="18"/>
  <c r="J64" i="18"/>
  <c r="J63" i="18"/>
  <c r="J62" i="18"/>
  <c r="J61" i="18"/>
  <c r="J60" i="18"/>
  <c r="J59" i="18"/>
  <c r="J58" i="18"/>
  <c r="J57" i="18"/>
  <c r="J56" i="18"/>
  <c r="J68" i="4" s="1"/>
  <c r="J55" i="18"/>
  <c r="J54" i="18"/>
  <c r="J53" i="18"/>
  <c r="J52" i="18"/>
  <c r="J51" i="18"/>
  <c r="J50" i="18"/>
  <c r="J49" i="18"/>
  <c r="J48" i="18"/>
  <c r="J47" i="18"/>
  <c r="J46" i="18"/>
  <c r="J45" i="18"/>
  <c r="J44" i="18"/>
  <c r="J43" i="18"/>
  <c r="J42" i="18"/>
  <c r="J41" i="18"/>
  <c r="J40" i="18"/>
  <c r="J39" i="18"/>
  <c r="J38" i="18"/>
  <c r="J37" i="18"/>
  <c r="J36" i="18"/>
  <c r="J35" i="18"/>
  <c r="J34" i="18"/>
  <c r="J33" i="18"/>
  <c r="J32" i="18"/>
  <c r="J11" i="18"/>
  <c r="J12" i="18" s="1"/>
  <c r="J30" i="18"/>
  <c r="J29" i="18"/>
  <c r="J28" i="18"/>
  <c r="J27" i="18"/>
  <c r="J26" i="18"/>
  <c r="J25" i="18"/>
  <c r="J22" i="18"/>
  <c r="J21" i="18"/>
  <c r="J20" i="18"/>
  <c r="J19" i="18"/>
  <c r="J18" i="18"/>
  <c r="J17" i="18"/>
  <c r="J16" i="18"/>
  <c r="J9" i="18"/>
  <c r="J8" i="18"/>
  <c r="J7" i="18"/>
  <c r="G64" i="27"/>
  <c r="G63" i="27"/>
  <c r="G60" i="27"/>
  <c r="G59" i="27"/>
  <c r="G50" i="27"/>
  <c r="G49" i="27"/>
  <c r="J11" i="27"/>
  <c r="J12" i="27" s="1"/>
  <c r="J13" i="27" s="1"/>
  <c r="A1" i="27"/>
  <c r="J11" i="25"/>
  <c r="J12" i="25" s="1"/>
  <c r="J13" i="25" s="1"/>
  <c r="G64" i="25"/>
  <c r="G63" i="25"/>
  <c r="G60" i="25"/>
  <c r="G59" i="25"/>
  <c r="G50" i="25"/>
  <c r="G49" i="25"/>
  <c r="A1" i="25"/>
  <c r="O70" i="4" l="1"/>
  <c r="O108" i="4" s="1"/>
  <c r="W70" i="4"/>
  <c r="W108" i="4" s="1"/>
  <c r="AE70" i="4"/>
  <c r="AE108" i="4" s="1"/>
  <c r="AM70" i="4"/>
  <c r="AM108" i="4" s="1"/>
  <c r="AU70" i="4"/>
  <c r="AU108" i="4" s="1"/>
  <c r="BC70" i="4"/>
  <c r="BC108" i="4" s="1"/>
  <c r="BK70" i="4"/>
  <c r="BK108" i="4" s="1"/>
  <c r="P70" i="4"/>
  <c r="P108" i="4" s="1"/>
  <c r="T70" i="4"/>
  <c r="T108" i="4" s="1"/>
  <c r="X70" i="4"/>
  <c r="X108" i="4" s="1"/>
  <c r="AB70" i="4"/>
  <c r="AB108" i="4" s="1"/>
  <c r="AF70" i="4"/>
  <c r="AF108" i="4" s="1"/>
  <c r="AJ70" i="4"/>
  <c r="AJ108" i="4" s="1"/>
  <c r="AN70" i="4"/>
  <c r="AN108" i="4" s="1"/>
  <c r="AR70" i="4"/>
  <c r="AR108" i="4" s="1"/>
  <c r="AV70" i="4"/>
  <c r="AV108" i="4" s="1"/>
  <c r="AZ70" i="4"/>
  <c r="AZ108" i="4" s="1"/>
  <c r="BD70" i="4"/>
  <c r="BD108" i="4" s="1"/>
  <c r="BH70" i="4"/>
  <c r="BH108" i="4" s="1"/>
  <c r="BL70" i="4"/>
  <c r="BL108" i="4" s="1"/>
  <c r="BP70" i="4"/>
  <c r="BP108" i="4" s="1"/>
  <c r="M142" i="4"/>
  <c r="M157" i="4" s="1"/>
  <c r="S70" i="4"/>
  <c r="S108" i="4" s="1"/>
  <c r="AA70" i="4"/>
  <c r="AA108" i="4" s="1"/>
  <c r="AI70" i="4"/>
  <c r="AI108" i="4" s="1"/>
  <c r="AQ70" i="4"/>
  <c r="AQ108" i="4" s="1"/>
  <c r="AY70" i="4"/>
  <c r="AY108" i="4" s="1"/>
  <c r="BG70" i="4"/>
  <c r="BG108" i="4" s="1"/>
  <c r="BO108" i="4"/>
  <c r="BO70" i="4"/>
  <c r="AB16" i="4"/>
  <c r="AB96" i="4" s="1"/>
  <c r="AR16" i="4"/>
  <c r="AR72" i="4" s="1"/>
  <c r="BH16" i="4"/>
  <c r="BH96" i="4" s="1"/>
  <c r="M70" i="4"/>
  <c r="M108" i="4" s="1"/>
  <c r="Q70" i="4"/>
  <c r="Q108" i="4" s="1"/>
  <c r="U70" i="4"/>
  <c r="U108" i="4" s="1"/>
  <c r="Y70" i="4"/>
  <c r="Y108" i="4" s="1"/>
  <c r="AC70" i="4"/>
  <c r="AC108" i="4" s="1"/>
  <c r="AG70" i="4"/>
  <c r="AG108" i="4" s="1"/>
  <c r="AK70" i="4"/>
  <c r="AK108" i="4" s="1"/>
  <c r="AO70" i="4"/>
  <c r="AO108" i="4" s="1"/>
  <c r="AS70" i="4"/>
  <c r="AS108" i="4" s="1"/>
  <c r="AW70" i="4"/>
  <c r="AW108" i="4" s="1"/>
  <c r="BA70" i="4"/>
  <c r="BA108" i="4" s="1"/>
  <c r="BE70" i="4"/>
  <c r="BE108" i="4" s="1"/>
  <c r="BI70" i="4"/>
  <c r="BI108" i="4" s="1"/>
  <c r="BM70" i="4"/>
  <c r="BM108" i="4" s="1"/>
  <c r="BQ70" i="4"/>
  <c r="BQ108" i="4" s="1"/>
  <c r="N70" i="4"/>
  <c r="N108" i="4" s="1"/>
  <c r="R70" i="4"/>
  <c r="R108" i="4" s="1"/>
  <c r="V70" i="4"/>
  <c r="V108" i="4" s="1"/>
  <c r="Z70" i="4"/>
  <c r="Z108" i="4" s="1"/>
  <c r="AD70" i="4"/>
  <c r="AD108" i="4" s="1"/>
  <c r="AH70" i="4"/>
  <c r="AH108" i="4" s="1"/>
  <c r="AL70" i="4"/>
  <c r="AL108" i="4" s="1"/>
  <c r="AP70" i="4"/>
  <c r="AP108" i="4" s="1"/>
  <c r="AT70" i="4"/>
  <c r="AT108" i="4" s="1"/>
  <c r="AX70" i="4"/>
  <c r="AX108" i="4" s="1"/>
  <c r="BB70" i="4"/>
  <c r="BB108" i="4" s="1"/>
  <c r="BF70" i="4"/>
  <c r="BF108" i="4" s="1"/>
  <c r="BJ70" i="4"/>
  <c r="BJ108" i="4" s="1"/>
  <c r="BN70" i="4"/>
  <c r="BN108" i="4" s="1"/>
  <c r="K12" i="24"/>
  <c r="L13" i="24"/>
  <c r="K13" i="24"/>
  <c r="L12" i="24"/>
  <c r="T16" i="4"/>
  <c r="T72" i="4" s="1"/>
  <c r="X16" i="4"/>
  <c r="X72" i="4" s="1"/>
  <c r="AJ16" i="4"/>
  <c r="AJ116" i="4" s="1"/>
  <c r="AN16" i="4"/>
  <c r="AN96" i="4" s="1"/>
  <c r="AZ16" i="4"/>
  <c r="AZ72" i="4" s="1"/>
  <c r="BD16" i="4"/>
  <c r="BD72" i="4" s="1"/>
  <c r="BP16" i="4"/>
  <c r="BP116" i="4" s="1"/>
  <c r="Y16" i="4"/>
  <c r="Y116" i="4" s="1"/>
  <c r="AC16" i="4"/>
  <c r="AC116" i="4" s="1"/>
  <c r="AO16" i="4"/>
  <c r="AO96" i="4" s="1"/>
  <c r="AS16" i="4"/>
  <c r="AS96" i="4" s="1"/>
  <c r="BE16" i="4"/>
  <c r="BE116" i="4" s="1"/>
  <c r="BI16" i="4"/>
  <c r="BI116" i="4" s="1"/>
  <c r="J126" i="4"/>
  <c r="J105" i="4"/>
  <c r="J92" i="4"/>
  <c r="J57" i="4"/>
  <c r="J39" i="4"/>
  <c r="N72" i="4"/>
  <c r="N96" i="4"/>
  <c r="N116" i="4"/>
  <c r="P72" i="4"/>
  <c r="P96" i="4"/>
  <c r="P116" i="4"/>
  <c r="Q72" i="4"/>
  <c r="Q96" i="4"/>
  <c r="Q116" i="4"/>
  <c r="R72" i="4"/>
  <c r="R96" i="4"/>
  <c r="R116" i="4"/>
  <c r="U72" i="4"/>
  <c r="U96" i="4"/>
  <c r="U116" i="4"/>
  <c r="V72" i="4"/>
  <c r="V96" i="4"/>
  <c r="V116" i="4"/>
  <c r="X116" i="4"/>
  <c r="Z72" i="4"/>
  <c r="Z96" i="4"/>
  <c r="Z116" i="4"/>
  <c r="AB72" i="4"/>
  <c r="AC72" i="4"/>
  <c r="AC96" i="4"/>
  <c r="AD72" i="4"/>
  <c r="AD96" i="4"/>
  <c r="AD116" i="4"/>
  <c r="AF72" i="4"/>
  <c r="AF96" i="4"/>
  <c r="AF116" i="4"/>
  <c r="AG72" i="4"/>
  <c r="AG96" i="4"/>
  <c r="AG116" i="4"/>
  <c r="AH72" i="4"/>
  <c r="AH96" i="4"/>
  <c r="AH116" i="4"/>
  <c r="AK72" i="4"/>
  <c r="AK96" i="4"/>
  <c r="AK116" i="4"/>
  <c r="AL72" i="4"/>
  <c r="AL96" i="4"/>
  <c r="AL116" i="4"/>
  <c r="AP72" i="4"/>
  <c r="AP96" i="4"/>
  <c r="AP116" i="4"/>
  <c r="AT72" i="4"/>
  <c r="AT96" i="4"/>
  <c r="AT116" i="4"/>
  <c r="AV72" i="4"/>
  <c r="AV96" i="4"/>
  <c r="AV116" i="4"/>
  <c r="AW72" i="4"/>
  <c r="AW96" i="4"/>
  <c r="AW116" i="4"/>
  <c r="AX72" i="4"/>
  <c r="AX96" i="4"/>
  <c r="AX116" i="4"/>
  <c r="AZ116" i="4"/>
  <c r="BA72" i="4"/>
  <c r="BA96" i="4"/>
  <c r="BA116" i="4"/>
  <c r="BB72" i="4"/>
  <c r="BB96" i="4"/>
  <c r="BB116" i="4"/>
  <c r="BF72" i="4"/>
  <c r="BF96" i="4"/>
  <c r="BF116" i="4"/>
  <c r="BJ72" i="4"/>
  <c r="BJ96" i="4"/>
  <c r="BJ116" i="4"/>
  <c r="BL72" i="4"/>
  <c r="BL96" i="4"/>
  <c r="BL116" i="4"/>
  <c r="BM72" i="4"/>
  <c r="BM96" i="4"/>
  <c r="BM116" i="4"/>
  <c r="BN72" i="4"/>
  <c r="BN96" i="4"/>
  <c r="BN116" i="4"/>
  <c r="BQ72" i="4"/>
  <c r="BQ96" i="4"/>
  <c r="BQ116" i="4"/>
  <c r="K126" i="4"/>
  <c r="K105" i="4"/>
  <c r="K92" i="4"/>
  <c r="K57" i="4"/>
  <c r="K39" i="4"/>
  <c r="L126" i="4"/>
  <c r="L105" i="4"/>
  <c r="L92" i="4"/>
  <c r="L57" i="4"/>
  <c r="L39" i="4"/>
  <c r="M39" i="4"/>
  <c r="M57" i="4"/>
  <c r="M92" i="4"/>
  <c r="M105" i="4"/>
  <c r="M126" i="4"/>
  <c r="N39" i="4"/>
  <c r="N57" i="4"/>
  <c r="N92" i="4"/>
  <c r="N105" i="4"/>
  <c r="N126" i="4"/>
  <c r="O39" i="4"/>
  <c r="O57" i="4"/>
  <c r="O92" i="4"/>
  <c r="O105" i="4"/>
  <c r="O126" i="4"/>
  <c r="P39" i="4"/>
  <c r="P57" i="4"/>
  <c r="P92" i="4"/>
  <c r="P105" i="4"/>
  <c r="P126" i="4"/>
  <c r="Q39" i="4"/>
  <c r="Q57" i="4"/>
  <c r="Q92" i="4"/>
  <c r="Q105" i="4"/>
  <c r="Q126" i="4"/>
  <c r="R39" i="4"/>
  <c r="R57" i="4"/>
  <c r="R92" i="4"/>
  <c r="R105" i="4"/>
  <c r="R126" i="4"/>
  <c r="S39" i="4"/>
  <c r="S57" i="4"/>
  <c r="S92" i="4"/>
  <c r="S105" i="4"/>
  <c r="S126" i="4"/>
  <c r="T39" i="4"/>
  <c r="T57" i="4"/>
  <c r="T92" i="4"/>
  <c r="T105" i="4"/>
  <c r="T126" i="4"/>
  <c r="U39" i="4"/>
  <c r="U57" i="4"/>
  <c r="U92" i="4"/>
  <c r="U105" i="4"/>
  <c r="U126" i="4"/>
  <c r="V39" i="4"/>
  <c r="V57" i="4"/>
  <c r="V92" i="4"/>
  <c r="V105" i="4"/>
  <c r="V126" i="4"/>
  <c r="W39" i="4"/>
  <c r="W57" i="4"/>
  <c r="W92" i="4"/>
  <c r="W105" i="4"/>
  <c r="W126" i="4"/>
  <c r="X39" i="4"/>
  <c r="X57" i="4"/>
  <c r="X92" i="4"/>
  <c r="X105" i="4"/>
  <c r="X126" i="4"/>
  <c r="Y39" i="4"/>
  <c r="Y57" i="4"/>
  <c r="Y92" i="4"/>
  <c r="Y105" i="4"/>
  <c r="Y126" i="4"/>
  <c r="Z39" i="4"/>
  <c r="Z57" i="4"/>
  <c r="Z92" i="4"/>
  <c r="Z105" i="4"/>
  <c r="Z126" i="4"/>
  <c r="AA39" i="4"/>
  <c r="AA57" i="4"/>
  <c r="AA92" i="4"/>
  <c r="AA105" i="4"/>
  <c r="AA126" i="4"/>
  <c r="AB39" i="4"/>
  <c r="AB57" i="4"/>
  <c r="AB92" i="4"/>
  <c r="AB105" i="4"/>
  <c r="AB126" i="4"/>
  <c r="AC39" i="4"/>
  <c r="AC57" i="4"/>
  <c r="AC92" i="4"/>
  <c r="AC105" i="4"/>
  <c r="AC126" i="4"/>
  <c r="AD39" i="4"/>
  <c r="AD57" i="4"/>
  <c r="AD92" i="4"/>
  <c r="AD105" i="4"/>
  <c r="AD126" i="4"/>
  <c r="AE39" i="4"/>
  <c r="AE57" i="4"/>
  <c r="AE92" i="4"/>
  <c r="AE105" i="4"/>
  <c r="AE126" i="4"/>
  <c r="AF39" i="4"/>
  <c r="AF57" i="4"/>
  <c r="AF92" i="4"/>
  <c r="AF105" i="4"/>
  <c r="AF126" i="4"/>
  <c r="AG39" i="4"/>
  <c r="AG57" i="4"/>
  <c r="AG92" i="4"/>
  <c r="AG105" i="4"/>
  <c r="AG126" i="4"/>
  <c r="AH39" i="4"/>
  <c r="AH57" i="4"/>
  <c r="AH92" i="4"/>
  <c r="AH105" i="4"/>
  <c r="AH126" i="4"/>
  <c r="AI39" i="4"/>
  <c r="AI57" i="4"/>
  <c r="AI92" i="4"/>
  <c r="AI105" i="4"/>
  <c r="AI126" i="4"/>
  <c r="AJ39" i="4"/>
  <c r="AJ57" i="4"/>
  <c r="AJ92" i="4"/>
  <c r="AJ105" i="4"/>
  <c r="AJ126" i="4"/>
  <c r="AK39" i="4"/>
  <c r="AK57" i="4"/>
  <c r="AK92" i="4"/>
  <c r="AK105" i="4"/>
  <c r="AK126" i="4"/>
  <c r="AL39" i="4"/>
  <c r="AL57" i="4"/>
  <c r="AL92" i="4"/>
  <c r="AL105" i="4"/>
  <c r="AL126" i="4"/>
  <c r="AM39" i="4"/>
  <c r="AM57" i="4"/>
  <c r="AM92" i="4"/>
  <c r="AM105" i="4"/>
  <c r="AM126" i="4"/>
  <c r="AN39" i="4"/>
  <c r="AN57" i="4"/>
  <c r="AN92" i="4"/>
  <c r="AN105" i="4"/>
  <c r="AN126" i="4"/>
  <c r="AO39" i="4"/>
  <c r="AO57" i="4"/>
  <c r="AO92" i="4"/>
  <c r="AO105" i="4"/>
  <c r="AO126" i="4"/>
  <c r="AP39" i="4"/>
  <c r="AP57" i="4"/>
  <c r="AP92" i="4"/>
  <c r="AP105" i="4"/>
  <c r="AP126" i="4"/>
  <c r="AQ39" i="4"/>
  <c r="AQ57" i="4"/>
  <c r="AQ92" i="4"/>
  <c r="AQ105" i="4"/>
  <c r="AQ126" i="4"/>
  <c r="AR39" i="4"/>
  <c r="AR57" i="4"/>
  <c r="AR92" i="4"/>
  <c r="AR105" i="4"/>
  <c r="AR126" i="4"/>
  <c r="AS39" i="4"/>
  <c r="AS57" i="4"/>
  <c r="AS92" i="4"/>
  <c r="AS105" i="4"/>
  <c r="AS126" i="4"/>
  <c r="AT39" i="4"/>
  <c r="AT57" i="4"/>
  <c r="AT92" i="4"/>
  <c r="AT105" i="4"/>
  <c r="AT126" i="4"/>
  <c r="AU39" i="4"/>
  <c r="AU57" i="4"/>
  <c r="AU92" i="4"/>
  <c r="AU105" i="4"/>
  <c r="AU126" i="4"/>
  <c r="AV39" i="4"/>
  <c r="AV57" i="4"/>
  <c r="AV92" i="4"/>
  <c r="AV105" i="4"/>
  <c r="AV126" i="4"/>
  <c r="AW39" i="4"/>
  <c r="AW57" i="4"/>
  <c r="AW92" i="4"/>
  <c r="AW105" i="4"/>
  <c r="AW126" i="4"/>
  <c r="AX39" i="4"/>
  <c r="AX57" i="4"/>
  <c r="AX92" i="4"/>
  <c r="AX105" i="4"/>
  <c r="AX126" i="4"/>
  <c r="AY39" i="4"/>
  <c r="AY57" i="4"/>
  <c r="AY92" i="4"/>
  <c r="AY105" i="4"/>
  <c r="AY126" i="4"/>
  <c r="AZ39" i="4"/>
  <c r="AZ57" i="4"/>
  <c r="AZ92" i="4"/>
  <c r="AZ105" i="4"/>
  <c r="AZ126" i="4"/>
  <c r="BA39" i="4"/>
  <c r="BA57" i="4"/>
  <c r="BA92" i="4"/>
  <c r="BA105" i="4"/>
  <c r="BA126" i="4"/>
  <c r="BB39" i="4"/>
  <c r="BB57" i="4"/>
  <c r="BB92" i="4"/>
  <c r="BB105" i="4"/>
  <c r="BB126" i="4"/>
  <c r="BC39" i="4"/>
  <c r="BC57" i="4"/>
  <c r="BC92" i="4"/>
  <c r="BC105" i="4"/>
  <c r="BC126" i="4"/>
  <c r="BD39" i="4"/>
  <c r="BD57" i="4"/>
  <c r="BD92" i="4"/>
  <c r="BD105" i="4"/>
  <c r="BD126" i="4"/>
  <c r="BE39" i="4"/>
  <c r="BE57" i="4"/>
  <c r="BE92" i="4"/>
  <c r="BE105" i="4"/>
  <c r="BE126" i="4"/>
  <c r="BF39" i="4"/>
  <c r="BF57" i="4"/>
  <c r="BF92" i="4"/>
  <c r="BF105" i="4"/>
  <c r="BF126" i="4"/>
  <c r="BG39" i="4"/>
  <c r="BG57" i="4"/>
  <c r="BG92" i="4"/>
  <c r="BG105" i="4"/>
  <c r="BG126" i="4"/>
  <c r="BH39" i="4"/>
  <c r="BH57" i="4"/>
  <c r="BH92" i="4"/>
  <c r="BH105" i="4"/>
  <c r="BH126" i="4"/>
  <c r="BI39" i="4"/>
  <c r="BI57" i="4"/>
  <c r="BI92" i="4"/>
  <c r="BI105" i="4"/>
  <c r="BI126" i="4"/>
  <c r="BJ39" i="4"/>
  <c r="BJ57" i="4"/>
  <c r="BJ92" i="4"/>
  <c r="BJ105" i="4"/>
  <c r="BJ126" i="4"/>
  <c r="BK39" i="4"/>
  <c r="BK57" i="4"/>
  <c r="BK92" i="4"/>
  <c r="BK105" i="4"/>
  <c r="BK126" i="4"/>
  <c r="BL39" i="4"/>
  <c r="BL57" i="4"/>
  <c r="BL92" i="4"/>
  <c r="BL105" i="4"/>
  <c r="BL126" i="4"/>
  <c r="BM39" i="4"/>
  <c r="BM57" i="4"/>
  <c r="BM92" i="4"/>
  <c r="BM105" i="4"/>
  <c r="BM126" i="4"/>
  <c r="BN39" i="4"/>
  <c r="BN57" i="4"/>
  <c r="BN92" i="4"/>
  <c r="BN105" i="4"/>
  <c r="BN126" i="4"/>
  <c r="BO39" i="4"/>
  <c r="BO57" i="4"/>
  <c r="BO92" i="4"/>
  <c r="BO105" i="4"/>
  <c r="BO126" i="4"/>
  <c r="BP39" i="4"/>
  <c r="BP57" i="4"/>
  <c r="BP92" i="4"/>
  <c r="BP105" i="4"/>
  <c r="BP126" i="4"/>
  <c r="BQ39" i="4"/>
  <c r="BQ57" i="4"/>
  <c r="BQ92" i="4"/>
  <c r="BQ105" i="4"/>
  <c r="BQ126" i="4"/>
  <c r="M5" i="4"/>
  <c r="M5" i="24"/>
  <c r="N5" i="4"/>
  <c r="N5" i="24"/>
  <c r="O5" i="4"/>
  <c r="O5" i="24"/>
  <c r="P5" i="4"/>
  <c r="P5" i="24"/>
  <c r="Q5" i="4"/>
  <c r="Q5" i="24"/>
  <c r="R5" i="4"/>
  <c r="R5" i="24"/>
  <c r="S5" i="4"/>
  <c r="S5" i="24"/>
  <c r="T5" i="4"/>
  <c r="T5" i="24"/>
  <c r="U5" i="4"/>
  <c r="U5" i="24"/>
  <c r="V5" i="4"/>
  <c r="V5" i="24"/>
  <c r="W5" i="4"/>
  <c r="W5" i="24"/>
  <c r="X5" i="4"/>
  <c r="X5" i="24"/>
  <c r="Y5" i="4"/>
  <c r="Y5" i="24"/>
  <c r="Z5" i="4"/>
  <c r="Z5" i="24"/>
  <c r="AA5" i="4"/>
  <c r="AA5" i="24"/>
  <c r="AB5" i="4"/>
  <c r="AB5" i="24"/>
  <c r="AC5" i="4"/>
  <c r="AC5" i="24"/>
  <c r="AD5" i="4"/>
  <c r="AD5" i="24"/>
  <c r="AE5" i="4"/>
  <c r="AE5" i="24"/>
  <c r="AF5" i="4"/>
  <c r="AF5" i="24"/>
  <c r="AG5" i="4"/>
  <c r="AG5" i="24"/>
  <c r="AH5" i="4"/>
  <c r="AH5" i="24"/>
  <c r="AI5" i="4"/>
  <c r="AI5" i="24"/>
  <c r="AJ5" i="4"/>
  <c r="AJ5" i="24"/>
  <c r="AK5" i="4"/>
  <c r="AK5" i="24"/>
  <c r="AL5" i="4"/>
  <c r="AL5" i="24"/>
  <c r="AM5" i="4"/>
  <c r="AM5" i="24"/>
  <c r="AN5" i="4"/>
  <c r="AN5" i="24"/>
  <c r="AO5" i="4"/>
  <c r="AO5" i="24"/>
  <c r="AP5" i="4"/>
  <c r="AP5" i="24"/>
  <c r="AQ5" i="4"/>
  <c r="AQ5" i="24"/>
  <c r="AR5" i="4"/>
  <c r="AR5" i="24"/>
  <c r="AS5" i="4"/>
  <c r="AS5" i="24"/>
  <c r="AT5" i="4"/>
  <c r="AT5" i="24"/>
  <c r="AU5" i="4"/>
  <c r="AU5" i="24"/>
  <c r="AV5" i="4"/>
  <c r="AV5" i="24"/>
  <c r="AW5" i="4"/>
  <c r="AW5" i="24"/>
  <c r="AX5" i="4"/>
  <c r="AX5" i="24"/>
  <c r="AY5" i="4"/>
  <c r="AY5" i="24"/>
  <c r="AZ5" i="4"/>
  <c r="AZ5" i="24"/>
  <c r="BA5" i="4"/>
  <c r="BA5" i="24"/>
  <c r="BB5" i="4"/>
  <c r="BB5" i="24"/>
  <c r="BC5" i="4"/>
  <c r="BC5" i="24"/>
  <c r="BD5" i="4"/>
  <c r="BD5" i="24"/>
  <c r="BE5" i="4"/>
  <c r="BE5" i="24"/>
  <c r="BF5" i="4"/>
  <c r="BF5" i="24"/>
  <c r="BG5" i="4"/>
  <c r="BG5" i="24"/>
  <c r="BH5" i="4"/>
  <c r="BH5" i="24"/>
  <c r="BI5" i="4"/>
  <c r="BI5" i="24"/>
  <c r="BJ5" i="4"/>
  <c r="BJ5" i="24"/>
  <c r="BK5" i="4"/>
  <c r="BK5" i="24"/>
  <c r="BL5" i="4"/>
  <c r="BL5" i="24"/>
  <c r="BM5" i="4"/>
  <c r="BM5" i="24"/>
  <c r="BN5" i="4"/>
  <c r="BN5" i="24"/>
  <c r="BO5" i="4"/>
  <c r="BO5" i="24"/>
  <c r="BP5" i="4"/>
  <c r="BP5" i="24"/>
  <c r="BQ5" i="4"/>
  <c r="BQ5" i="24"/>
  <c r="M6" i="4"/>
  <c r="M7" i="24"/>
  <c r="N6" i="4"/>
  <c r="N7" i="24"/>
  <c r="O6" i="4"/>
  <c r="O7" i="24"/>
  <c r="P6" i="4"/>
  <c r="P7" i="24"/>
  <c r="Q6" i="4"/>
  <c r="Q7" i="24"/>
  <c r="R6" i="4"/>
  <c r="R7" i="24"/>
  <c r="S6" i="4"/>
  <c r="S7" i="24"/>
  <c r="T6" i="4"/>
  <c r="T7" i="24"/>
  <c r="U6" i="4"/>
  <c r="U7" i="24"/>
  <c r="V6" i="4"/>
  <c r="V7" i="24"/>
  <c r="W6" i="4"/>
  <c r="W7" i="24"/>
  <c r="X6" i="4"/>
  <c r="X7" i="24"/>
  <c r="Y6" i="4"/>
  <c r="Y7" i="24"/>
  <c r="Z6" i="4"/>
  <c r="Z7" i="24"/>
  <c r="AA6" i="4"/>
  <c r="AA7" i="24"/>
  <c r="AB6" i="4"/>
  <c r="AB7" i="24"/>
  <c r="AC6" i="4"/>
  <c r="AC7" i="24"/>
  <c r="AD6" i="4"/>
  <c r="AD7" i="24"/>
  <c r="AE6" i="4"/>
  <c r="AE7" i="24"/>
  <c r="AF6" i="4"/>
  <c r="AF7" i="24"/>
  <c r="AG6" i="4"/>
  <c r="AG7" i="24"/>
  <c r="AH6" i="4"/>
  <c r="AH7" i="24"/>
  <c r="AI6" i="4"/>
  <c r="AI7" i="24"/>
  <c r="AJ6" i="4"/>
  <c r="AJ7" i="24"/>
  <c r="AK6" i="4"/>
  <c r="AK7" i="24"/>
  <c r="AL6" i="4"/>
  <c r="AL7" i="24"/>
  <c r="AM6" i="4"/>
  <c r="AM7" i="24"/>
  <c r="AN6" i="4"/>
  <c r="AN7" i="24"/>
  <c r="AO6" i="4"/>
  <c r="AO7" i="24"/>
  <c r="AP6" i="4"/>
  <c r="AP7" i="24"/>
  <c r="AQ6" i="4"/>
  <c r="AQ7" i="24"/>
  <c r="AR6" i="4"/>
  <c r="AR7" i="24"/>
  <c r="AS6" i="4"/>
  <c r="AS7" i="24"/>
  <c r="AT6" i="4"/>
  <c r="AT7" i="24"/>
  <c r="AU6" i="4"/>
  <c r="AU7" i="24"/>
  <c r="AV6" i="4"/>
  <c r="AV7" i="24"/>
  <c r="AW6" i="4"/>
  <c r="AW7" i="24"/>
  <c r="AX6" i="4"/>
  <c r="AX7" i="24"/>
  <c r="AY6" i="4"/>
  <c r="AY7" i="24"/>
  <c r="AZ6" i="4"/>
  <c r="AZ7" i="24"/>
  <c r="BA6" i="4"/>
  <c r="BA7" i="24"/>
  <c r="BB6" i="4"/>
  <c r="BB7" i="24"/>
  <c r="BC6" i="4"/>
  <c r="BC7" i="24"/>
  <c r="BD6" i="4"/>
  <c r="BD7" i="24"/>
  <c r="BE6" i="4"/>
  <c r="BE7" i="24"/>
  <c r="BF6" i="4"/>
  <c r="BF7" i="24"/>
  <c r="BG6" i="4"/>
  <c r="BG7" i="24"/>
  <c r="BH6" i="4"/>
  <c r="BH7" i="24"/>
  <c r="BI6" i="4"/>
  <c r="BI7" i="24"/>
  <c r="BJ6" i="4"/>
  <c r="BJ7" i="24"/>
  <c r="BK6" i="4"/>
  <c r="BK7" i="24"/>
  <c r="BL6" i="4"/>
  <c r="BL7" i="24"/>
  <c r="BM6" i="4"/>
  <c r="BM7" i="24"/>
  <c r="BN6" i="4"/>
  <c r="BN7" i="24"/>
  <c r="BO6" i="4"/>
  <c r="BO7" i="24"/>
  <c r="BP6" i="4"/>
  <c r="BP7" i="24"/>
  <c r="BQ6" i="4"/>
  <c r="BQ7" i="24"/>
  <c r="M36" i="4"/>
  <c r="M54" i="4"/>
  <c r="M89" i="4"/>
  <c r="M102" i="4"/>
  <c r="M123" i="4"/>
  <c r="N36" i="4"/>
  <c r="N54" i="4"/>
  <c r="N89" i="4"/>
  <c r="N102" i="4"/>
  <c r="N123" i="4"/>
  <c r="O36" i="4"/>
  <c r="O54" i="4"/>
  <c r="O89" i="4"/>
  <c r="O102" i="4"/>
  <c r="O123" i="4"/>
  <c r="P36" i="4"/>
  <c r="P54" i="4"/>
  <c r="P89" i="4"/>
  <c r="P102" i="4"/>
  <c r="P123" i="4"/>
  <c r="Q36" i="4"/>
  <c r="Q54" i="4"/>
  <c r="Q89" i="4"/>
  <c r="Q102" i="4"/>
  <c r="Q123" i="4"/>
  <c r="R36" i="4"/>
  <c r="R54" i="4"/>
  <c r="R89" i="4"/>
  <c r="R102" i="4"/>
  <c r="R123" i="4"/>
  <c r="S36" i="4"/>
  <c r="S54" i="4"/>
  <c r="S89" i="4"/>
  <c r="S102" i="4"/>
  <c r="S123" i="4"/>
  <c r="T36" i="4"/>
  <c r="T54" i="4"/>
  <c r="T89" i="4"/>
  <c r="T102" i="4"/>
  <c r="T123" i="4"/>
  <c r="U36" i="4"/>
  <c r="U54" i="4"/>
  <c r="U89" i="4"/>
  <c r="U102" i="4"/>
  <c r="U123" i="4"/>
  <c r="V36" i="4"/>
  <c r="V54" i="4"/>
  <c r="V89" i="4"/>
  <c r="V102" i="4"/>
  <c r="V123" i="4"/>
  <c r="W36" i="4"/>
  <c r="W54" i="4"/>
  <c r="W89" i="4"/>
  <c r="W102" i="4"/>
  <c r="W123" i="4"/>
  <c r="X36" i="4"/>
  <c r="X54" i="4"/>
  <c r="X89" i="4"/>
  <c r="X102" i="4"/>
  <c r="X123" i="4"/>
  <c r="Y36" i="4"/>
  <c r="Y54" i="4"/>
  <c r="Y89" i="4"/>
  <c r="Y102" i="4"/>
  <c r="Y123" i="4"/>
  <c r="Z36" i="4"/>
  <c r="Z54" i="4"/>
  <c r="Z89" i="4"/>
  <c r="Z102" i="4"/>
  <c r="Z123" i="4"/>
  <c r="AA36" i="4"/>
  <c r="AA54" i="4"/>
  <c r="AA89" i="4"/>
  <c r="AA102" i="4"/>
  <c r="AA123" i="4"/>
  <c r="AB36" i="4"/>
  <c r="AB54" i="4"/>
  <c r="AB89" i="4"/>
  <c r="AB102" i="4"/>
  <c r="AB123" i="4"/>
  <c r="AC36" i="4"/>
  <c r="AC54" i="4"/>
  <c r="AC89" i="4"/>
  <c r="AC102" i="4"/>
  <c r="AC123" i="4"/>
  <c r="AD36" i="4"/>
  <c r="AD54" i="4"/>
  <c r="AD89" i="4"/>
  <c r="AD102" i="4"/>
  <c r="AD123" i="4"/>
  <c r="AE36" i="4"/>
  <c r="AE54" i="4"/>
  <c r="AE89" i="4"/>
  <c r="AE102" i="4"/>
  <c r="AE123" i="4"/>
  <c r="AF36" i="4"/>
  <c r="AF54" i="4"/>
  <c r="AF89" i="4"/>
  <c r="AF102" i="4"/>
  <c r="AF123" i="4"/>
  <c r="AG36" i="4"/>
  <c r="AG54" i="4"/>
  <c r="AG89" i="4"/>
  <c r="AG102" i="4"/>
  <c r="AG123" i="4"/>
  <c r="AH36" i="4"/>
  <c r="AH54" i="4"/>
  <c r="AH89" i="4"/>
  <c r="AH102" i="4"/>
  <c r="AH123" i="4"/>
  <c r="AI36" i="4"/>
  <c r="AI54" i="4"/>
  <c r="AI89" i="4"/>
  <c r="AI102" i="4"/>
  <c r="AI123" i="4"/>
  <c r="AJ36" i="4"/>
  <c r="AJ54" i="4"/>
  <c r="AJ89" i="4"/>
  <c r="AJ102" i="4"/>
  <c r="AJ123" i="4"/>
  <c r="AK36" i="4"/>
  <c r="AK54" i="4"/>
  <c r="AK89" i="4"/>
  <c r="AK102" i="4"/>
  <c r="AK123" i="4"/>
  <c r="AL36" i="4"/>
  <c r="AL54" i="4"/>
  <c r="AL89" i="4"/>
  <c r="AL102" i="4"/>
  <c r="AL123" i="4"/>
  <c r="AM36" i="4"/>
  <c r="AM54" i="4"/>
  <c r="AM89" i="4"/>
  <c r="AM102" i="4"/>
  <c r="AM123" i="4"/>
  <c r="AN36" i="4"/>
  <c r="AN54" i="4"/>
  <c r="AN89" i="4"/>
  <c r="AN102" i="4"/>
  <c r="AN123" i="4"/>
  <c r="AO36" i="4"/>
  <c r="AO54" i="4"/>
  <c r="AO89" i="4"/>
  <c r="AO102" i="4"/>
  <c r="AO123" i="4"/>
  <c r="AP36" i="4"/>
  <c r="AP54" i="4"/>
  <c r="AP89" i="4"/>
  <c r="AP102" i="4"/>
  <c r="AP123" i="4"/>
  <c r="AQ36" i="4"/>
  <c r="AQ54" i="4"/>
  <c r="AQ89" i="4"/>
  <c r="AQ102" i="4"/>
  <c r="AQ123" i="4"/>
  <c r="AR36" i="4"/>
  <c r="AR54" i="4"/>
  <c r="AR89" i="4"/>
  <c r="AR102" i="4"/>
  <c r="AR123" i="4"/>
  <c r="AS36" i="4"/>
  <c r="AS54" i="4"/>
  <c r="AS89" i="4"/>
  <c r="AS102" i="4"/>
  <c r="AS123" i="4"/>
  <c r="AT36" i="4"/>
  <c r="AT54" i="4"/>
  <c r="AT89" i="4"/>
  <c r="AT102" i="4"/>
  <c r="AT123" i="4"/>
  <c r="AU36" i="4"/>
  <c r="AU54" i="4"/>
  <c r="AU89" i="4"/>
  <c r="AU102" i="4"/>
  <c r="AU123" i="4"/>
  <c r="AV36" i="4"/>
  <c r="AV54" i="4"/>
  <c r="AV89" i="4"/>
  <c r="AV102" i="4"/>
  <c r="AV123" i="4"/>
  <c r="AW36" i="4"/>
  <c r="AW54" i="4"/>
  <c r="AW89" i="4"/>
  <c r="AW102" i="4"/>
  <c r="AW123" i="4"/>
  <c r="AX36" i="4"/>
  <c r="AX54" i="4"/>
  <c r="AX89" i="4"/>
  <c r="AX102" i="4"/>
  <c r="AX123" i="4"/>
  <c r="AY36" i="4"/>
  <c r="AY54" i="4"/>
  <c r="AY89" i="4"/>
  <c r="AY102" i="4"/>
  <c r="AY123" i="4"/>
  <c r="AZ36" i="4"/>
  <c r="AZ54" i="4"/>
  <c r="AZ89" i="4"/>
  <c r="AZ102" i="4"/>
  <c r="AZ123" i="4"/>
  <c r="BA36" i="4"/>
  <c r="BA54" i="4"/>
  <c r="BA89" i="4"/>
  <c r="BA102" i="4"/>
  <c r="BA123" i="4"/>
  <c r="BB36" i="4"/>
  <c r="BB54" i="4"/>
  <c r="BB89" i="4"/>
  <c r="BB102" i="4"/>
  <c r="BB123" i="4"/>
  <c r="BC36" i="4"/>
  <c r="BC54" i="4"/>
  <c r="BC89" i="4"/>
  <c r="BC102" i="4"/>
  <c r="BC123" i="4"/>
  <c r="BD36" i="4"/>
  <c r="BD54" i="4"/>
  <c r="BD89" i="4"/>
  <c r="BD102" i="4"/>
  <c r="BD123" i="4"/>
  <c r="BE36" i="4"/>
  <c r="BE54" i="4"/>
  <c r="BE89" i="4"/>
  <c r="BE102" i="4"/>
  <c r="BE123" i="4"/>
  <c r="BF36" i="4"/>
  <c r="BF54" i="4"/>
  <c r="BF89" i="4"/>
  <c r="BF102" i="4"/>
  <c r="BF123" i="4"/>
  <c r="BG36" i="4"/>
  <c r="BG54" i="4"/>
  <c r="BG89" i="4"/>
  <c r="BG102" i="4"/>
  <c r="BG123" i="4"/>
  <c r="BH36" i="4"/>
  <c r="BH54" i="4"/>
  <c r="BH89" i="4"/>
  <c r="BH102" i="4"/>
  <c r="BH123" i="4"/>
  <c r="BI36" i="4"/>
  <c r="BI54" i="4"/>
  <c r="BI89" i="4"/>
  <c r="BI102" i="4"/>
  <c r="BI123" i="4"/>
  <c r="BJ36" i="4"/>
  <c r="BJ54" i="4"/>
  <c r="BJ89" i="4"/>
  <c r="BJ102" i="4"/>
  <c r="BJ123" i="4"/>
  <c r="BK36" i="4"/>
  <c r="BK54" i="4"/>
  <c r="BK89" i="4"/>
  <c r="BK102" i="4"/>
  <c r="BK123" i="4"/>
  <c r="BL36" i="4"/>
  <c r="BL54" i="4"/>
  <c r="BL89" i="4"/>
  <c r="BL102" i="4"/>
  <c r="BL123" i="4"/>
  <c r="BM36" i="4"/>
  <c r="BM54" i="4"/>
  <c r="BM89" i="4"/>
  <c r="BM102" i="4"/>
  <c r="BM123" i="4"/>
  <c r="BN36" i="4"/>
  <c r="BN54" i="4"/>
  <c r="BN89" i="4"/>
  <c r="BN102" i="4"/>
  <c r="BN123" i="4"/>
  <c r="BO36" i="4"/>
  <c r="BO54" i="4"/>
  <c r="BO89" i="4"/>
  <c r="BO102" i="4"/>
  <c r="BO123" i="4"/>
  <c r="BP36" i="4"/>
  <c r="BP54" i="4"/>
  <c r="BP89" i="4"/>
  <c r="BP102" i="4"/>
  <c r="BP123" i="4"/>
  <c r="BQ36" i="4"/>
  <c r="BQ54" i="4"/>
  <c r="BQ89" i="4"/>
  <c r="BQ102" i="4"/>
  <c r="BQ123" i="4"/>
  <c r="M38" i="4"/>
  <c r="M56" i="4"/>
  <c r="M91" i="4"/>
  <c r="M104" i="4"/>
  <c r="M125" i="4"/>
  <c r="N38" i="4"/>
  <c r="N56" i="4"/>
  <c r="N91" i="4"/>
  <c r="N104" i="4"/>
  <c r="N125" i="4"/>
  <c r="O38" i="4"/>
  <c r="O56" i="4"/>
  <c r="O91" i="4"/>
  <c r="O104" i="4"/>
  <c r="O125" i="4"/>
  <c r="P38" i="4"/>
  <c r="P56" i="4"/>
  <c r="P91" i="4"/>
  <c r="P104" i="4"/>
  <c r="P125" i="4"/>
  <c r="Q38" i="4"/>
  <c r="Q56" i="4"/>
  <c r="Q91" i="4"/>
  <c r="Q104" i="4"/>
  <c r="Q125" i="4"/>
  <c r="R38" i="4"/>
  <c r="R56" i="4"/>
  <c r="R91" i="4"/>
  <c r="R104" i="4"/>
  <c r="R125" i="4"/>
  <c r="S38" i="4"/>
  <c r="S56" i="4"/>
  <c r="S91" i="4"/>
  <c r="S104" i="4"/>
  <c r="S125" i="4"/>
  <c r="T38" i="4"/>
  <c r="T56" i="4"/>
  <c r="T91" i="4"/>
  <c r="T104" i="4"/>
  <c r="T125" i="4"/>
  <c r="U38" i="4"/>
  <c r="U56" i="4"/>
  <c r="U91" i="4"/>
  <c r="U104" i="4"/>
  <c r="U125" i="4"/>
  <c r="V38" i="4"/>
  <c r="V56" i="4"/>
  <c r="V91" i="4"/>
  <c r="V104" i="4"/>
  <c r="V125" i="4"/>
  <c r="W38" i="4"/>
  <c r="W56" i="4"/>
  <c r="W91" i="4"/>
  <c r="W104" i="4"/>
  <c r="W125" i="4"/>
  <c r="X38" i="4"/>
  <c r="X56" i="4"/>
  <c r="X91" i="4"/>
  <c r="X104" i="4"/>
  <c r="X125" i="4"/>
  <c r="Y38" i="4"/>
  <c r="Y56" i="4"/>
  <c r="Y91" i="4"/>
  <c r="Y104" i="4"/>
  <c r="Y125" i="4"/>
  <c r="Z38" i="4"/>
  <c r="Z56" i="4"/>
  <c r="Z91" i="4"/>
  <c r="Z104" i="4"/>
  <c r="Z125" i="4"/>
  <c r="AA38" i="4"/>
  <c r="AA56" i="4"/>
  <c r="AA91" i="4"/>
  <c r="AA104" i="4"/>
  <c r="AA125" i="4"/>
  <c r="AB38" i="4"/>
  <c r="AB56" i="4"/>
  <c r="AB91" i="4"/>
  <c r="AB104" i="4"/>
  <c r="AB125" i="4"/>
  <c r="AC38" i="4"/>
  <c r="AC56" i="4"/>
  <c r="AC91" i="4"/>
  <c r="AC104" i="4"/>
  <c r="AC125" i="4"/>
  <c r="AD38" i="4"/>
  <c r="AD56" i="4"/>
  <c r="AD91" i="4"/>
  <c r="AD104" i="4"/>
  <c r="AD125" i="4"/>
  <c r="AE38" i="4"/>
  <c r="AE56" i="4"/>
  <c r="AE91" i="4"/>
  <c r="AE104" i="4"/>
  <c r="AE125" i="4"/>
  <c r="AF38" i="4"/>
  <c r="AF56" i="4"/>
  <c r="AF91" i="4"/>
  <c r="AF104" i="4"/>
  <c r="AF125" i="4"/>
  <c r="AG38" i="4"/>
  <c r="AG56" i="4"/>
  <c r="AG91" i="4"/>
  <c r="AG104" i="4"/>
  <c r="AG125" i="4"/>
  <c r="AH38" i="4"/>
  <c r="AH56" i="4"/>
  <c r="AH91" i="4"/>
  <c r="AH104" i="4"/>
  <c r="AH125" i="4"/>
  <c r="AI38" i="4"/>
  <c r="AI56" i="4"/>
  <c r="AI91" i="4"/>
  <c r="AI104" i="4"/>
  <c r="AI125" i="4"/>
  <c r="AJ38" i="4"/>
  <c r="AJ56" i="4"/>
  <c r="AJ91" i="4"/>
  <c r="AJ104" i="4"/>
  <c r="AJ125" i="4"/>
  <c r="AK38" i="4"/>
  <c r="AK56" i="4"/>
  <c r="AK91" i="4"/>
  <c r="AK104" i="4"/>
  <c r="AK125" i="4"/>
  <c r="AL38" i="4"/>
  <c r="AL56" i="4"/>
  <c r="AL91" i="4"/>
  <c r="AL104" i="4"/>
  <c r="AL125" i="4"/>
  <c r="AM38" i="4"/>
  <c r="AM56" i="4"/>
  <c r="AM91" i="4"/>
  <c r="AM104" i="4"/>
  <c r="AM125" i="4"/>
  <c r="AN38" i="4"/>
  <c r="AN56" i="4"/>
  <c r="AN91" i="4"/>
  <c r="AN104" i="4"/>
  <c r="AN125" i="4"/>
  <c r="AO38" i="4"/>
  <c r="AO56" i="4"/>
  <c r="AO91" i="4"/>
  <c r="AO104" i="4"/>
  <c r="AO125" i="4"/>
  <c r="AP38" i="4"/>
  <c r="AP56" i="4"/>
  <c r="AP91" i="4"/>
  <c r="AP104" i="4"/>
  <c r="AP125" i="4"/>
  <c r="AQ38" i="4"/>
  <c r="AQ56" i="4"/>
  <c r="AQ91" i="4"/>
  <c r="AQ104" i="4"/>
  <c r="AQ125" i="4"/>
  <c r="AR38" i="4"/>
  <c r="AR56" i="4"/>
  <c r="AR91" i="4"/>
  <c r="AR104" i="4"/>
  <c r="AR125" i="4"/>
  <c r="AS38" i="4"/>
  <c r="AS56" i="4"/>
  <c r="AS91" i="4"/>
  <c r="AS104" i="4"/>
  <c r="AS125" i="4"/>
  <c r="AT38" i="4"/>
  <c r="AT56" i="4"/>
  <c r="AT91" i="4"/>
  <c r="AT104" i="4"/>
  <c r="AT125" i="4"/>
  <c r="AU38" i="4"/>
  <c r="AU56" i="4"/>
  <c r="AU91" i="4"/>
  <c r="AU104" i="4"/>
  <c r="AU125" i="4"/>
  <c r="AV38" i="4"/>
  <c r="AV56" i="4"/>
  <c r="AV91" i="4"/>
  <c r="AV104" i="4"/>
  <c r="AV125" i="4"/>
  <c r="AW38" i="4"/>
  <c r="AW56" i="4"/>
  <c r="AW91" i="4"/>
  <c r="AW104" i="4"/>
  <c r="AW125" i="4"/>
  <c r="AX38" i="4"/>
  <c r="AX56" i="4"/>
  <c r="AX91" i="4"/>
  <c r="AX104" i="4"/>
  <c r="AX125" i="4"/>
  <c r="AY38" i="4"/>
  <c r="AY56" i="4"/>
  <c r="AY91" i="4"/>
  <c r="AY104" i="4"/>
  <c r="AY125" i="4"/>
  <c r="AZ38" i="4"/>
  <c r="AZ56" i="4"/>
  <c r="AZ91" i="4"/>
  <c r="AZ104" i="4"/>
  <c r="AZ125" i="4"/>
  <c r="BA38" i="4"/>
  <c r="BA56" i="4"/>
  <c r="BA91" i="4"/>
  <c r="BA104" i="4"/>
  <c r="BA125" i="4"/>
  <c r="BB38" i="4"/>
  <c r="BB56" i="4"/>
  <c r="BB91" i="4"/>
  <c r="BB104" i="4"/>
  <c r="BB125" i="4"/>
  <c r="BC38" i="4"/>
  <c r="BC56" i="4"/>
  <c r="BC91" i="4"/>
  <c r="BC104" i="4"/>
  <c r="BC125" i="4"/>
  <c r="BD38" i="4"/>
  <c r="BD56" i="4"/>
  <c r="BD91" i="4"/>
  <c r="BD104" i="4"/>
  <c r="BD125" i="4"/>
  <c r="BE38" i="4"/>
  <c r="BE56" i="4"/>
  <c r="BE91" i="4"/>
  <c r="BE104" i="4"/>
  <c r="BE125" i="4"/>
  <c r="BF38" i="4"/>
  <c r="BF56" i="4"/>
  <c r="BF91" i="4"/>
  <c r="BF104" i="4"/>
  <c r="BF125" i="4"/>
  <c r="BG38" i="4"/>
  <c r="BG56" i="4"/>
  <c r="BG91" i="4"/>
  <c r="BG104" i="4"/>
  <c r="BG125" i="4"/>
  <c r="BH38" i="4"/>
  <c r="BH56" i="4"/>
  <c r="BH91" i="4"/>
  <c r="BH104" i="4"/>
  <c r="BH125" i="4"/>
  <c r="BI38" i="4"/>
  <c r="BI56" i="4"/>
  <c r="BI91" i="4"/>
  <c r="BI104" i="4"/>
  <c r="BI125" i="4"/>
  <c r="BJ38" i="4"/>
  <c r="BJ56" i="4"/>
  <c r="BJ91" i="4"/>
  <c r="BJ104" i="4"/>
  <c r="BJ125" i="4"/>
  <c r="BK38" i="4"/>
  <c r="BK56" i="4"/>
  <c r="BK91" i="4"/>
  <c r="BK104" i="4"/>
  <c r="BK125" i="4"/>
  <c r="BL38" i="4"/>
  <c r="BL56" i="4"/>
  <c r="BL91" i="4"/>
  <c r="BL104" i="4"/>
  <c r="BL125" i="4"/>
  <c r="BM38" i="4"/>
  <c r="BM56" i="4"/>
  <c r="BM91" i="4"/>
  <c r="BM104" i="4"/>
  <c r="BM125" i="4"/>
  <c r="BN38" i="4"/>
  <c r="BN56" i="4"/>
  <c r="BN91" i="4"/>
  <c r="BN104" i="4"/>
  <c r="BN125" i="4"/>
  <c r="BO38" i="4"/>
  <c r="BO56" i="4"/>
  <c r="BO91" i="4"/>
  <c r="BO104" i="4"/>
  <c r="BO125" i="4"/>
  <c r="BP38" i="4"/>
  <c r="BP56" i="4"/>
  <c r="BP91" i="4"/>
  <c r="BP104" i="4"/>
  <c r="BP125" i="4"/>
  <c r="BQ38" i="4"/>
  <c r="BQ56" i="4"/>
  <c r="BQ91" i="4"/>
  <c r="BQ104" i="4"/>
  <c r="BQ125" i="4"/>
  <c r="M161" i="4"/>
  <c r="M12" i="24"/>
  <c r="N161" i="4"/>
  <c r="N12" i="24"/>
  <c r="O161" i="4"/>
  <c r="O12" i="24"/>
  <c r="P161" i="4"/>
  <c r="P12" i="24"/>
  <c r="Q161" i="4"/>
  <c r="Q12" i="24"/>
  <c r="R161" i="4"/>
  <c r="R12" i="24"/>
  <c r="S161" i="4"/>
  <c r="S12" i="24"/>
  <c r="T161" i="4"/>
  <c r="T12" i="24"/>
  <c r="U161" i="4"/>
  <c r="U12" i="24"/>
  <c r="V161" i="4"/>
  <c r="V12" i="24"/>
  <c r="W161" i="4"/>
  <c r="W12" i="24"/>
  <c r="X161" i="4"/>
  <c r="X12" i="24"/>
  <c r="Y161" i="4"/>
  <c r="Y12" i="24"/>
  <c r="Z161" i="4"/>
  <c r="Z12" i="24"/>
  <c r="AA161" i="4"/>
  <c r="AA12" i="24"/>
  <c r="AB161" i="4"/>
  <c r="AB12" i="24"/>
  <c r="AC161" i="4"/>
  <c r="AC12" i="24"/>
  <c r="AD161" i="4"/>
  <c r="AD12" i="24"/>
  <c r="AE161" i="4"/>
  <c r="AE12" i="24"/>
  <c r="AF161" i="4"/>
  <c r="AF12" i="24"/>
  <c r="AG161" i="4"/>
  <c r="AG12" i="24"/>
  <c r="AH161" i="4"/>
  <c r="AH12" i="24"/>
  <c r="AI161" i="4"/>
  <c r="AI12" i="24"/>
  <c r="AJ161" i="4"/>
  <c r="AJ12" i="24"/>
  <c r="AK161" i="4"/>
  <c r="AK12" i="24"/>
  <c r="AL161" i="4"/>
  <c r="AL12" i="24"/>
  <c r="AM161" i="4"/>
  <c r="AM12" i="24"/>
  <c r="AN161" i="4"/>
  <c r="AN12" i="24"/>
  <c r="AO161" i="4"/>
  <c r="AO12" i="24"/>
  <c r="AP161" i="4"/>
  <c r="AP12" i="24"/>
  <c r="AQ161" i="4"/>
  <c r="AQ12" i="24"/>
  <c r="AR161" i="4"/>
  <c r="AR12" i="24"/>
  <c r="AS161" i="4"/>
  <c r="AS12" i="24"/>
  <c r="AT161" i="4"/>
  <c r="AT12" i="24"/>
  <c r="AU161" i="4"/>
  <c r="AU12" i="24"/>
  <c r="AV161" i="4"/>
  <c r="AV12" i="24"/>
  <c r="AW161" i="4"/>
  <c r="AW12" i="24"/>
  <c r="AX161" i="4"/>
  <c r="AX12" i="24"/>
  <c r="AY161" i="4"/>
  <c r="AY12" i="24"/>
  <c r="AZ161" i="4"/>
  <c r="AZ12" i="24"/>
  <c r="BA161" i="4"/>
  <c r="BA12" i="24"/>
  <c r="BB161" i="4"/>
  <c r="BB12" i="24"/>
  <c r="BC161" i="4"/>
  <c r="BC12" i="24"/>
  <c r="BD161" i="4"/>
  <c r="BD12" i="24"/>
  <c r="BE161" i="4"/>
  <c r="BE12" i="24"/>
  <c r="BF161" i="4"/>
  <c r="BF12" i="24"/>
  <c r="BG161" i="4"/>
  <c r="BG12" i="24"/>
  <c r="BH161" i="4"/>
  <c r="BH12" i="24"/>
  <c r="BI161" i="4"/>
  <c r="BI12" i="24"/>
  <c r="BJ161" i="4"/>
  <c r="BJ12" i="24"/>
  <c r="BK161" i="4"/>
  <c r="BK12" i="24"/>
  <c r="BL161" i="4"/>
  <c r="BL12" i="24"/>
  <c r="BM161" i="4"/>
  <c r="BM12" i="24"/>
  <c r="BN161" i="4"/>
  <c r="BN12" i="24"/>
  <c r="BO161" i="4"/>
  <c r="BO12" i="24"/>
  <c r="BP161" i="4"/>
  <c r="BP12" i="24"/>
  <c r="BQ161" i="4"/>
  <c r="BQ12" i="24"/>
  <c r="M162" i="4"/>
  <c r="M13" i="24"/>
  <c r="N162" i="4"/>
  <c r="N13" i="24"/>
  <c r="O162" i="4"/>
  <c r="O13" i="24"/>
  <c r="P162" i="4"/>
  <c r="P13" i="24"/>
  <c r="Q162" i="4"/>
  <c r="Q13" i="24"/>
  <c r="R162" i="4"/>
  <c r="R13" i="24"/>
  <c r="S162" i="4"/>
  <c r="S13" i="24"/>
  <c r="T162" i="4"/>
  <c r="T13" i="24"/>
  <c r="U162" i="4"/>
  <c r="U13" i="24"/>
  <c r="V162" i="4"/>
  <c r="V13" i="24"/>
  <c r="W162" i="4"/>
  <c r="W13" i="24"/>
  <c r="X162" i="4"/>
  <c r="X13" i="24"/>
  <c r="Y162" i="4"/>
  <c r="Y13" i="24"/>
  <c r="Z162" i="4"/>
  <c r="Z13" i="24"/>
  <c r="AA162" i="4"/>
  <c r="AA13" i="24"/>
  <c r="AB162" i="4"/>
  <c r="AB13" i="24"/>
  <c r="AC162" i="4"/>
  <c r="AC13" i="24"/>
  <c r="AD162" i="4"/>
  <c r="AD13" i="24"/>
  <c r="AE162" i="4"/>
  <c r="AE13" i="24"/>
  <c r="AF162" i="4"/>
  <c r="AF13" i="24"/>
  <c r="AG162" i="4"/>
  <c r="AG13" i="24"/>
  <c r="AH162" i="4"/>
  <c r="AH13" i="24"/>
  <c r="AI162" i="4"/>
  <c r="AI13" i="24"/>
  <c r="AJ162" i="4"/>
  <c r="AJ13" i="24"/>
  <c r="AK162" i="4"/>
  <c r="AK13" i="24"/>
  <c r="AL162" i="4"/>
  <c r="AL13" i="24"/>
  <c r="AM162" i="4"/>
  <c r="AM13" i="24"/>
  <c r="AN162" i="4"/>
  <c r="AN13" i="24"/>
  <c r="AO162" i="4"/>
  <c r="AO13" i="24"/>
  <c r="AP162" i="4"/>
  <c r="AP13" i="24"/>
  <c r="AQ162" i="4"/>
  <c r="AQ13" i="24"/>
  <c r="AR162" i="4"/>
  <c r="AR13" i="24"/>
  <c r="AS162" i="4"/>
  <c r="AS13" i="24"/>
  <c r="AT162" i="4"/>
  <c r="AT13" i="24"/>
  <c r="AU162" i="4"/>
  <c r="AU13" i="24"/>
  <c r="AV162" i="4"/>
  <c r="AV13" i="24"/>
  <c r="AW162" i="4"/>
  <c r="AW13" i="24"/>
  <c r="AX162" i="4"/>
  <c r="AX13" i="24"/>
  <c r="AY162" i="4"/>
  <c r="AY13" i="24"/>
  <c r="AZ162" i="4"/>
  <c r="AZ13" i="24"/>
  <c r="BA162" i="4"/>
  <c r="BA13" i="24"/>
  <c r="BB162" i="4"/>
  <c r="BB13" i="24"/>
  <c r="BC162" i="4"/>
  <c r="BC13" i="24"/>
  <c r="BD162" i="4"/>
  <c r="BD13" i="24"/>
  <c r="BE162" i="4"/>
  <c r="BE13" i="24"/>
  <c r="BF162" i="4"/>
  <c r="BF13" i="24"/>
  <c r="BG162" i="4"/>
  <c r="BG13" i="24"/>
  <c r="BH162" i="4"/>
  <c r="BH13" i="24"/>
  <c r="BI162" i="4"/>
  <c r="BI13" i="24"/>
  <c r="BJ162" i="4"/>
  <c r="BJ13" i="24"/>
  <c r="BK162" i="4"/>
  <c r="BK13" i="24"/>
  <c r="BL162" i="4"/>
  <c r="BL13" i="24"/>
  <c r="BM162" i="4"/>
  <c r="BM13" i="24"/>
  <c r="BN162" i="4"/>
  <c r="BN13" i="24"/>
  <c r="BO162" i="4"/>
  <c r="BO13" i="24"/>
  <c r="BP162" i="4"/>
  <c r="BP13" i="24"/>
  <c r="BQ162" i="4"/>
  <c r="BQ13" i="24"/>
  <c r="M16" i="4"/>
  <c r="O11" i="18"/>
  <c r="O12" i="18" s="1"/>
  <c r="O13" i="18" s="1"/>
  <c r="O147" i="4" s="1"/>
  <c r="O148" i="4" s="1"/>
  <c r="O9" i="4"/>
  <c r="O15" i="4" s="1"/>
  <c r="O16" i="4" s="1"/>
  <c r="S11" i="18"/>
  <c r="S12" i="18" s="1"/>
  <c r="S13" i="18" s="1"/>
  <c r="S147" i="4" s="1"/>
  <c r="S148" i="4" s="1"/>
  <c r="S9" i="4"/>
  <c r="S15" i="4" s="1"/>
  <c r="S16" i="4" s="1"/>
  <c r="W11" i="18"/>
  <c r="W12" i="18" s="1"/>
  <c r="W13" i="18" s="1"/>
  <c r="W147" i="4" s="1"/>
  <c r="W148" i="4" s="1"/>
  <c r="W9" i="4"/>
  <c r="W15" i="4" s="1"/>
  <c r="W16" i="4" s="1"/>
  <c r="AA11" i="18"/>
  <c r="AA12" i="18" s="1"/>
  <c r="AA13" i="18" s="1"/>
  <c r="AA147" i="4" s="1"/>
  <c r="AA148" i="4" s="1"/>
  <c r="AA9" i="4"/>
  <c r="AA15" i="4" s="1"/>
  <c r="AA16" i="4" s="1"/>
  <c r="AE11" i="18"/>
  <c r="AE12" i="18" s="1"/>
  <c r="AE13" i="18" s="1"/>
  <c r="AE147" i="4" s="1"/>
  <c r="AE148" i="4" s="1"/>
  <c r="AE9" i="4"/>
  <c r="AE15" i="4" s="1"/>
  <c r="AE16" i="4" s="1"/>
  <c r="AI11" i="18"/>
  <c r="AI12" i="18" s="1"/>
  <c r="AI13" i="18" s="1"/>
  <c r="AI147" i="4" s="1"/>
  <c r="AI148" i="4" s="1"/>
  <c r="AI9" i="4"/>
  <c r="AI15" i="4" s="1"/>
  <c r="AI16" i="4" s="1"/>
  <c r="AM11" i="18"/>
  <c r="AM12" i="18" s="1"/>
  <c r="AM13" i="18" s="1"/>
  <c r="AM147" i="4" s="1"/>
  <c r="AM148" i="4" s="1"/>
  <c r="AM9" i="4"/>
  <c r="AM15" i="4" s="1"/>
  <c r="AM16" i="4" s="1"/>
  <c r="AQ11" i="18"/>
  <c r="AQ12" i="18" s="1"/>
  <c r="AQ13" i="18" s="1"/>
  <c r="AQ147" i="4" s="1"/>
  <c r="AQ148" i="4" s="1"/>
  <c r="AQ9" i="4"/>
  <c r="AQ15" i="4" s="1"/>
  <c r="AQ16" i="4" s="1"/>
  <c r="AU11" i="18"/>
  <c r="AU12" i="18" s="1"/>
  <c r="AU13" i="18" s="1"/>
  <c r="AU147" i="4" s="1"/>
  <c r="AU148" i="4" s="1"/>
  <c r="AU9" i="4"/>
  <c r="AU15" i="4" s="1"/>
  <c r="AU16" i="4" s="1"/>
  <c r="AY11" i="18"/>
  <c r="AY12" i="18" s="1"/>
  <c r="AY13" i="18" s="1"/>
  <c r="AY147" i="4" s="1"/>
  <c r="AY148" i="4" s="1"/>
  <c r="AY9" i="4"/>
  <c r="AY15" i="4" s="1"/>
  <c r="AY16" i="4" s="1"/>
  <c r="BC11" i="18"/>
  <c r="BC12" i="18" s="1"/>
  <c r="BC13" i="18" s="1"/>
  <c r="BC147" i="4" s="1"/>
  <c r="BC148" i="4" s="1"/>
  <c r="BC9" i="4"/>
  <c r="BC15" i="4" s="1"/>
  <c r="BC16" i="4" s="1"/>
  <c r="BG11" i="18"/>
  <c r="BG12" i="18" s="1"/>
  <c r="BG13" i="18" s="1"/>
  <c r="BG147" i="4" s="1"/>
  <c r="BG148" i="4" s="1"/>
  <c r="BG9" i="4"/>
  <c r="BG15" i="4" s="1"/>
  <c r="BG16" i="4" s="1"/>
  <c r="BK11" i="18"/>
  <c r="BK12" i="18" s="1"/>
  <c r="BK13" i="18" s="1"/>
  <c r="BK147" i="4" s="1"/>
  <c r="BK148" i="4" s="1"/>
  <c r="BK9" i="4"/>
  <c r="BK15" i="4" s="1"/>
  <c r="BK16" i="4" s="1"/>
  <c r="BO11" i="18"/>
  <c r="BO12" i="18" s="1"/>
  <c r="BO13" i="18" s="1"/>
  <c r="BO147" i="4" s="1"/>
  <c r="BO148" i="4" s="1"/>
  <c r="BO9" i="4"/>
  <c r="BO15" i="4" s="1"/>
  <c r="BO16" i="4" s="1"/>
  <c r="M185" i="4"/>
  <c r="M184" i="4"/>
  <c r="N184" i="4"/>
  <c r="N185" i="4"/>
  <c r="O184" i="4"/>
  <c r="O185" i="4"/>
  <c r="P184" i="4"/>
  <c r="P185" i="4"/>
  <c r="Q184" i="4"/>
  <c r="Q185" i="4"/>
  <c r="R184" i="4"/>
  <c r="R185" i="4"/>
  <c r="S184" i="4"/>
  <c r="S185" i="4"/>
  <c r="T184" i="4"/>
  <c r="T185" i="4"/>
  <c r="U184" i="4"/>
  <c r="U185" i="4"/>
  <c r="V184" i="4"/>
  <c r="V185" i="4"/>
  <c r="W184" i="4"/>
  <c r="W185" i="4"/>
  <c r="X184" i="4"/>
  <c r="X185" i="4"/>
  <c r="Y184" i="4"/>
  <c r="Y185" i="4"/>
  <c r="Z184" i="4"/>
  <c r="Z185" i="4"/>
  <c r="AA184" i="4"/>
  <c r="AA185" i="4"/>
  <c r="AB184" i="4"/>
  <c r="AB185" i="4"/>
  <c r="AC184" i="4"/>
  <c r="AC185" i="4"/>
  <c r="AD184" i="4"/>
  <c r="AD185" i="4"/>
  <c r="AE184" i="4"/>
  <c r="AE185" i="4"/>
  <c r="AF184" i="4"/>
  <c r="AF185" i="4"/>
  <c r="AG184" i="4"/>
  <c r="AG185" i="4"/>
  <c r="AH184" i="4"/>
  <c r="AH185" i="4"/>
  <c r="AI184" i="4"/>
  <c r="AI185" i="4"/>
  <c r="AJ184" i="4"/>
  <c r="AJ185" i="4"/>
  <c r="AK184" i="4"/>
  <c r="AK185" i="4"/>
  <c r="AL184" i="4"/>
  <c r="AL185" i="4"/>
  <c r="AM184" i="4"/>
  <c r="AM185" i="4"/>
  <c r="AN184" i="4"/>
  <c r="AN185" i="4"/>
  <c r="AO184" i="4"/>
  <c r="AO185" i="4"/>
  <c r="AP184" i="4"/>
  <c r="AP185" i="4"/>
  <c r="AQ184" i="4"/>
  <c r="AQ185" i="4"/>
  <c r="AR184" i="4"/>
  <c r="AR185" i="4"/>
  <c r="AS184" i="4"/>
  <c r="AS185" i="4"/>
  <c r="AT184" i="4"/>
  <c r="AT185" i="4"/>
  <c r="AU184" i="4"/>
  <c r="AU185" i="4"/>
  <c r="AV184" i="4"/>
  <c r="AV185" i="4"/>
  <c r="AW184" i="4"/>
  <c r="AW185" i="4"/>
  <c r="AX184" i="4"/>
  <c r="AX185" i="4"/>
  <c r="AY184" i="4"/>
  <c r="AY185" i="4"/>
  <c r="AZ184" i="4"/>
  <c r="AZ185" i="4"/>
  <c r="BA184" i="4"/>
  <c r="BA185" i="4"/>
  <c r="BB184" i="4"/>
  <c r="BB185" i="4"/>
  <c r="BC184" i="4"/>
  <c r="BC185" i="4"/>
  <c r="BD184" i="4"/>
  <c r="BD185" i="4"/>
  <c r="BE184" i="4"/>
  <c r="BE185" i="4"/>
  <c r="BF184" i="4"/>
  <c r="BF185" i="4"/>
  <c r="BG184" i="4"/>
  <c r="BG185" i="4"/>
  <c r="BH184" i="4"/>
  <c r="BH185" i="4"/>
  <c r="BI184" i="4"/>
  <c r="BI185" i="4"/>
  <c r="BJ184" i="4"/>
  <c r="BJ185" i="4"/>
  <c r="BK184" i="4"/>
  <c r="BK185" i="4"/>
  <c r="BL184" i="4"/>
  <c r="BL185" i="4"/>
  <c r="BM184" i="4"/>
  <c r="BM185" i="4"/>
  <c r="BN184" i="4"/>
  <c r="BN185" i="4"/>
  <c r="BO184" i="4"/>
  <c r="BO185" i="4"/>
  <c r="BP184" i="4"/>
  <c r="BP185" i="4"/>
  <c r="BQ184" i="4"/>
  <c r="BQ185" i="4"/>
  <c r="M170" i="4"/>
  <c r="M171" i="4"/>
  <c r="M172" i="4"/>
  <c r="M175" i="4"/>
  <c r="M176" i="4"/>
  <c r="M177" i="4"/>
  <c r="N170" i="4"/>
  <c r="N171" i="4"/>
  <c r="N172" i="4"/>
  <c r="N175" i="4"/>
  <c r="N176" i="4"/>
  <c r="N177" i="4"/>
  <c r="O170" i="4"/>
  <c r="O171" i="4"/>
  <c r="O172" i="4"/>
  <c r="O175" i="4"/>
  <c r="O176" i="4"/>
  <c r="O177" i="4"/>
  <c r="P170" i="4"/>
  <c r="P171" i="4"/>
  <c r="P172" i="4"/>
  <c r="P175" i="4"/>
  <c r="P176" i="4"/>
  <c r="P177" i="4"/>
  <c r="Q170" i="4"/>
  <c r="Q171" i="4"/>
  <c r="Q172" i="4"/>
  <c r="Q175" i="4"/>
  <c r="Q176" i="4"/>
  <c r="Q177" i="4"/>
  <c r="R170" i="4"/>
  <c r="R171" i="4"/>
  <c r="R172" i="4"/>
  <c r="R175" i="4"/>
  <c r="R176" i="4"/>
  <c r="R177" i="4"/>
  <c r="S170" i="4"/>
  <c r="S171" i="4"/>
  <c r="S172" i="4"/>
  <c r="S175" i="4"/>
  <c r="S176" i="4"/>
  <c r="S177" i="4"/>
  <c r="T170" i="4"/>
  <c r="T171" i="4"/>
  <c r="T172" i="4"/>
  <c r="T175" i="4"/>
  <c r="T176" i="4"/>
  <c r="T177" i="4"/>
  <c r="U170" i="4"/>
  <c r="U171" i="4"/>
  <c r="U172" i="4"/>
  <c r="U175" i="4"/>
  <c r="U176" i="4"/>
  <c r="U177" i="4"/>
  <c r="V170" i="4"/>
  <c r="V171" i="4"/>
  <c r="V172" i="4"/>
  <c r="V175" i="4"/>
  <c r="V176" i="4"/>
  <c r="V177" i="4"/>
  <c r="W170" i="4"/>
  <c r="W171" i="4"/>
  <c r="W172" i="4"/>
  <c r="W175" i="4"/>
  <c r="W176" i="4"/>
  <c r="W177" i="4"/>
  <c r="X170" i="4"/>
  <c r="X171" i="4"/>
  <c r="X172" i="4"/>
  <c r="X175" i="4"/>
  <c r="X176" i="4"/>
  <c r="X177" i="4"/>
  <c r="Y170" i="4"/>
  <c r="Y171" i="4"/>
  <c r="Y172" i="4"/>
  <c r="Y175" i="4"/>
  <c r="Y176" i="4"/>
  <c r="Y177" i="4"/>
  <c r="Z170" i="4"/>
  <c r="Z171" i="4"/>
  <c r="Z172" i="4"/>
  <c r="Z175" i="4"/>
  <c r="Z176" i="4"/>
  <c r="Z177" i="4"/>
  <c r="AA170" i="4"/>
  <c r="AA171" i="4"/>
  <c r="AA172" i="4"/>
  <c r="AA175" i="4"/>
  <c r="AA176" i="4"/>
  <c r="AA177" i="4"/>
  <c r="AB170" i="4"/>
  <c r="AB171" i="4"/>
  <c r="AB172" i="4"/>
  <c r="AB175" i="4"/>
  <c r="AB176" i="4"/>
  <c r="AB177" i="4"/>
  <c r="AC170" i="4"/>
  <c r="AC171" i="4"/>
  <c r="AC172" i="4"/>
  <c r="AC175" i="4"/>
  <c r="AC176" i="4"/>
  <c r="AC177" i="4"/>
  <c r="AD170" i="4"/>
  <c r="AD171" i="4"/>
  <c r="AD172" i="4"/>
  <c r="AD175" i="4"/>
  <c r="AD176" i="4"/>
  <c r="AD177" i="4"/>
  <c r="AE170" i="4"/>
  <c r="AE171" i="4"/>
  <c r="AE172" i="4"/>
  <c r="AE175" i="4"/>
  <c r="AE176" i="4"/>
  <c r="AE177" i="4"/>
  <c r="AF170" i="4"/>
  <c r="AF171" i="4"/>
  <c r="AF172" i="4"/>
  <c r="AF175" i="4"/>
  <c r="AF176" i="4"/>
  <c r="AF177" i="4"/>
  <c r="AG170" i="4"/>
  <c r="AG171" i="4"/>
  <c r="AG172" i="4"/>
  <c r="AG175" i="4"/>
  <c r="AG176" i="4"/>
  <c r="AG177" i="4"/>
  <c r="AH170" i="4"/>
  <c r="AH171" i="4"/>
  <c r="AH172" i="4"/>
  <c r="AH175" i="4"/>
  <c r="AH176" i="4"/>
  <c r="AH177" i="4"/>
  <c r="AI170" i="4"/>
  <c r="AI171" i="4"/>
  <c r="AI172" i="4"/>
  <c r="AI175" i="4"/>
  <c r="AI176" i="4"/>
  <c r="AI177" i="4"/>
  <c r="AJ170" i="4"/>
  <c r="AJ171" i="4"/>
  <c r="AJ172" i="4"/>
  <c r="AJ175" i="4"/>
  <c r="AJ176" i="4"/>
  <c r="AJ177" i="4"/>
  <c r="AK170" i="4"/>
  <c r="AK171" i="4"/>
  <c r="AK172" i="4"/>
  <c r="AK175" i="4"/>
  <c r="AK176" i="4"/>
  <c r="AK177" i="4"/>
  <c r="AL170" i="4"/>
  <c r="AL171" i="4"/>
  <c r="AL172" i="4"/>
  <c r="AL175" i="4"/>
  <c r="AL176" i="4"/>
  <c r="AL177" i="4"/>
  <c r="AM170" i="4"/>
  <c r="AM171" i="4"/>
  <c r="AM172" i="4"/>
  <c r="AM175" i="4"/>
  <c r="AM176" i="4"/>
  <c r="AM177" i="4"/>
  <c r="AN170" i="4"/>
  <c r="AN171" i="4"/>
  <c r="AN172" i="4"/>
  <c r="AN175" i="4"/>
  <c r="AN176" i="4"/>
  <c r="AN177" i="4"/>
  <c r="AO170" i="4"/>
  <c r="AO171" i="4"/>
  <c r="AO172" i="4"/>
  <c r="AO175" i="4"/>
  <c r="AO176" i="4"/>
  <c r="AO177" i="4"/>
  <c r="AP170" i="4"/>
  <c r="AP171" i="4"/>
  <c r="AP172" i="4"/>
  <c r="AP175" i="4"/>
  <c r="AP176" i="4"/>
  <c r="AP177" i="4"/>
  <c r="AQ170" i="4"/>
  <c r="AQ171" i="4"/>
  <c r="AQ172" i="4"/>
  <c r="AQ175" i="4"/>
  <c r="AQ176" i="4"/>
  <c r="AQ177" i="4"/>
  <c r="AR170" i="4"/>
  <c r="AR171" i="4"/>
  <c r="AR172" i="4"/>
  <c r="AR175" i="4"/>
  <c r="AR176" i="4"/>
  <c r="AR177" i="4"/>
  <c r="AS170" i="4"/>
  <c r="AS171" i="4"/>
  <c r="AS172" i="4"/>
  <c r="AS175" i="4"/>
  <c r="AS176" i="4"/>
  <c r="AS177" i="4"/>
  <c r="AT170" i="4"/>
  <c r="AT171" i="4"/>
  <c r="AT172" i="4"/>
  <c r="AT175" i="4"/>
  <c r="AT176" i="4"/>
  <c r="AT177" i="4"/>
  <c r="AU170" i="4"/>
  <c r="AU171" i="4"/>
  <c r="AU172" i="4"/>
  <c r="AU175" i="4"/>
  <c r="AU176" i="4"/>
  <c r="AU177" i="4"/>
  <c r="AV170" i="4"/>
  <c r="AV171" i="4"/>
  <c r="AV172" i="4"/>
  <c r="AV175" i="4"/>
  <c r="AV176" i="4"/>
  <c r="AV177" i="4"/>
  <c r="AW170" i="4"/>
  <c r="AW171" i="4"/>
  <c r="AW172" i="4"/>
  <c r="AW175" i="4"/>
  <c r="AW176" i="4"/>
  <c r="AW177" i="4"/>
  <c r="AX170" i="4"/>
  <c r="AX171" i="4"/>
  <c r="AX172" i="4"/>
  <c r="AX175" i="4"/>
  <c r="AX176" i="4"/>
  <c r="AX177" i="4"/>
  <c r="AY170" i="4"/>
  <c r="AY171" i="4"/>
  <c r="AY172" i="4"/>
  <c r="AY175" i="4"/>
  <c r="AY176" i="4"/>
  <c r="AY177" i="4"/>
  <c r="AZ170" i="4"/>
  <c r="AZ171" i="4"/>
  <c r="AZ172" i="4"/>
  <c r="AZ175" i="4"/>
  <c r="AZ176" i="4"/>
  <c r="AZ177" i="4"/>
  <c r="BA170" i="4"/>
  <c r="BA171" i="4"/>
  <c r="BA172" i="4"/>
  <c r="BA175" i="4"/>
  <c r="BA176" i="4"/>
  <c r="BA177" i="4"/>
  <c r="BB170" i="4"/>
  <c r="BB171" i="4"/>
  <c r="BB172" i="4"/>
  <c r="BB175" i="4"/>
  <c r="BB176" i="4"/>
  <c r="BB177" i="4"/>
  <c r="BC170" i="4"/>
  <c r="BC171" i="4"/>
  <c r="BC172" i="4"/>
  <c r="BC175" i="4"/>
  <c r="BC176" i="4"/>
  <c r="BC177" i="4"/>
  <c r="BD170" i="4"/>
  <c r="BD171" i="4"/>
  <c r="BD172" i="4"/>
  <c r="BD175" i="4"/>
  <c r="BD176" i="4"/>
  <c r="BD177" i="4"/>
  <c r="BE170" i="4"/>
  <c r="BE171" i="4"/>
  <c r="BE172" i="4"/>
  <c r="BE175" i="4"/>
  <c r="BE176" i="4"/>
  <c r="BE177" i="4"/>
  <c r="BF170" i="4"/>
  <c r="BF171" i="4"/>
  <c r="BF172" i="4"/>
  <c r="BF175" i="4"/>
  <c r="BF176" i="4"/>
  <c r="BF177" i="4"/>
  <c r="BG170" i="4"/>
  <c r="BG171" i="4"/>
  <c r="BG172" i="4"/>
  <c r="BG175" i="4"/>
  <c r="BG176" i="4"/>
  <c r="BG177" i="4"/>
  <c r="BH170" i="4"/>
  <c r="BH171" i="4"/>
  <c r="BH172" i="4"/>
  <c r="BH175" i="4"/>
  <c r="BH176" i="4"/>
  <c r="BH177" i="4"/>
  <c r="BI170" i="4"/>
  <c r="BI171" i="4"/>
  <c r="BI172" i="4"/>
  <c r="BI175" i="4"/>
  <c r="BI176" i="4"/>
  <c r="BI177" i="4"/>
  <c r="BJ170" i="4"/>
  <c r="BJ171" i="4"/>
  <c r="BJ172" i="4"/>
  <c r="BJ175" i="4"/>
  <c r="BJ176" i="4"/>
  <c r="BJ177" i="4"/>
  <c r="BK170" i="4"/>
  <c r="BK171" i="4"/>
  <c r="BK172" i="4"/>
  <c r="BK175" i="4"/>
  <c r="BK176" i="4"/>
  <c r="BK177" i="4"/>
  <c r="BL170" i="4"/>
  <c r="BL171" i="4"/>
  <c r="BL172" i="4"/>
  <c r="BL175" i="4"/>
  <c r="BL176" i="4"/>
  <c r="BL177" i="4"/>
  <c r="BM170" i="4"/>
  <c r="BM171" i="4"/>
  <c r="BM172" i="4"/>
  <c r="BM175" i="4"/>
  <c r="BM176" i="4"/>
  <c r="BM177" i="4"/>
  <c r="BN170" i="4"/>
  <c r="BN171" i="4"/>
  <c r="BN172" i="4"/>
  <c r="BN175" i="4"/>
  <c r="BN176" i="4"/>
  <c r="BN177" i="4"/>
  <c r="BO170" i="4"/>
  <c r="BO171" i="4"/>
  <c r="BO172" i="4"/>
  <c r="BO175" i="4"/>
  <c r="BO176" i="4"/>
  <c r="BO177" i="4"/>
  <c r="BP170" i="4"/>
  <c r="BP171" i="4"/>
  <c r="BP172" i="4"/>
  <c r="BP175" i="4"/>
  <c r="BP176" i="4"/>
  <c r="BP177" i="4"/>
  <c r="BQ170" i="4"/>
  <c r="BQ171" i="4"/>
  <c r="BQ172" i="4"/>
  <c r="BQ175" i="4"/>
  <c r="BQ176" i="4"/>
  <c r="BQ177" i="4"/>
  <c r="M71" i="4"/>
  <c r="M115" i="4"/>
  <c r="N71" i="4"/>
  <c r="N115" i="4"/>
  <c r="N119" i="4" s="1"/>
  <c r="O71" i="4"/>
  <c r="O115" i="4"/>
  <c r="P71" i="4"/>
  <c r="P115" i="4"/>
  <c r="Q71" i="4"/>
  <c r="Q115" i="4"/>
  <c r="R71" i="4"/>
  <c r="R115" i="4"/>
  <c r="S71" i="4"/>
  <c r="S115" i="4"/>
  <c r="T71" i="4"/>
  <c r="T115" i="4"/>
  <c r="U71" i="4"/>
  <c r="U115" i="4"/>
  <c r="V71" i="4"/>
  <c r="V115" i="4"/>
  <c r="W71" i="4"/>
  <c r="W115" i="4"/>
  <c r="X71" i="4"/>
  <c r="X115" i="4"/>
  <c r="Y71" i="4"/>
  <c r="Y115" i="4"/>
  <c r="Z71" i="4"/>
  <c r="Z115" i="4"/>
  <c r="AA71" i="4"/>
  <c r="AA115" i="4"/>
  <c r="AB71" i="4"/>
  <c r="AB115" i="4"/>
  <c r="AC71" i="4"/>
  <c r="AC115" i="4"/>
  <c r="AD71" i="4"/>
  <c r="AD115" i="4"/>
  <c r="AE71" i="4"/>
  <c r="AE115" i="4"/>
  <c r="AF71" i="4"/>
  <c r="AF115" i="4"/>
  <c r="AG71" i="4"/>
  <c r="AG115" i="4"/>
  <c r="AG119" i="4" s="1"/>
  <c r="AH71" i="4"/>
  <c r="AH115" i="4"/>
  <c r="AI71" i="4"/>
  <c r="AI115" i="4"/>
  <c r="AJ71" i="4"/>
  <c r="AJ115" i="4"/>
  <c r="AK71" i="4"/>
  <c r="AK115" i="4"/>
  <c r="AK119" i="4" s="1"/>
  <c r="AL71" i="4"/>
  <c r="AL115" i="4"/>
  <c r="AM71" i="4"/>
  <c r="AM115" i="4"/>
  <c r="AN71" i="4"/>
  <c r="AN115" i="4"/>
  <c r="AO71" i="4"/>
  <c r="AO115" i="4"/>
  <c r="AP71" i="4"/>
  <c r="AP115" i="4"/>
  <c r="AQ71" i="4"/>
  <c r="AQ115" i="4"/>
  <c r="AR71" i="4"/>
  <c r="AR115" i="4"/>
  <c r="AS71" i="4"/>
  <c r="AS115" i="4"/>
  <c r="AT71" i="4"/>
  <c r="AT115" i="4"/>
  <c r="AU71" i="4"/>
  <c r="AU115" i="4"/>
  <c r="AV71" i="4"/>
  <c r="AV115" i="4"/>
  <c r="AW71" i="4"/>
  <c r="AW115" i="4"/>
  <c r="AX71" i="4"/>
  <c r="AX115" i="4"/>
  <c r="AY71" i="4"/>
  <c r="AY115" i="4"/>
  <c r="AZ71" i="4"/>
  <c r="AZ115" i="4"/>
  <c r="BA71" i="4"/>
  <c r="BA115" i="4"/>
  <c r="BB71" i="4"/>
  <c r="BB115" i="4"/>
  <c r="BC71" i="4"/>
  <c r="BC115" i="4"/>
  <c r="BD71" i="4"/>
  <c r="BD115" i="4"/>
  <c r="BE71" i="4"/>
  <c r="BE115" i="4"/>
  <c r="BF71" i="4"/>
  <c r="BF115" i="4"/>
  <c r="BG71" i="4"/>
  <c r="BG115" i="4"/>
  <c r="BH71" i="4"/>
  <c r="BH115" i="4"/>
  <c r="BI71" i="4"/>
  <c r="BI115" i="4"/>
  <c r="BJ71" i="4"/>
  <c r="BJ115" i="4"/>
  <c r="BK71" i="4"/>
  <c r="BK115" i="4"/>
  <c r="BL71" i="4"/>
  <c r="BL115" i="4"/>
  <c r="BM71" i="4"/>
  <c r="BM115" i="4"/>
  <c r="BM119" i="4" s="1"/>
  <c r="BN71" i="4"/>
  <c r="BN115" i="4"/>
  <c r="BO71" i="4"/>
  <c r="BO115" i="4"/>
  <c r="BP71" i="4"/>
  <c r="BP115" i="4"/>
  <c r="BQ71" i="4"/>
  <c r="BQ115" i="4"/>
  <c r="BQ119" i="4" s="1"/>
  <c r="M19" i="4"/>
  <c r="M69" i="4"/>
  <c r="N19" i="4"/>
  <c r="N69" i="4"/>
  <c r="O19" i="4"/>
  <c r="O69" i="4"/>
  <c r="P19" i="4"/>
  <c r="P69" i="4"/>
  <c r="Q19" i="4"/>
  <c r="Q69" i="4"/>
  <c r="R19" i="4"/>
  <c r="R69" i="4"/>
  <c r="S19" i="4"/>
  <c r="S69" i="4"/>
  <c r="T19" i="4"/>
  <c r="T69" i="4"/>
  <c r="U19" i="4"/>
  <c r="U69" i="4"/>
  <c r="V19" i="4"/>
  <c r="V69" i="4"/>
  <c r="W19" i="4"/>
  <c r="W69" i="4"/>
  <c r="X19" i="4"/>
  <c r="X69" i="4"/>
  <c r="Y19" i="4"/>
  <c r="Y69" i="4"/>
  <c r="Z19" i="4"/>
  <c r="Z69" i="4"/>
  <c r="AA19" i="4"/>
  <c r="AA69" i="4"/>
  <c r="AB19" i="4"/>
  <c r="AB69" i="4"/>
  <c r="AC19" i="4"/>
  <c r="AC69" i="4"/>
  <c r="AD19" i="4"/>
  <c r="AD69" i="4"/>
  <c r="AE19" i="4"/>
  <c r="AE69" i="4"/>
  <c r="AF19" i="4"/>
  <c r="AF69" i="4"/>
  <c r="AG19" i="4"/>
  <c r="AG69" i="4"/>
  <c r="AH19" i="4"/>
  <c r="AH69" i="4"/>
  <c r="AI19" i="4"/>
  <c r="AI69" i="4"/>
  <c r="AJ19" i="4"/>
  <c r="AJ69" i="4"/>
  <c r="AK19" i="4"/>
  <c r="AK69" i="4"/>
  <c r="AL19" i="4"/>
  <c r="AL69" i="4"/>
  <c r="AM19" i="4"/>
  <c r="AM69" i="4"/>
  <c r="AN19" i="4"/>
  <c r="AN69" i="4"/>
  <c r="AO19" i="4"/>
  <c r="AO69" i="4"/>
  <c r="AP19" i="4"/>
  <c r="AP69" i="4"/>
  <c r="AQ19" i="4"/>
  <c r="AQ69" i="4"/>
  <c r="AR19" i="4"/>
  <c r="AR69" i="4"/>
  <c r="AS19" i="4"/>
  <c r="AS69" i="4"/>
  <c r="AT19" i="4"/>
  <c r="AT69" i="4"/>
  <c r="AU19" i="4"/>
  <c r="AU69" i="4"/>
  <c r="AV19" i="4"/>
  <c r="AV69" i="4"/>
  <c r="AW19" i="4"/>
  <c r="AW69" i="4"/>
  <c r="AX19" i="4"/>
  <c r="AX69" i="4"/>
  <c r="AY19" i="4"/>
  <c r="AY69" i="4"/>
  <c r="AZ19" i="4"/>
  <c r="AZ69" i="4"/>
  <c r="BA19" i="4"/>
  <c r="BA69" i="4"/>
  <c r="BB19" i="4"/>
  <c r="BB69" i="4"/>
  <c r="BC19" i="4"/>
  <c r="BC69" i="4"/>
  <c r="BD19" i="4"/>
  <c r="BD69" i="4"/>
  <c r="BE19" i="4"/>
  <c r="BE69" i="4"/>
  <c r="BF19" i="4"/>
  <c r="BF69" i="4"/>
  <c r="BG19" i="4"/>
  <c r="BG69" i="4"/>
  <c r="BH19" i="4"/>
  <c r="BH69" i="4"/>
  <c r="BI19" i="4"/>
  <c r="BI69" i="4"/>
  <c r="BJ19" i="4"/>
  <c r="BJ69" i="4"/>
  <c r="BK19" i="4"/>
  <c r="BK69" i="4"/>
  <c r="BL19" i="4"/>
  <c r="BL69" i="4"/>
  <c r="BM19" i="4"/>
  <c r="BM69" i="4"/>
  <c r="BN19" i="4"/>
  <c r="BN69" i="4"/>
  <c r="BO19" i="4"/>
  <c r="BO69" i="4"/>
  <c r="BP19" i="4"/>
  <c r="BP69" i="4"/>
  <c r="BQ19" i="4"/>
  <c r="BQ69" i="4"/>
  <c r="M23" i="4"/>
  <c r="M113" i="4"/>
  <c r="N23" i="4"/>
  <c r="N113" i="4"/>
  <c r="O23" i="4"/>
  <c r="O113" i="4"/>
  <c r="P23" i="4"/>
  <c r="P113" i="4"/>
  <c r="Q23" i="4"/>
  <c r="Q113" i="4"/>
  <c r="R23" i="4"/>
  <c r="R113" i="4"/>
  <c r="S23" i="4"/>
  <c r="S113" i="4"/>
  <c r="T23" i="4"/>
  <c r="T113" i="4"/>
  <c r="U23" i="4"/>
  <c r="U113" i="4"/>
  <c r="V23" i="4"/>
  <c r="V113" i="4"/>
  <c r="W23" i="4"/>
  <c r="W113" i="4"/>
  <c r="X23" i="4"/>
  <c r="X113" i="4"/>
  <c r="Y23" i="4"/>
  <c r="Y113" i="4"/>
  <c r="Z23" i="4"/>
  <c r="Z113" i="4"/>
  <c r="AA23" i="4"/>
  <c r="AA113" i="4"/>
  <c r="AB23" i="4"/>
  <c r="AB113" i="4"/>
  <c r="AC23" i="4"/>
  <c r="AC113" i="4"/>
  <c r="AD23" i="4"/>
  <c r="AD113" i="4"/>
  <c r="AE23" i="4"/>
  <c r="AE113" i="4"/>
  <c r="AF23" i="4"/>
  <c r="AF113" i="4"/>
  <c r="AG23" i="4"/>
  <c r="AG113" i="4"/>
  <c r="AH23" i="4"/>
  <c r="AH113" i="4"/>
  <c r="AI23" i="4"/>
  <c r="AI113" i="4"/>
  <c r="AJ23" i="4"/>
  <c r="AJ113" i="4"/>
  <c r="AK23" i="4"/>
  <c r="AK113" i="4"/>
  <c r="AL23" i="4"/>
  <c r="AL113" i="4"/>
  <c r="AM23" i="4"/>
  <c r="AM113" i="4"/>
  <c r="AN23" i="4"/>
  <c r="AN113" i="4"/>
  <c r="AO23" i="4"/>
  <c r="AO113" i="4"/>
  <c r="AP23" i="4"/>
  <c r="AP113" i="4"/>
  <c r="AQ23" i="4"/>
  <c r="AQ113" i="4"/>
  <c r="AR23" i="4"/>
  <c r="AR113" i="4"/>
  <c r="AS23" i="4"/>
  <c r="AS113" i="4"/>
  <c r="AT23" i="4"/>
  <c r="AT113" i="4"/>
  <c r="AU23" i="4"/>
  <c r="AU113" i="4"/>
  <c r="AV23" i="4"/>
  <c r="AV113" i="4"/>
  <c r="AW23" i="4"/>
  <c r="AW113" i="4"/>
  <c r="AX23" i="4"/>
  <c r="AX113" i="4"/>
  <c r="AY23" i="4"/>
  <c r="AY113" i="4"/>
  <c r="AZ23" i="4"/>
  <c r="AZ113" i="4"/>
  <c r="BA23" i="4"/>
  <c r="BA113" i="4"/>
  <c r="BB23" i="4"/>
  <c r="BB113" i="4"/>
  <c r="BC23" i="4"/>
  <c r="BC113" i="4"/>
  <c r="BD23" i="4"/>
  <c r="BD113" i="4"/>
  <c r="BE23" i="4"/>
  <c r="BE113" i="4"/>
  <c r="BF23" i="4"/>
  <c r="BF113" i="4"/>
  <c r="BG23" i="4"/>
  <c r="BG113" i="4"/>
  <c r="BH23" i="4"/>
  <c r="BH113" i="4"/>
  <c r="BI23" i="4"/>
  <c r="BI113" i="4"/>
  <c r="BJ23" i="4"/>
  <c r="BJ113" i="4"/>
  <c r="BK23" i="4"/>
  <c r="BK113" i="4"/>
  <c r="BL23" i="4"/>
  <c r="BL113" i="4"/>
  <c r="BM23" i="4"/>
  <c r="BM113" i="4"/>
  <c r="BN23" i="4"/>
  <c r="BN113" i="4"/>
  <c r="BO23" i="4"/>
  <c r="BO113" i="4"/>
  <c r="BP23" i="4"/>
  <c r="BP113" i="4"/>
  <c r="BQ23" i="4"/>
  <c r="BQ113" i="4"/>
  <c r="M25" i="4"/>
  <c r="M29" i="4" s="1"/>
  <c r="M30" i="4" s="1"/>
  <c r="M31" i="4" s="1"/>
  <c r="M43" i="4"/>
  <c r="N25" i="4"/>
  <c r="N29" i="4" s="1"/>
  <c r="N30" i="4" s="1"/>
  <c r="N31" i="4" s="1"/>
  <c r="N43" i="4"/>
  <c r="O25" i="4"/>
  <c r="O29" i="4" s="1"/>
  <c r="O30" i="4" s="1"/>
  <c r="O31" i="4" s="1"/>
  <c r="O43" i="4"/>
  <c r="P25" i="4"/>
  <c r="P29" i="4" s="1"/>
  <c r="P30" i="4" s="1"/>
  <c r="P31" i="4" s="1"/>
  <c r="P43" i="4"/>
  <c r="Q25" i="4"/>
  <c r="Q29" i="4" s="1"/>
  <c r="Q30" i="4" s="1"/>
  <c r="Q31" i="4" s="1"/>
  <c r="Q43" i="4"/>
  <c r="R25" i="4"/>
  <c r="R29" i="4" s="1"/>
  <c r="R30" i="4" s="1"/>
  <c r="R31" i="4" s="1"/>
  <c r="R43" i="4"/>
  <c r="S25" i="4"/>
  <c r="S29" i="4" s="1"/>
  <c r="S30" i="4" s="1"/>
  <c r="S31" i="4" s="1"/>
  <c r="S43" i="4"/>
  <c r="T25" i="4"/>
  <c r="T29" i="4" s="1"/>
  <c r="T30" i="4" s="1"/>
  <c r="T31" i="4" s="1"/>
  <c r="T43" i="4"/>
  <c r="U25" i="4"/>
  <c r="U29" i="4" s="1"/>
  <c r="U30" i="4" s="1"/>
  <c r="U31" i="4" s="1"/>
  <c r="U43" i="4"/>
  <c r="V25" i="4"/>
  <c r="V29" i="4" s="1"/>
  <c r="V30" i="4" s="1"/>
  <c r="V31" i="4" s="1"/>
  <c r="V43" i="4"/>
  <c r="W25" i="4"/>
  <c r="W29" i="4" s="1"/>
  <c r="W30" i="4" s="1"/>
  <c r="W31" i="4" s="1"/>
  <c r="W43" i="4"/>
  <c r="X25" i="4"/>
  <c r="X29" i="4" s="1"/>
  <c r="X30" i="4" s="1"/>
  <c r="X31" i="4" s="1"/>
  <c r="X43" i="4"/>
  <c r="Y25" i="4"/>
  <c r="Y29" i="4" s="1"/>
  <c r="Y30" i="4" s="1"/>
  <c r="Y31" i="4" s="1"/>
  <c r="Y43" i="4"/>
  <c r="Z25" i="4"/>
  <c r="Z29" i="4" s="1"/>
  <c r="Z30" i="4" s="1"/>
  <c r="Z31" i="4" s="1"/>
  <c r="Z43" i="4"/>
  <c r="AA25" i="4"/>
  <c r="AA29" i="4" s="1"/>
  <c r="AA30" i="4" s="1"/>
  <c r="AA31" i="4" s="1"/>
  <c r="AA43" i="4"/>
  <c r="AB25" i="4"/>
  <c r="AB29" i="4" s="1"/>
  <c r="AB30" i="4" s="1"/>
  <c r="AB31" i="4" s="1"/>
  <c r="AB43" i="4"/>
  <c r="AC25" i="4"/>
  <c r="AC29" i="4" s="1"/>
  <c r="AC30" i="4" s="1"/>
  <c r="AC31" i="4" s="1"/>
  <c r="AC43" i="4"/>
  <c r="AD25" i="4"/>
  <c r="AD29" i="4" s="1"/>
  <c r="AD30" i="4" s="1"/>
  <c r="AD31" i="4" s="1"/>
  <c r="AD43" i="4"/>
  <c r="AE25" i="4"/>
  <c r="AE29" i="4" s="1"/>
  <c r="AE30" i="4" s="1"/>
  <c r="AE31" i="4" s="1"/>
  <c r="AE43" i="4"/>
  <c r="AF25" i="4"/>
  <c r="AF29" i="4" s="1"/>
  <c r="AF30" i="4" s="1"/>
  <c r="AF31" i="4" s="1"/>
  <c r="AF43" i="4"/>
  <c r="AG25" i="4"/>
  <c r="AG29" i="4" s="1"/>
  <c r="AG30" i="4" s="1"/>
  <c r="AG31" i="4" s="1"/>
  <c r="AG43" i="4"/>
  <c r="AH25" i="4"/>
  <c r="AH29" i="4" s="1"/>
  <c r="AH30" i="4" s="1"/>
  <c r="AH31" i="4" s="1"/>
  <c r="AH43" i="4"/>
  <c r="AI25" i="4"/>
  <c r="AI29" i="4" s="1"/>
  <c r="AI30" i="4" s="1"/>
  <c r="AI31" i="4" s="1"/>
  <c r="AI43" i="4"/>
  <c r="AJ25" i="4"/>
  <c r="AJ29" i="4" s="1"/>
  <c r="AJ30" i="4" s="1"/>
  <c r="AJ31" i="4" s="1"/>
  <c r="AJ43" i="4"/>
  <c r="AK25" i="4"/>
  <c r="AK29" i="4" s="1"/>
  <c r="AK30" i="4" s="1"/>
  <c r="AK31" i="4" s="1"/>
  <c r="AK43" i="4"/>
  <c r="AL25" i="4"/>
  <c r="AL29" i="4" s="1"/>
  <c r="AL30" i="4" s="1"/>
  <c r="AL31" i="4" s="1"/>
  <c r="AL43" i="4"/>
  <c r="AM25" i="4"/>
  <c r="AM29" i="4" s="1"/>
  <c r="AM30" i="4" s="1"/>
  <c r="AM31" i="4" s="1"/>
  <c r="AM43" i="4"/>
  <c r="AN25" i="4"/>
  <c r="AN29" i="4" s="1"/>
  <c r="AN30" i="4" s="1"/>
  <c r="AN31" i="4" s="1"/>
  <c r="AN43" i="4"/>
  <c r="AO25" i="4"/>
  <c r="AO29" i="4" s="1"/>
  <c r="AO30" i="4" s="1"/>
  <c r="AO31" i="4" s="1"/>
  <c r="AO43" i="4"/>
  <c r="AP25" i="4"/>
  <c r="AP29" i="4" s="1"/>
  <c r="AP30" i="4" s="1"/>
  <c r="AP31" i="4" s="1"/>
  <c r="AP43" i="4"/>
  <c r="AQ25" i="4"/>
  <c r="AQ29" i="4" s="1"/>
  <c r="AQ30" i="4" s="1"/>
  <c r="AQ31" i="4" s="1"/>
  <c r="AQ43" i="4"/>
  <c r="AR25" i="4"/>
  <c r="AR29" i="4" s="1"/>
  <c r="AR30" i="4" s="1"/>
  <c r="AR31" i="4" s="1"/>
  <c r="AR43" i="4"/>
  <c r="AS25" i="4"/>
  <c r="AS29" i="4" s="1"/>
  <c r="AS30" i="4" s="1"/>
  <c r="AS31" i="4" s="1"/>
  <c r="AS43" i="4"/>
  <c r="AT25" i="4"/>
  <c r="AT29" i="4" s="1"/>
  <c r="AT30" i="4" s="1"/>
  <c r="AT31" i="4" s="1"/>
  <c r="AT43" i="4"/>
  <c r="AU25" i="4"/>
  <c r="AU29" i="4" s="1"/>
  <c r="AU30" i="4" s="1"/>
  <c r="AU31" i="4" s="1"/>
  <c r="AU43" i="4"/>
  <c r="AV25" i="4"/>
  <c r="AV29" i="4" s="1"/>
  <c r="AV30" i="4" s="1"/>
  <c r="AV31" i="4" s="1"/>
  <c r="AV43" i="4"/>
  <c r="AW25" i="4"/>
  <c r="AW29" i="4" s="1"/>
  <c r="AW30" i="4" s="1"/>
  <c r="AW31" i="4" s="1"/>
  <c r="AW43" i="4"/>
  <c r="AX25" i="4"/>
  <c r="AX29" i="4" s="1"/>
  <c r="AX30" i="4" s="1"/>
  <c r="AX31" i="4" s="1"/>
  <c r="AX43" i="4"/>
  <c r="AY25" i="4"/>
  <c r="AY29" i="4" s="1"/>
  <c r="AY30" i="4" s="1"/>
  <c r="AY31" i="4" s="1"/>
  <c r="AY43" i="4"/>
  <c r="AZ25" i="4"/>
  <c r="AZ29" i="4" s="1"/>
  <c r="AZ30" i="4" s="1"/>
  <c r="AZ31" i="4" s="1"/>
  <c r="AZ43" i="4"/>
  <c r="BA25" i="4"/>
  <c r="BA29" i="4" s="1"/>
  <c r="BA30" i="4" s="1"/>
  <c r="BA31" i="4" s="1"/>
  <c r="BA43" i="4"/>
  <c r="BB25" i="4"/>
  <c r="BB29" i="4" s="1"/>
  <c r="BB30" i="4" s="1"/>
  <c r="BB31" i="4" s="1"/>
  <c r="BB43" i="4"/>
  <c r="BC25" i="4"/>
  <c r="BC29" i="4" s="1"/>
  <c r="BC30" i="4" s="1"/>
  <c r="BC31" i="4" s="1"/>
  <c r="BC43" i="4"/>
  <c r="BD25" i="4"/>
  <c r="BD29" i="4" s="1"/>
  <c r="BD30" i="4" s="1"/>
  <c r="BD31" i="4" s="1"/>
  <c r="BD43" i="4"/>
  <c r="BE25" i="4"/>
  <c r="BE29" i="4" s="1"/>
  <c r="BE30" i="4" s="1"/>
  <c r="BE31" i="4" s="1"/>
  <c r="BE43" i="4"/>
  <c r="BF25" i="4"/>
  <c r="BF29" i="4" s="1"/>
  <c r="BF30" i="4" s="1"/>
  <c r="BF31" i="4" s="1"/>
  <c r="BF43" i="4"/>
  <c r="BG25" i="4"/>
  <c r="BG29" i="4" s="1"/>
  <c r="BG30" i="4" s="1"/>
  <c r="BG31" i="4" s="1"/>
  <c r="BG43" i="4"/>
  <c r="BH25" i="4"/>
  <c r="BH29" i="4" s="1"/>
  <c r="BH30" i="4" s="1"/>
  <c r="BH31" i="4" s="1"/>
  <c r="BH43" i="4"/>
  <c r="BI25" i="4"/>
  <c r="BI29" i="4" s="1"/>
  <c r="BI30" i="4" s="1"/>
  <c r="BI31" i="4" s="1"/>
  <c r="BI43" i="4"/>
  <c r="BJ25" i="4"/>
  <c r="BJ29" i="4" s="1"/>
  <c r="BJ30" i="4" s="1"/>
  <c r="BJ31" i="4" s="1"/>
  <c r="BJ43" i="4"/>
  <c r="BK25" i="4"/>
  <c r="BK29" i="4" s="1"/>
  <c r="BK30" i="4" s="1"/>
  <c r="BK31" i="4" s="1"/>
  <c r="BK43" i="4"/>
  <c r="BL25" i="4"/>
  <c r="BL29" i="4" s="1"/>
  <c r="BL30" i="4" s="1"/>
  <c r="BL31" i="4" s="1"/>
  <c r="BL43" i="4"/>
  <c r="BM25" i="4"/>
  <c r="BM29" i="4" s="1"/>
  <c r="BM30" i="4" s="1"/>
  <c r="BM31" i="4" s="1"/>
  <c r="BM43" i="4"/>
  <c r="BN25" i="4"/>
  <c r="BN29" i="4" s="1"/>
  <c r="BN30" i="4" s="1"/>
  <c r="BN31" i="4" s="1"/>
  <c r="BN43" i="4"/>
  <c r="BO25" i="4"/>
  <c r="BO29" i="4" s="1"/>
  <c r="BO30" i="4" s="1"/>
  <c r="BO31" i="4" s="1"/>
  <c r="BO43" i="4"/>
  <c r="BP25" i="4"/>
  <c r="BP29" i="4" s="1"/>
  <c r="BP30" i="4" s="1"/>
  <c r="BP31" i="4" s="1"/>
  <c r="BP43" i="4"/>
  <c r="BQ25" i="4"/>
  <c r="BQ29" i="4" s="1"/>
  <c r="BQ30" i="4" s="1"/>
  <c r="BQ31" i="4" s="1"/>
  <c r="BQ43" i="4"/>
  <c r="M26" i="4"/>
  <c r="M47" i="4" s="1"/>
  <c r="M48" i="4" s="1"/>
  <c r="M49" i="4" s="1"/>
  <c r="M61" i="4"/>
  <c r="N26" i="4"/>
  <c r="N47" i="4" s="1"/>
  <c r="N48" i="4" s="1"/>
  <c r="N49" i="4" s="1"/>
  <c r="N61" i="4"/>
  <c r="O26" i="4"/>
  <c r="O47" i="4" s="1"/>
  <c r="O48" i="4" s="1"/>
  <c r="O49" i="4" s="1"/>
  <c r="O61" i="4"/>
  <c r="P26" i="4"/>
  <c r="P47" i="4" s="1"/>
  <c r="P48" i="4" s="1"/>
  <c r="P49" i="4" s="1"/>
  <c r="P61" i="4"/>
  <c r="Q26" i="4"/>
  <c r="Q47" i="4" s="1"/>
  <c r="Q48" i="4" s="1"/>
  <c r="Q49" i="4" s="1"/>
  <c r="Q61" i="4"/>
  <c r="R26" i="4"/>
  <c r="R47" i="4" s="1"/>
  <c r="R48" i="4" s="1"/>
  <c r="R49" i="4" s="1"/>
  <c r="R61" i="4"/>
  <c r="S26" i="4"/>
  <c r="S47" i="4" s="1"/>
  <c r="S48" i="4" s="1"/>
  <c r="S49" i="4" s="1"/>
  <c r="S61" i="4"/>
  <c r="T26" i="4"/>
  <c r="T47" i="4" s="1"/>
  <c r="T48" i="4" s="1"/>
  <c r="T49" i="4" s="1"/>
  <c r="T61" i="4"/>
  <c r="U26" i="4"/>
  <c r="U47" i="4" s="1"/>
  <c r="U48" i="4" s="1"/>
  <c r="U49" i="4" s="1"/>
  <c r="U61" i="4"/>
  <c r="V26" i="4"/>
  <c r="V47" i="4" s="1"/>
  <c r="V48" i="4" s="1"/>
  <c r="V49" i="4" s="1"/>
  <c r="V61" i="4"/>
  <c r="W26" i="4"/>
  <c r="W47" i="4" s="1"/>
  <c r="W48" i="4" s="1"/>
  <c r="W49" i="4" s="1"/>
  <c r="W61" i="4"/>
  <c r="X26" i="4"/>
  <c r="X47" i="4" s="1"/>
  <c r="X48" i="4" s="1"/>
  <c r="X49" i="4" s="1"/>
  <c r="X61" i="4"/>
  <c r="Y26" i="4"/>
  <c r="Y47" i="4" s="1"/>
  <c r="Y48" i="4" s="1"/>
  <c r="Y49" i="4" s="1"/>
  <c r="Y61" i="4"/>
  <c r="Z26" i="4"/>
  <c r="Z47" i="4" s="1"/>
  <c r="Z48" i="4" s="1"/>
  <c r="Z49" i="4" s="1"/>
  <c r="Z61" i="4"/>
  <c r="AA26" i="4"/>
  <c r="AA47" i="4" s="1"/>
  <c r="AA48" i="4" s="1"/>
  <c r="AA49" i="4" s="1"/>
  <c r="AA61" i="4"/>
  <c r="AB26" i="4"/>
  <c r="AB47" i="4" s="1"/>
  <c r="AB48" i="4" s="1"/>
  <c r="AB49" i="4" s="1"/>
  <c r="AB61" i="4"/>
  <c r="AC26" i="4"/>
  <c r="AC47" i="4" s="1"/>
  <c r="AC48" i="4" s="1"/>
  <c r="AC49" i="4" s="1"/>
  <c r="AC61" i="4"/>
  <c r="AD26" i="4"/>
  <c r="AD47" i="4" s="1"/>
  <c r="AD48" i="4" s="1"/>
  <c r="AD49" i="4" s="1"/>
  <c r="AD61" i="4"/>
  <c r="AE26" i="4"/>
  <c r="AE47" i="4" s="1"/>
  <c r="AE48" i="4" s="1"/>
  <c r="AE49" i="4" s="1"/>
  <c r="AE61" i="4"/>
  <c r="AF26" i="4"/>
  <c r="AF47" i="4" s="1"/>
  <c r="AF48" i="4" s="1"/>
  <c r="AF49" i="4" s="1"/>
  <c r="AF61" i="4"/>
  <c r="AG26" i="4"/>
  <c r="AG47" i="4" s="1"/>
  <c r="AG48" i="4" s="1"/>
  <c r="AG49" i="4" s="1"/>
  <c r="AG61" i="4"/>
  <c r="AH26" i="4"/>
  <c r="AH47" i="4" s="1"/>
  <c r="AH48" i="4" s="1"/>
  <c r="AH49" i="4" s="1"/>
  <c r="AH61" i="4"/>
  <c r="AI26" i="4"/>
  <c r="AI47" i="4" s="1"/>
  <c r="AI48" i="4" s="1"/>
  <c r="AI49" i="4" s="1"/>
  <c r="AI61" i="4"/>
  <c r="AJ26" i="4"/>
  <c r="AJ47" i="4" s="1"/>
  <c r="AJ48" i="4" s="1"/>
  <c r="AJ49" i="4" s="1"/>
  <c r="AJ61" i="4"/>
  <c r="AK26" i="4"/>
  <c r="AK47" i="4" s="1"/>
  <c r="AK48" i="4" s="1"/>
  <c r="AK49" i="4" s="1"/>
  <c r="AK61" i="4"/>
  <c r="AL26" i="4"/>
  <c r="AL47" i="4" s="1"/>
  <c r="AL48" i="4" s="1"/>
  <c r="AL49" i="4" s="1"/>
  <c r="AL61" i="4"/>
  <c r="AM26" i="4"/>
  <c r="AM47" i="4" s="1"/>
  <c r="AM48" i="4" s="1"/>
  <c r="AM49" i="4" s="1"/>
  <c r="AM61" i="4"/>
  <c r="AN26" i="4"/>
  <c r="AN47" i="4" s="1"/>
  <c r="AN48" i="4" s="1"/>
  <c r="AN49" i="4" s="1"/>
  <c r="AN61" i="4"/>
  <c r="AO26" i="4"/>
  <c r="AO47" i="4" s="1"/>
  <c r="AO48" i="4" s="1"/>
  <c r="AO49" i="4" s="1"/>
  <c r="AO61" i="4"/>
  <c r="AP26" i="4"/>
  <c r="AP47" i="4" s="1"/>
  <c r="AP48" i="4" s="1"/>
  <c r="AP49" i="4" s="1"/>
  <c r="AP61" i="4"/>
  <c r="AQ26" i="4"/>
  <c r="AQ47" i="4" s="1"/>
  <c r="AQ48" i="4" s="1"/>
  <c r="AQ49" i="4" s="1"/>
  <c r="AQ61" i="4"/>
  <c r="AR26" i="4"/>
  <c r="AR47" i="4" s="1"/>
  <c r="AR48" i="4" s="1"/>
  <c r="AR49" i="4" s="1"/>
  <c r="AR61" i="4"/>
  <c r="AS26" i="4"/>
  <c r="AS47" i="4" s="1"/>
  <c r="AS48" i="4" s="1"/>
  <c r="AS49" i="4" s="1"/>
  <c r="AS61" i="4"/>
  <c r="AT26" i="4"/>
  <c r="AT47" i="4" s="1"/>
  <c r="AT48" i="4" s="1"/>
  <c r="AT49" i="4" s="1"/>
  <c r="AT61" i="4"/>
  <c r="AU26" i="4"/>
  <c r="AU47" i="4" s="1"/>
  <c r="AU48" i="4" s="1"/>
  <c r="AU49" i="4" s="1"/>
  <c r="AU61" i="4"/>
  <c r="AV26" i="4"/>
  <c r="AV47" i="4" s="1"/>
  <c r="AV48" i="4" s="1"/>
  <c r="AV49" i="4" s="1"/>
  <c r="AV61" i="4"/>
  <c r="AW26" i="4"/>
  <c r="AW47" i="4" s="1"/>
  <c r="AW48" i="4" s="1"/>
  <c r="AW49" i="4" s="1"/>
  <c r="AW61" i="4"/>
  <c r="AX26" i="4"/>
  <c r="AX47" i="4" s="1"/>
  <c r="AX48" i="4" s="1"/>
  <c r="AX49" i="4" s="1"/>
  <c r="AX61" i="4"/>
  <c r="AY26" i="4"/>
  <c r="AY47" i="4" s="1"/>
  <c r="AY48" i="4" s="1"/>
  <c r="AY49" i="4" s="1"/>
  <c r="AY61" i="4"/>
  <c r="AZ26" i="4"/>
  <c r="AZ47" i="4" s="1"/>
  <c r="AZ48" i="4" s="1"/>
  <c r="AZ49" i="4" s="1"/>
  <c r="AZ61" i="4"/>
  <c r="BA26" i="4"/>
  <c r="BA47" i="4" s="1"/>
  <c r="BA48" i="4" s="1"/>
  <c r="BA49" i="4" s="1"/>
  <c r="BA61" i="4"/>
  <c r="BB26" i="4"/>
  <c r="BB47" i="4" s="1"/>
  <c r="BB48" i="4" s="1"/>
  <c r="BB49" i="4" s="1"/>
  <c r="BB61" i="4"/>
  <c r="BC26" i="4"/>
  <c r="BC47" i="4" s="1"/>
  <c r="BC48" i="4" s="1"/>
  <c r="BC49" i="4" s="1"/>
  <c r="BC61" i="4"/>
  <c r="BD26" i="4"/>
  <c r="BD47" i="4" s="1"/>
  <c r="BD48" i="4" s="1"/>
  <c r="BD49" i="4" s="1"/>
  <c r="BD61" i="4"/>
  <c r="BE26" i="4"/>
  <c r="BE47" i="4" s="1"/>
  <c r="BE48" i="4" s="1"/>
  <c r="BE49" i="4" s="1"/>
  <c r="BE61" i="4"/>
  <c r="BF26" i="4"/>
  <c r="BF47" i="4" s="1"/>
  <c r="BF48" i="4" s="1"/>
  <c r="BF49" i="4" s="1"/>
  <c r="BF61" i="4"/>
  <c r="BG26" i="4"/>
  <c r="BG47" i="4" s="1"/>
  <c r="BG48" i="4" s="1"/>
  <c r="BG49" i="4" s="1"/>
  <c r="BG61" i="4"/>
  <c r="BH26" i="4"/>
  <c r="BH47" i="4" s="1"/>
  <c r="BH48" i="4" s="1"/>
  <c r="BH49" i="4" s="1"/>
  <c r="BH61" i="4"/>
  <c r="BI26" i="4"/>
  <c r="BI47" i="4" s="1"/>
  <c r="BI48" i="4" s="1"/>
  <c r="BI49" i="4" s="1"/>
  <c r="BI61" i="4"/>
  <c r="BJ26" i="4"/>
  <c r="BJ47" i="4" s="1"/>
  <c r="BJ48" i="4" s="1"/>
  <c r="BJ49" i="4" s="1"/>
  <c r="BJ61" i="4"/>
  <c r="BK26" i="4"/>
  <c r="BK47" i="4" s="1"/>
  <c r="BK48" i="4" s="1"/>
  <c r="BK49" i="4" s="1"/>
  <c r="BK61" i="4"/>
  <c r="BL26" i="4"/>
  <c r="BL47" i="4" s="1"/>
  <c r="BL48" i="4" s="1"/>
  <c r="BL49" i="4" s="1"/>
  <c r="BL61" i="4"/>
  <c r="BM26" i="4"/>
  <c r="BM47" i="4" s="1"/>
  <c r="BM48" i="4" s="1"/>
  <c r="BM49" i="4" s="1"/>
  <c r="BM61" i="4"/>
  <c r="BN26" i="4"/>
  <c r="BN47" i="4" s="1"/>
  <c r="BN48" i="4" s="1"/>
  <c r="BN49" i="4" s="1"/>
  <c r="BN61" i="4"/>
  <c r="BO26" i="4"/>
  <c r="BO47" i="4" s="1"/>
  <c r="BO48" i="4" s="1"/>
  <c r="BO49" i="4" s="1"/>
  <c r="BO61" i="4"/>
  <c r="BP26" i="4"/>
  <c r="BP47" i="4" s="1"/>
  <c r="BP48" i="4" s="1"/>
  <c r="BP49" i="4" s="1"/>
  <c r="BP61" i="4"/>
  <c r="BQ26" i="4"/>
  <c r="BQ47" i="4" s="1"/>
  <c r="BQ48" i="4" s="1"/>
  <c r="BQ49" i="4" s="1"/>
  <c r="BQ61" i="4"/>
  <c r="M67" i="4"/>
  <c r="M112" i="4"/>
  <c r="N67" i="4"/>
  <c r="N112" i="4"/>
  <c r="O67" i="4"/>
  <c r="O112" i="4"/>
  <c r="P67" i="4"/>
  <c r="P112" i="4"/>
  <c r="Q67" i="4"/>
  <c r="Q112" i="4"/>
  <c r="R67" i="4"/>
  <c r="R112" i="4"/>
  <c r="S67" i="4"/>
  <c r="S112" i="4"/>
  <c r="T67" i="4"/>
  <c r="T112" i="4"/>
  <c r="U67" i="4"/>
  <c r="U112" i="4"/>
  <c r="V67" i="4"/>
  <c r="V112" i="4"/>
  <c r="W67" i="4"/>
  <c r="W112" i="4"/>
  <c r="X67" i="4"/>
  <c r="X112" i="4"/>
  <c r="Y67" i="4"/>
  <c r="Y112" i="4"/>
  <c r="Z67" i="4"/>
  <c r="Z112" i="4"/>
  <c r="AA67" i="4"/>
  <c r="AA112" i="4"/>
  <c r="AB67" i="4"/>
  <c r="AB112" i="4"/>
  <c r="AC67" i="4"/>
  <c r="AC112" i="4"/>
  <c r="AD67" i="4"/>
  <c r="AD112" i="4"/>
  <c r="AE67" i="4"/>
  <c r="AE112" i="4"/>
  <c r="AF67" i="4"/>
  <c r="AF112" i="4"/>
  <c r="AG67" i="4"/>
  <c r="AG112" i="4"/>
  <c r="AH67" i="4"/>
  <c r="AH112" i="4"/>
  <c r="AI67" i="4"/>
  <c r="AI112" i="4"/>
  <c r="AJ67" i="4"/>
  <c r="AJ112" i="4"/>
  <c r="AK67" i="4"/>
  <c r="AK112" i="4"/>
  <c r="AL67" i="4"/>
  <c r="AL112" i="4"/>
  <c r="AM67" i="4"/>
  <c r="AM112" i="4"/>
  <c r="AN67" i="4"/>
  <c r="AN112" i="4"/>
  <c r="AO67" i="4"/>
  <c r="AO112" i="4"/>
  <c r="AP67" i="4"/>
  <c r="AP112" i="4"/>
  <c r="AQ67" i="4"/>
  <c r="AQ112" i="4"/>
  <c r="AR67" i="4"/>
  <c r="AR112" i="4"/>
  <c r="AS67" i="4"/>
  <c r="AS112" i="4"/>
  <c r="AT67" i="4"/>
  <c r="AT112" i="4"/>
  <c r="AU67" i="4"/>
  <c r="AU112" i="4"/>
  <c r="AV67" i="4"/>
  <c r="AV112" i="4"/>
  <c r="AW67" i="4"/>
  <c r="AW112" i="4"/>
  <c r="AX67" i="4"/>
  <c r="AX112" i="4"/>
  <c r="AY67" i="4"/>
  <c r="AY112" i="4"/>
  <c r="AZ67" i="4"/>
  <c r="AZ112" i="4"/>
  <c r="BA67" i="4"/>
  <c r="BA112" i="4"/>
  <c r="BB67" i="4"/>
  <c r="BB112" i="4"/>
  <c r="BC67" i="4"/>
  <c r="BC112" i="4"/>
  <c r="BD67" i="4"/>
  <c r="BD112" i="4"/>
  <c r="BE67" i="4"/>
  <c r="BE112" i="4"/>
  <c r="BF67" i="4"/>
  <c r="BF112" i="4"/>
  <c r="BG67" i="4"/>
  <c r="BG112" i="4"/>
  <c r="BH67" i="4"/>
  <c r="BH112" i="4"/>
  <c r="BI67" i="4"/>
  <c r="BI112" i="4"/>
  <c r="BJ67" i="4"/>
  <c r="BJ112" i="4"/>
  <c r="BK67" i="4"/>
  <c r="BK112" i="4"/>
  <c r="BL67" i="4"/>
  <c r="BL112" i="4"/>
  <c r="BM67" i="4"/>
  <c r="BM112" i="4"/>
  <c r="BN67" i="4"/>
  <c r="BN112" i="4"/>
  <c r="BO67" i="4"/>
  <c r="BO112" i="4"/>
  <c r="BP67" i="4"/>
  <c r="BP112" i="4"/>
  <c r="BQ67" i="4"/>
  <c r="BQ112" i="4"/>
  <c r="M139" i="4"/>
  <c r="M153" i="4" s="1"/>
  <c r="N139" i="4"/>
  <c r="N153" i="4" s="1"/>
  <c r="N142" i="4"/>
  <c r="N157" i="4" s="1"/>
  <c r="O139" i="4"/>
  <c r="O153" i="4" s="1"/>
  <c r="O142" i="4"/>
  <c r="O157" i="4" s="1"/>
  <c r="P139" i="4"/>
  <c r="P153" i="4" s="1"/>
  <c r="P142" i="4"/>
  <c r="P157" i="4" s="1"/>
  <c r="Q139" i="4"/>
  <c r="Q153" i="4" s="1"/>
  <c r="Q142" i="4"/>
  <c r="Q157" i="4" s="1"/>
  <c r="R139" i="4"/>
  <c r="R153" i="4" s="1"/>
  <c r="R142" i="4"/>
  <c r="R157" i="4" s="1"/>
  <c r="S139" i="4"/>
  <c r="S153" i="4" s="1"/>
  <c r="S142" i="4"/>
  <c r="S157" i="4" s="1"/>
  <c r="T139" i="4"/>
  <c r="T153" i="4" s="1"/>
  <c r="T142" i="4"/>
  <c r="T157" i="4" s="1"/>
  <c r="U139" i="4"/>
  <c r="U153" i="4" s="1"/>
  <c r="U142" i="4"/>
  <c r="U157" i="4" s="1"/>
  <c r="V139" i="4"/>
  <c r="V153" i="4" s="1"/>
  <c r="V142" i="4"/>
  <c r="V157" i="4" s="1"/>
  <c r="W139" i="4"/>
  <c r="W153" i="4" s="1"/>
  <c r="W142" i="4"/>
  <c r="W157" i="4" s="1"/>
  <c r="X139" i="4"/>
  <c r="X153" i="4" s="1"/>
  <c r="X142" i="4"/>
  <c r="X157" i="4" s="1"/>
  <c r="Y139" i="4"/>
  <c r="Y153" i="4" s="1"/>
  <c r="Y142" i="4"/>
  <c r="Y157" i="4" s="1"/>
  <c r="Z139" i="4"/>
  <c r="Z153" i="4" s="1"/>
  <c r="Z142" i="4"/>
  <c r="Z157" i="4" s="1"/>
  <c r="AA139" i="4"/>
  <c r="AA153" i="4" s="1"/>
  <c r="AA142" i="4"/>
  <c r="AA157" i="4" s="1"/>
  <c r="AB139" i="4"/>
  <c r="AB153" i="4" s="1"/>
  <c r="AB142" i="4"/>
  <c r="AB157" i="4" s="1"/>
  <c r="AC139" i="4"/>
  <c r="AC153" i="4" s="1"/>
  <c r="AC142" i="4"/>
  <c r="AC157" i="4" s="1"/>
  <c r="AD139" i="4"/>
  <c r="AD153" i="4" s="1"/>
  <c r="AD142" i="4"/>
  <c r="AD157" i="4" s="1"/>
  <c r="AE139" i="4"/>
  <c r="AE153" i="4" s="1"/>
  <c r="AE142" i="4"/>
  <c r="AE157" i="4" s="1"/>
  <c r="AF139" i="4"/>
  <c r="AF153" i="4" s="1"/>
  <c r="AF142" i="4"/>
  <c r="AF157" i="4" s="1"/>
  <c r="AG139" i="4"/>
  <c r="AG153" i="4" s="1"/>
  <c r="AG142" i="4"/>
  <c r="AG157" i="4" s="1"/>
  <c r="AH139" i="4"/>
  <c r="AH153" i="4" s="1"/>
  <c r="AH142" i="4"/>
  <c r="AH157" i="4" s="1"/>
  <c r="AI139" i="4"/>
  <c r="AI153" i="4" s="1"/>
  <c r="AI142" i="4"/>
  <c r="AI157" i="4" s="1"/>
  <c r="AJ139" i="4"/>
  <c r="AJ153" i="4" s="1"/>
  <c r="AJ142" i="4"/>
  <c r="AJ157" i="4" s="1"/>
  <c r="AK139" i="4"/>
  <c r="AK153" i="4" s="1"/>
  <c r="AK142" i="4"/>
  <c r="AK157" i="4" s="1"/>
  <c r="AL139" i="4"/>
  <c r="AL153" i="4" s="1"/>
  <c r="AL142" i="4"/>
  <c r="AL157" i="4" s="1"/>
  <c r="AM139" i="4"/>
  <c r="AM153" i="4" s="1"/>
  <c r="AM142" i="4"/>
  <c r="AM157" i="4" s="1"/>
  <c r="AN139" i="4"/>
  <c r="AN153" i="4" s="1"/>
  <c r="AN142" i="4"/>
  <c r="AN157" i="4" s="1"/>
  <c r="AO139" i="4"/>
  <c r="AO153" i="4" s="1"/>
  <c r="AO142" i="4"/>
  <c r="AO157" i="4" s="1"/>
  <c r="AP139" i="4"/>
  <c r="AP153" i="4" s="1"/>
  <c r="AP142" i="4"/>
  <c r="AP157" i="4" s="1"/>
  <c r="AQ139" i="4"/>
  <c r="AQ153" i="4" s="1"/>
  <c r="AQ142" i="4"/>
  <c r="AQ157" i="4" s="1"/>
  <c r="AR139" i="4"/>
  <c r="AR153" i="4" s="1"/>
  <c r="AR142" i="4"/>
  <c r="AR157" i="4" s="1"/>
  <c r="AS139" i="4"/>
  <c r="AS153" i="4" s="1"/>
  <c r="AS142" i="4"/>
  <c r="AS157" i="4" s="1"/>
  <c r="AT139" i="4"/>
  <c r="AT153" i="4" s="1"/>
  <c r="AT142" i="4"/>
  <c r="AT157" i="4" s="1"/>
  <c r="AU139" i="4"/>
  <c r="AU153" i="4" s="1"/>
  <c r="AU142" i="4"/>
  <c r="AU157" i="4" s="1"/>
  <c r="AV139" i="4"/>
  <c r="AV153" i="4" s="1"/>
  <c r="AV142" i="4"/>
  <c r="AV157" i="4" s="1"/>
  <c r="AW139" i="4"/>
  <c r="AW153" i="4" s="1"/>
  <c r="AW142" i="4"/>
  <c r="AW157" i="4" s="1"/>
  <c r="AX139" i="4"/>
  <c r="AX153" i="4" s="1"/>
  <c r="AX142" i="4"/>
  <c r="AX157" i="4" s="1"/>
  <c r="AY139" i="4"/>
  <c r="AY153" i="4" s="1"/>
  <c r="AY142" i="4"/>
  <c r="AY157" i="4" s="1"/>
  <c r="AZ139" i="4"/>
  <c r="AZ153" i="4" s="1"/>
  <c r="AZ142" i="4"/>
  <c r="AZ157" i="4" s="1"/>
  <c r="BA139" i="4"/>
  <c r="BA153" i="4" s="1"/>
  <c r="BA142" i="4"/>
  <c r="BA157" i="4" s="1"/>
  <c r="BB139" i="4"/>
  <c r="BB153" i="4" s="1"/>
  <c r="BB142" i="4"/>
  <c r="BB157" i="4" s="1"/>
  <c r="BC139" i="4"/>
  <c r="BC153" i="4" s="1"/>
  <c r="BC142" i="4"/>
  <c r="BC157" i="4" s="1"/>
  <c r="BD139" i="4"/>
  <c r="BD153" i="4" s="1"/>
  <c r="BD142" i="4"/>
  <c r="BD157" i="4" s="1"/>
  <c r="BE139" i="4"/>
  <c r="BE153" i="4" s="1"/>
  <c r="BE142" i="4"/>
  <c r="BE157" i="4" s="1"/>
  <c r="BF139" i="4"/>
  <c r="BF153" i="4" s="1"/>
  <c r="BF142" i="4"/>
  <c r="BF157" i="4" s="1"/>
  <c r="BG139" i="4"/>
  <c r="BG153" i="4" s="1"/>
  <c r="BG142" i="4"/>
  <c r="BG157" i="4" s="1"/>
  <c r="BH139" i="4"/>
  <c r="BH153" i="4" s="1"/>
  <c r="BH142" i="4"/>
  <c r="BH157" i="4" s="1"/>
  <c r="BI139" i="4"/>
  <c r="BI153" i="4" s="1"/>
  <c r="BI142" i="4"/>
  <c r="BI157" i="4" s="1"/>
  <c r="BJ139" i="4"/>
  <c r="BJ153" i="4" s="1"/>
  <c r="BJ142" i="4"/>
  <c r="BJ157" i="4" s="1"/>
  <c r="BK139" i="4"/>
  <c r="BK153" i="4" s="1"/>
  <c r="BK142" i="4"/>
  <c r="BK157" i="4" s="1"/>
  <c r="BL139" i="4"/>
  <c r="BL153" i="4" s="1"/>
  <c r="BL142" i="4"/>
  <c r="BL157" i="4" s="1"/>
  <c r="BM139" i="4"/>
  <c r="BM153" i="4" s="1"/>
  <c r="BM142" i="4"/>
  <c r="BM157" i="4" s="1"/>
  <c r="BN139" i="4"/>
  <c r="BN153" i="4" s="1"/>
  <c r="BN142" i="4"/>
  <c r="BN157" i="4" s="1"/>
  <c r="BO139" i="4"/>
  <c r="BO153" i="4" s="1"/>
  <c r="BO142" i="4"/>
  <c r="BO157" i="4" s="1"/>
  <c r="BP139" i="4"/>
  <c r="BP153" i="4" s="1"/>
  <c r="BP142" i="4"/>
  <c r="BP157" i="4" s="1"/>
  <c r="BQ139" i="4"/>
  <c r="BQ153" i="4" s="1"/>
  <c r="BQ142" i="4"/>
  <c r="BQ157" i="4" s="1"/>
  <c r="L113" i="4"/>
  <c r="K113" i="4"/>
  <c r="J113" i="4"/>
  <c r="G113" i="4"/>
  <c r="E113" i="4"/>
  <c r="L69" i="4"/>
  <c r="K69" i="4"/>
  <c r="J69" i="4"/>
  <c r="G69" i="4"/>
  <c r="E69" i="4"/>
  <c r="K19" i="4"/>
  <c r="L19" i="4"/>
  <c r="K20" i="4"/>
  <c r="L20" i="4"/>
  <c r="K21" i="4"/>
  <c r="L21" i="4"/>
  <c r="K22" i="4"/>
  <c r="L22" i="4"/>
  <c r="K23" i="4"/>
  <c r="L23" i="4"/>
  <c r="K25" i="4"/>
  <c r="L25" i="4"/>
  <c r="K26" i="4"/>
  <c r="L26" i="4"/>
  <c r="L47" i="4" s="1"/>
  <c r="J26" i="4"/>
  <c r="J25" i="4"/>
  <c r="J23" i="4"/>
  <c r="J22" i="4"/>
  <c r="J21" i="4"/>
  <c r="J20" i="4"/>
  <c r="J19" i="4"/>
  <c r="G23" i="4"/>
  <c r="G22" i="4"/>
  <c r="G21" i="4"/>
  <c r="G20" i="4"/>
  <c r="G19" i="4"/>
  <c r="E26" i="4"/>
  <c r="E25" i="4"/>
  <c r="E23" i="4"/>
  <c r="E22" i="4"/>
  <c r="E21" i="4"/>
  <c r="E20" i="4"/>
  <c r="E19" i="4"/>
  <c r="K47" i="4"/>
  <c r="BI72" i="4" l="1"/>
  <c r="BD116" i="4"/>
  <c r="AR116" i="4"/>
  <c r="AB116" i="4"/>
  <c r="T116" i="4"/>
  <c r="BH72" i="4"/>
  <c r="T119" i="4"/>
  <c r="AR96" i="4"/>
  <c r="AO72" i="4"/>
  <c r="BI96" i="4"/>
  <c r="BD96" i="4"/>
  <c r="X96" i="4"/>
  <c r="BJ119" i="4"/>
  <c r="BD119" i="4"/>
  <c r="AZ119" i="4"/>
  <c r="AX119" i="4"/>
  <c r="AT119" i="4"/>
  <c r="AD119" i="4"/>
  <c r="X119" i="4"/>
  <c r="R119" i="4"/>
  <c r="BH116" i="4"/>
  <c r="BH119" i="4" s="1"/>
  <c r="AZ96" i="4"/>
  <c r="AO116" i="4"/>
  <c r="T96" i="4"/>
  <c r="BN119" i="4"/>
  <c r="Y96" i="4"/>
  <c r="BP96" i="4"/>
  <c r="AS72" i="4"/>
  <c r="AJ96" i="4"/>
  <c r="AH119" i="4"/>
  <c r="BE96" i="4"/>
  <c r="BI119" i="4"/>
  <c r="BA119" i="4"/>
  <c r="AW119" i="4"/>
  <c r="AO119" i="4"/>
  <c r="AC119" i="4"/>
  <c r="U119" i="4"/>
  <c r="Q119" i="4"/>
  <c r="BP72" i="4"/>
  <c r="AJ72" i="4"/>
  <c r="BE72" i="4"/>
  <c r="Y72" i="4"/>
  <c r="BE119" i="4"/>
  <c r="Y119" i="4"/>
  <c r="AN72" i="4"/>
  <c r="BP119" i="4"/>
  <c r="BL119" i="4"/>
  <c r="BF119" i="4"/>
  <c r="BB119" i="4"/>
  <c r="AV119" i="4"/>
  <c r="AR119" i="4"/>
  <c r="AP119" i="4"/>
  <c r="AL119" i="4"/>
  <c r="AJ119" i="4"/>
  <c r="AF119" i="4"/>
  <c r="AB119" i="4"/>
  <c r="Z119" i="4"/>
  <c r="V119" i="4"/>
  <c r="P119" i="4"/>
  <c r="AS116" i="4"/>
  <c r="AS119" i="4" s="1"/>
  <c r="AN116" i="4"/>
  <c r="AN119" i="4" s="1"/>
  <c r="BQ118" i="4"/>
  <c r="BQ120" i="4" s="1"/>
  <c r="BQ130" i="4"/>
  <c r="BQ156" i="4" s="1"/>
  <c r="BQ74" i="4"/>
  <c r="BQ90" i="4" s="1"/>
  <c r="BQ84" i="4"/>
  <c r="BQ109" i="4"/>
  <c r="BQ152" i="4" s="1"/>
  <c r="BP118" i="4"/>
  <c r="BP120" i="4" s="1"/>
  <c r="BP130" i="4"/>
  <c r="BP156" i="4" s="1"/>
  <c r="BP74" i="4"/>
  <c r="BP93" i="4" s="1"/>
  <c r="BP84" i="4"/>
  <c r="BP109" i="4"/>
  <c r="BP152" i="4" s="1"/>
  <c r="BO118" i="4"/>
  <c r="BO120" i="4" s="1"/>
  <c r="BO130" i="4"/>
  <c r="BO156" i="4" s="1"/>
  <c r="BO74" i="4"/>
  <c r="BO90" i="4" s="1"/>
  <c r="BO84" i="4"/>
  <c r="BO109" i="4"/>
  <c r="BO152" i="4" s="1"/>
  <c r="BN118" i="4"/>
  <c r="BN120" i="4" s="1"/>
  <c r="BN130" i="4"/>
  <c r="BN156" i="4" s="1"/>
  <c r="BN74" i="4"/>
  <c r="BN84" i="4"/>
  <c r="BN109" i="4"/>
  <c r="BN152" i="4" s="1"/>
  <c r="BM118" i="4"/>
  <c r="BM120" i="4" s="1"/>
  <c r="BM130" i="4"/>
  <c r="BM156" i="4" s="1"/>
  <c r="BM74" i="4"/>
  <c r="BM93" i="4" s="1"/>
  <c r="BM84" i="4"/>
  <c r="BM109" i="4"/>
  <c r="BM152" i="4" s="1"/>
  <c r="BL118" i="4"/>
  <c r="BL120" i="4" s="1"/>
  <c r="BL130" i="4"/>
  <c r="BL156" i="4" s="1"/>
  <c r="BL74" i="4"/>
  <c r="BL93" i="4" s="1"/>
  <c r="BL84" i="4"/>
  <c r="BL109" i="4"/>
  <c r="BL152" i="4" s="1"/>
  <c r="BK118" i="4"/>
  <c r="BK120" i="4" s="1"/>
  <c r="BK130" i="4"/>
  <c r="BK156" i="4" s="1"/>
  <c r="BK74" i="4"/>
  <c r="BK84" i="4"/>
  <c r="BK109" i="4"/>
  <c r="BK152" i="4" s="1"/>
  <c r="BJ118" i="4"/>
  <c r="BJ120" i="4" s="1"/>
  <c r="BJ130" i="4"/>
  <c r="BJ156" i="4" s="1"/>
  <c r="BJ74" i="4"/>
  <c r="BJ84" i="4"/>
  <c r="BJ109" i="4"/>
  <c r="BJ152" i="4" s="1"/>
  <c r="BI118" i="4"/>
  <c r="BI120" i="4" s="1"/>
  <c r="BI130" i="4"/>
  <c r="BI156" i="4" s="1"/>
  <c r="BI74" i="4"/>
  <c r="BI93" i="4" s="1"/>
  <c r="BI84" i="4"/>
  <c r="BI109" i="4"/>
  <c r="BI152" i="4" s="1"/>
  <c r="BH118" i="4"/>
  <c r="BH120" i="4" s="1"/>
  <c r="BH130" i="4"/>
  <c r="BH156" i="4" s="1"/>
  <c r="BH74" i="4"/>
  <c r="BH93" i="4" s="1"/>
  <c r="BH84" i="4"/>
  <c r="BH109" i="4"/>
  <c r="BH152" i="4" s="1"/>
  <c r="BG118" i="4"/>
  <c r="BG120" i="4" s="1"/>
  <c r="BG130" i="4"/>
  <c r="BG156" i="4" s="1"/>
  <c r="BG74" i="4"/>
  <c r="BG93" i="4" s="1"/>
  <c r="BG84" i="4"/>
  <c r="BG109" i="4"/>
  <c r="BG152" i="4" s="1"/>
  <c r="BF118" i="4"/>
  <c r="BF120" i="4" s="1"/>
  <c r="BF130" i="4"/>
  <c r="BF156" i="4" s="1"/>
  <c r="BF74" i="4"/>
  <c r="BF84" i="4"/>
  <c r="BF109" i="4"/>
  <c r="BF152" i="4" s="1"/>
  <c r="BE118" i="4"/>
  <c r="BE120" i="4" s="1"/>
  <c r="BE130" i="4"/>
  <c r="BE156" i="4" s="1"/>
  <c r="BE74" i="4"/>
  <c r="BE90" i="4" s="1"/>
  <c r="BE84" i="4"/>
  <c r="BE109" i="4"/>
  <c r="BE152" i="4" s="1"/>
  <c r="BD118" i="4"/>
  <c r="BD120" i="4" s="1"/>
  <c r="BD130" i="4"/>
  <c r="BD156" i="4" s="1"/>
  <c r="BD74" i="4"/>
  <c r="BD93" i="4" s="1"/>
  <c r="BD84" i="4"/>
  <c r="BD109" i="4"/>
  <c r="BD152" i="4" s="1"/>
  <c r="BC118" i="4"/>
  <c r="BC120" i="4" s="1"/>
  <c r="BC130" i="4"/>
  <c r="BC156" i="4" s="1"/>
  <c r="BC74" i="4"/>
  <c r="BC93" i="4" s="1"/>
  <c r="BC84" i="4"/>
  <c r="BC109" i="4"/>
  <c r="BC152" i="4" s="1"/>
  <c r="BB118" i="4"/>
  <c r="BB120" i="4" s="1"/>
  <c r="BB130" i="4"/>
  <c r="BB156" i="4" s="1"/>
  <c r="BB74" i="4"/>
  <c r="BB84" i="4"/>
  <c r="BB109" i="4"/>
  <c r="BB152" i="4" s="1"/>
  <c r="BA118" i="4"/>
  <c r="BA120" i="4" s="1"/>
  <c r="BA130" i="4"/>
  <c r="BA156" i="4" s="1"/>
  <c r="BA74" i="4"/>
  <c r="BA90" i="4" s="1"/>
  <c r="BA84" i="4"/>
  <c r="BA109" i="4"/>
  <c r="BA152" i="4" s="1"/>
  <c r="AZ118" i="4"/>
  <c r="AZ120" i="4" s="1"/>
  <c r="AZ130" i="4"/>
  <c r="AZ156" i="4" s="1"/>
  <c r="AZ74" i="4"/>
  <c r="AZ93" i="4" s="1"/>
  <c r="AZ84" i="4"/>
  <c r="AZ109" i="4"/>
  <c r="AZ152" i="4" s="1"/>
  <c r="AY118" i="4"/>
  <c r="AY120" i="4" s="1"/>
  <c r="AY130" i="4"/>
  <c r="AY156" i="4" s="1"/>
  <c r="AY74" i="4"/>
  <c r="AY90" i="4" s="1"/>
  <c r="AY84" i="4"/>
  <c r="AY109" i="4"/>
  <c r="AY152" i="4" s="1"/>
  <c r="AX118" i="4"/>
  <c r="AX120" i="4" s="1"/>
  <c r="AX130" i="4"/>
  <c r="AX156" i="4" s="1"/>
  <c r="AX74" i="4"/>
  <c r="AX84" i="4"/>
  <c r="AX109" i="4"/>
  <c r="AX152" i="4" s="1"/>
  <c r="AW118" i="4"/>
  <c r="AW120" i="4" s="1"/>
  <c r="AW130" i="4"/>
  <c r="AW156" i="4" s="1"/>
  <c r="AW74" i="4"/>
  <c r="AW93" i="4" s="1"/>
  <c r="AW84" i="4"/>
  <c r="AW109" i="4"/>
  <c r="AW152" i="4" s="1"/>
  <c r="AV118" i="4"/>
  <c r="AV120" i="4" s="1"/>
  <c r="AV130" i="4"/>
  <c r="AV156" i="4" s="1"/>
  <c r="AV74" i="4"/>
  <c r="AV93" i="4" s="1"/>
  <c r="AV84" i="4"/>
  <c r="AV109" i="4"/>
  <c r="AV152" i="4" s="1"/>
  <c r="AU118" i="4"/>
  <c r="AU120" i="4" s="1"/>
  <c r="AU130" i="4"/>
  <c r="AU156" i="4" s="1"/>
  <c r="AU74" i="4"/>
  <c r="AU84" i="4"/>
  <c r="AU109" i="4"/>
  <c r="AU152" i="4" s="1"/>
  <c r="AT118" i="4"/>
  <c r="AT120" i="4" s="1"/>
  <c r="AT130" i="4"/>
  <c r="AT156" i="4" s="1"/>
  <c r="AT74" i="4"/>
  <c r="AT84" i="4"/>
  <c r="AT109" i="4"/>
  <c r="AT152" i="4" s="1"/>
  <c r="AS118" i="4"/>
  <c r="AS120" i="4" s="1"/>
  <c r="AS130" i="4"/>
  <c r="AS156" i="4" s="1"/>
  <c r="AS74" i="4"/>
  <c r="AS90" i="4" s="1"/>
  <c r="AS84" i="4"/>
  <c r="AS109" i="4"/>
  <c r="AS152" i="4" s="1"/>
  <c r="AR118" i="4"/>
  <c r="AR120" i="4" s="1"/>
  <c r="AR130" i="4"/>
  <c r="AR156" i="4" s="1"/>
  <c r="AR74" i="4"/>
  <c r="AR93" i="4" s="1"/>
  <c r="AR84" i="4"/>
  <c r="AR109" i="4"/>
  <c r="AR152" i="4" s="1"/>
  <c r="AQ118" i="4"/>
  <c r="AQ120" i="4" s="1"/>
  <c r="AQ130" i="4"/>
  <c r="AQ156" i="4" s="1"/>
  <c r="AQ74" i="4"/>
  <c r="AQ93" i="4" s="1"/>
  <c r="AQ84" i="4"/>
  <c r="AQ109" i="4"/>
  <c r="AQ152" i="4" s="1"/>
  <c r="AP118" i="4"/>
  <c r="AP120" i="4" s="1"/>
  <c r="AP130" i="4"/>
  <c r="AP156" i="4" s="1"/>
  <c r="AP74" i="4"/>
  <c r="AP84" i="4"/>
  <c r="AP109" i="4"/>
  <c r="AP152" i="4" s="1"/>
  <c r="AO118" i="4"/>
  <c r="AO120" i="4" s="1"/>
  <c r="AO130" i="4"/>
  <c r="AO156" i="4" s="1"/>
  <c r="AO74" i="4"/>
  <c r="AO93" i="4" s="1"/>
  <c r="AO84" i="4"/>
  <c r="AO109" i="4"/>
  <c r="AO152" i="4" s="1"/>
  <c r="AN118" i="4"/>
  <c r="AN120" i="4" s="1"/>
  <c r="AN130" i="4"/>
  <c r="AN156" i="4" s="1"/>
  <c r="AN74" i="4"/>
  <c r="AN93" i="4" s="1"/>
  <c r="AN84" i="4"/>
  <c r="AN109" i="4"/>
  <c r="AN152" i="4" s="1"/>
  <c r="AM118" i="4"/>
  <c r="AM120" i="4" s="1"/>
  <c r="AM130" i="4"/>
  <c r="AM156" i="4" s="1"/>
  <c r="AM74" i="4"/>
  <c r="AM93" i="4" s="1"/>
  <c r="AM84" i="4"/>
  <c r="AM109" i="4"/>
  <c r="AM152" i="4" s="1"/>
  <c r="AL118" i="4"/>
  <c r="AL120" i="4" s="1"/>
  <c r="AL130" i="4"/>
  <c r="AL156" i="4" s="1"/>
  <c r="AL74" i="4"/>
  <c r="AL84" i="4"/>
  <c r="AL109" i="4"/>
  <c r="AL152" i="4" s="1"/>
  <c r="AK118" i="4"/>
  <c r="AK120" i="4" s="1"/>
  <c r="AK130" i="4"/>
  <c r="AK156" i="4" s="1"/>
  <c r="AK74" i="4"/>
  <c r="AK90" i="4" s="1"/>
  <c r="AK84" i="4"/>
  <c r="AK109" i="4"/>
  <c r="AK152" i="4" s="1"/>
  <c r="AJ118" i="4"/>
  <c r="AJ120" i="4" s="1"/>
  <c r="AJ130" i="4"/>
  <c r="AJ156" i="4" s="1"/>
  <c r="AJ74" i="4"/>
  <c r="AJ93" i="4" s="1"/>
  <c r="AJ84" i="4"/>
  <c r="AJ109" i="4"/>
  <c r="AJ152" i="4" s="1"/>
  <c r="AI118" i="4"/>
  <c r="AI120" i="4" s="1"/>
  <c r="AI130" i="4"/>
  <c r="AI156" i="4" s="1"/>
  <c r="AI74" i="4"/>
  <c r="AI90" i="4" s="1"/>
  <c r="AI84" i="4"/>
  <c r="AI109" i="4"/>
  <c r="AI152" i="4" s="1"/>
  <c r="AH118" i="4"/>
  <c r="AH120" i="4" s="1"/>
  <c r="AH130" i="4"/>
  <c r="AH156" i="4" s="1"/>
  <c r="AH74" i="4"/>
  <c r="AH84" i="4"/>
  <c r="AH109" i="4"/>
  <c r="AH152" i="4" s="1"/>
  <c r="AG118" i="4"/>
  <c r="AG120" i="4" s="1"/>
  <c r="AG130" i="4"/>
  <c r="AG156" i="4" s="1"/>
  <c r="AG74" i="4"/>
  <c r="AG93" i="4" s="1"/>
  <c r="AG84" i="4"/>
  <c r="AG109" i="4"/>
  <c r="AG152" i="4" s="1"/>
  <c r="AF118" i="4"/>
  <c r="AF120" i="4" s="1"/>
  <c r="AF130" i="4"/>
  <c r="AF156" i="4" s="1"/>
  <c r="AF74" i="4"/>
  <c r="AF93" i="4" s="1"/>
  <c r="AF84" i="4"/>
  <c r="AF109" i="4"/>
  <c r="AF152" i="4" s="1"/>
  <c r="AE118" i="4"/>
  <c r="AE120" i="4" s="1"/>
  <c r="AE130" i="4"/>
  <c r="AE156" i="4" s="1"/>
  <c r="AE74" i="4"/>
  <c r="AE84" i="4"/>
  <c r="AE109" i="4"/>
  <c r="AE152" i="4" s="1"/>
  <c r="AD118" i="4"/>
  <c r="AD120" i="4" s="1"/>
  <c r="AD130" i="4"/>
  <c r="AD156" i="4" s="1"/>
  <c r="AD74" i="4"/>
  <c r="AD84" i="4"/>
  <c r="AD109" i="4"/>
  <c r="AD152" i="4" s="1"/>
  <c r="AC118" i="4"/>
  <c r="AC120" i="4" s="1"/>
  <c r="AC130" i="4"/>
  <c r="AC156" i="4" s="1"/>
  <c r="AC74" i="4"/>
  <c r="AC90" i="4" s="1"/>
  <c r="AC84" i="4"/>
  <c r="AC109" i="4"/>
  <c r="AC152" i="4" s="1"/>
  <c r="AB118" i="4"/>
  <c r="AB120" i="4" s="1"/>
  <c r="AB130" i="4"/>
  <c r="AB156" i="4" s="1"/>
  <c r="AB74" i="4"/>
  <c r="AB93" i="4" s="1"/>
  <c r="AB84" i="4"/>
  <c r="AB109" i="4"/>
  <c r="AB152" i="4" s="1"/>
  <c r="AA118" i="4"/>
  <c r="AA120" i="4" s="1"/>
  <c r="AA130" i="4"/>
  <c r="AA156" i="4" s="1"/>
  <c r="AA74" i="4"/>
  <c r="AA93" i="4" s="1"/>
  <c r="AA84" i="4"/>
  <c r="AA109" i="4"/>
  <c r="AA152" i="4" s="1"/>
  <c r="Z118" i="4"/>
  <c r="Z120" i="4" s="1"/>
  <c r="Z130" i="4"/>
  <c r="Z156" i="4" s="1"/>
  <c r="Z74" i="4"/>
  <c r="Z84" i="4"/>
  <c r="Z109" i="4"/>
  <c r="Z152" i="4" s="1"/>
  <c r="Y118" i="4"/>
  <c r="Y120" i="4" s="1"/>
  <c r="Y130" i="4"/>
  <c r="Y156" i="4" s="1"/>
  <c r="Y74" i="4"/>
  <c r="Y93" i="4" s="1"/>
  <c r="Y84" i="4"/>
  <c r="Y109" i="4"/>
  <c r="Y152" i="4" s="1"/>
  <c r="X118" i="4"/>
  <c r="X120" i="4" s="1"/>
  <c r="X130" i="4"/>
  <c r="X156" i="4" s="1"/>
  <c r="X74" i="4"/>
  <c r="X93" i="4" s="1"/>
  <c r="X84" i="4"/>
  <c r="X109" i="4"/>
  <c r="X152" i="4" s="1"/>
  <c r="W118" i="4"/>
  <c r="W120" i="4" s="1"/>
  <c r="W130" i="4"/>
  <c r="W156" i="4" s="1"/>
  <c r="W74" i="4"/>
  <c r="W93" i="4" s="1"/>
  <c r="W84" i="4"/>
  <c r="W109" i="4"/>
  <c r="W152" i="4" s="1"/>
  <c r="V118" i="4"/>
  <c r="V120" i="4" s="1"/>
  <c r="V130" i="4"/>
  <c r="V156" i="4" s="1"/>
  <c r="V74" i="4"/>
  <c r="V84" i="4"/>
  <c r="V109" i="4"/>
  <c r="V152" i="4" s="1"/>
  <c r="U118" i="4"/>
  <c r="U120" i="4" s="1"/>
  <c r="U130" i="4"/>
  <c r="U156" i="4" s="1"/>
  <c r="U74" i="4"/>
  <c r="U93" i="4" s="1"/>
  <c r="U84" i="4"/>
  <c r="U109" i="4"/>
  <c r="U152" i="4" s="1"/>
  <c r="T118" i="4"/>
  <c r="T120" i="4" s="1"/>
  <c r="T130" i="4"/>
  <c r="T156" i="4" s="1"/>
  <c r="T74" i="4"/>
  <c r="T93" i="4" s="1"/>
  <c r="T84" i="4"/>
  <c r="T109" i="4"/>
  <c r="T152" i="4" s="1"/>
  <c r="S118" i="4"/>
  <c r="S120" i="4" s="1"/>
  <c r="S130" i="4"/>
  <c r="S156" i="4" s="1"/>
  <c r="S74" i="4"/>
  <c r="S90" i="4" s="1"/>
  <c r="S84" i="4"/>
  <c r="S109" i="4"/>
  <c r="S152" i="4" s="1"/>
  <c r="R118" i="4"/>
  <c r="R120" i="4" s="1"/>
  <c r="R130" i="4"/>
  <c r="R156" i="4" s="1"/>
  <c r="R74" i="4"/>
  <c r="R84" i="4"/>
  <c r="R109" i="4"/>
  <c r="R152" i="4" s="1"/>
  <c r="Q118" i="4"/>
  <c r="Q120" i="4" s="1"/>
  <c r="Q130" i="4"/>
  <c r="Q156" i="4" s="1"/>
  <c r="Q74" i="4"/>
  <c r="Q93" i="4" s="1"/>
  <c r="Q84" i="4"/>
  <c r="Q109" i="4"/>
  <c r="Q152" i="4" s="1"/>
  <c r="P118" i="4"/>
  <c r="P120" i="4" s="1"/>
  <c r="P130" i="4"/>
  <c r="P156" i="4" s="1"/>
  <c r="P74" i="4"/>
  <c r="P93" i="4" s="1"/>
  <c r="P84" i="4"/>
  <c r="P109" i="4"/>
  <c r="P152" i="4" s="1"/>
  <c r="O118" i="4"/>
  <c r="O120" i="4" s="1"/>
  <c r="O130" i="4"/>
  <c r="O156" i="4" s="1"/>
  <c r="O74" i="4"/>
  <c r="O84" i="4"/>
  <c r="O109" i="4"/>
  <c r="O152" i="4" s="1"/>
  <c r="N118" i="4"/>
  <c r="N120" i="4" s="1"/>
  <c r="N130" i="4"/>
  <c r="N156" i="4" s="1"/>
  <c r="N74" i="4"/>
  <c r="N84" i="4"/>
  <c r="N109" i="4"/>
  <c r="N152" i="4" s="1"/>
  <c r="M118" i="4"/>
  <c r="M120" i="4" s="1"/>
  <c r="M130" i="4"/>
  <c r="M156" i="4" s="1"/>
  <c r="M74" i="4"/>
  <c r="M90" i="4" s="1"/>
  <c r="M84" i="4"/>
  <c r="M109" i="4"/>
  <c r="M152" i="4" s="1"/>
  <c r="BQ50" i="4"/>
  <c r="BQ51" i="4"/>
  <c r="BQ141" i="4" s="1"/>
  <c r="BQ62" i="4"/>
  <c r="BQ155" i="4" s="1"/>
  <c r="BP50" i="4"/>
  <c r="BP51" i="4"/>
  <c r="BP141" i="4" s="1"/>
  <c r="BP62" i="4"/>
  <c r="BP155" i="4" s="1"/>
  <c r="BO50" i="4"/>
  <c r="BO51" i="4"/>
  <c r="BO141" i="4" s="1"/>
  <c r="BO62" i="4"/>
  <c r="BO155" i="4" s="1"/>
  <c r="BN50" i="4"/>
  <c r="BN51" i="4"/>
  <c r="BN141" i="4" s="1"/>
  <c r="BN62" i="4"/>
  <c r="BN155" i="4" s="1"/>
  <c r="BM50" i="4"/>
  <c r="BM51" i="4"/>
  <c r="BM141" i="4" s="1"/>
  <c r="BM62" i="4"/>
  <c r="BM155" i="4" s="1"/>
  <c r="BL50" i="4"/>
  <c r="BL51" i="4"/>
  <c r="BL141" i="4" s="1"/>
  <c r="BL62" i="4"/>
  <c r="BL155" i="4" s="1"/>
  <c r="BK50" i="4"/>
  <c r="BK51" i="4"/>
  <c r="BK141" i="4" s="1"/>
  <c r="BK62" i="4"/>
  <c r="BK155" i="4" s="1"/>
  <c r="BJ50" i="4"/>
  <c r="BJ51" i="4"/>
  <c r="BJ141" i="4" s="1"/>
  <c r="BJ62" i="4"/>
  <c r="BJ155" i="4" s="1"/>
  <c r="BI50" i="4"/>
  <c r="BI51" i="4"/>
  <c r="BI141" i="4" s="1"/>
  <c r="BI62" i="4"/>
  <c r="BI155" i="4" s="1"/>
  <c r="BH50" i="4"/>
  <c r="BH51" i="4"/>
  <c r="BH141" i="4" s="1"/>
  <c r="BH62" i="4"/>
  <c r="BH155" i="4" s="1"/>
  <c r="BG50" i="4"/>
  <c r="BG51" i="4"/>
  <c r="BG141" i="4" s="1"/>
  <c r="BG62" i="4"/>
  <c r="BG155" i="4" s="1"/>
  <c r="BF50" i="4"/>
  <c r="BF51" i="4"/>
  <c r="BF141" i="4" s="1"/>
  <c r="BF62" i="4"/>
  <c r="BF155" i="4" s="1"/>
  <c r="BE50" i="4"/>
  <c r="BE51" i="4"/>
  <c r="BE141" i="4" s="1"/>
  <c r="BE62" i="4"/>
  <c r="BE155" i="4" s="1"/>
  <c r="BD50" i="4"/>
  <c r="BD51" i="4"/>
  <c r="BD141" i="4" s="1"/>
  <c r="BD62" i="4"/>
  <c r="BD155" i="4" s="1"/>
  <c r="BC50" i="4"/>
  <c r="BC51" i="4"/>
  <c r="BC141" i="4" s="1"/>
  <c r="BC62" i="4"/>
  <c r="BC155" i="4" s="1"/>
  <c r="BB50" i="4"/>
  <c r="BB51" i="4"/>
  <c r="BB141" i="4" s="1"/>
  <c r="BB62" i="4"/>
  <c r="BB155" i="4" s="1"/>
  <c r="BA50" i="4"/>
  <c r="BA51" i="4"/>
  <c r="BA141" i="4" s="1"/>
  <c r="BA62" i="4"/>
  <c r="BA155" i="4" s="1"/>
  <c r="AZ50" i="4"/>
  <c r="AZ51" i="4"/>
  <c r="AZ141" i="4" s="1"/>
  <c r="AZ62" i="4"/>
  <c r="AZ155" i="4" s="1"/>
  <c r="AY50" i="4"/>
  <c r="AY51" i="4"/>
  <c r="AY141" i="4" s="1"/>
  <c r="AY62" i="4"/>
  <c r="AY155" i="4" s="1"/>
  <c r="AX50" i="4"/>
  <c r="AX51" i="4"/>
  <c r="AX141" i="4" s="1"/>
  <c r="AX62" i="4"/>
  <c r="AX155" i="4" s="1"/>
  <c r="AW50" i="4"/>
  <c r="AW51" i="4"/>
  <c r="AW141" i="4" s="1"/>
  <c r="AW62" i="4"/>
  <c r="AW155" i="4" s="1"/>
  <c r="AV50" i="4"/>
  <c r="AV51" i="4"/>
  <c r="AV141" i="4" s="1"/>
  <c r="AV62" i="4"/>
  <c r="AV155" i="4" s="1"/>
  <c r="AU50" i="4"/>
  <c r="AU51" i="4"/>
  <c r="AU141" i="4" s="1"/>
  <c r="AU62" i="4"/>
  <c r="AU155" i="4" s="1"/>
  <c r="AT50" i="4"/>
  <c r="AT51" i="4"/>
  <c r="AT141" i="4" s="1"/>
  <c r="AT62" i="4"/>
  <c r="AT155" i="4" s="1"/>
  <c r="AS50" i="4"/>
  <c r="AS51" i="4"/>
  <c r="AS141" i="4" s="1"/>
  <c r="AS62" i="4"/>
  <c r="AS155" i="4" s="1"/>
  <c r="AR50" i="4"/>
  <c r="AR51" i="4"/>
  <c r="AR141" i="4" s="1"/>
  <c r="AR62" i="4"/>
  <c r="AR155" i="4" s="1"/>
  <c r="AQ50" i="4"/>
  <c r="AQ51" i="4"/>
  <c r="AQ141" i="4" s="1"/>
  <c r="AQ62" i="4"/>
  <c r="AQ155" i="4" s="1"/>
  <c r="AP50" i="4"/>
  <c r="AP51" i="4"/>
  <c r="AP141" i="4" s="1"/>
  <c r="AP62" i="4"/>
  <c r="AP155" i="4" s="1"/>
  <c r="AO50" i="4"/>
  <c r="AO51" i="4"/>
  <c r="AO141" i="4" s="1"/>
  <c r="AO62" i="4"/>
  <c r="AO155" i="4" s="1"/>
  <c r="AN50" i="4"/>
  <c r="AN51" i="4"/>
  <c r="AN141" i="4" s="1"/>
  <c r="AN62" i="4"/>
  <c r="AN155" i="4" s="1"/>
  <c r="AM50" i="4"/>
  <c r="AM51" i="4"/>
  <c r="AM141" i="4" s="1"/>
  <c r="AM62" i="4"/>
  <c r="AM155" i="4" s="1"/>
  <c r="AL50" i="4"/>
  <c r="AL51" i="4"/>
  <c r="AL141" i="4" s="1"/>
  <c r="AL62" i="4"/>
  <c r="AL155" i="4" s="1"/>
  <c r="AK50" i="4"/>
  <c r="AK51" i="4"/>
  <c r="AK141" i="4" s="1"/>
  <c r="AK62" i="4"/>
  <c r="AK155" i="4" s="1"/>
  <c r="AJ50" i="4"/>
  <c r="AJ51" i="4"/>
  <c r="AJ141" i="4" s="1"/>
  <c r="AJ62" i="4"/>
  <c r="AJ155" i="4" s="1"/>
  <c r="AI50" i="4"/>
  <c r="AI51" i="4"/>
  <c r="AI141" i="4" s="1"/>
  <c r="AI62" i="4"/>
  <c r="AI155" i="4" s="1"/>
  <c r="AH50" i="4"/>
  <c r="AH51" i="4"/>
  <c r="AH141" i="4" s="1"/>
  <c r="AH62" i="4"/>
  <c r="AH155" i="4" s="1"/>
  <c r="AG50" i="4"/>
  <c r="AG51" i="4"/>
  <c r="AG141" i="4" s="1"/>
  <c r="AG62" i="4"/>
  <c r="AG155" i="4" s="1"/>
  <c r="AF50" i="4"/>
  <c r="AF51" i="4"/>
  <c r="AF141" i="4" s="1"/>
  <c r="AF62" i="4"/>
  <c r="AF155" i="4" s="1"/>
  <c r="AE50" i="4"/>
  <c r="AE51" i="4"/>
  <c r="AE141" i="4" s="1"/>
  <c r="AE62" i="4"/>
  <c r="AE155" i="4" s="1"/>
  <c r="AD50" i="4"/>
  <c r="AD51" i="4"/>
  <c r="AD141" i="4" s="1"/>
  <c r="AD62" i="4"/>
  <c r="AD155" i="4" s="1"/>
  <c r="AC50" i="4"/>
  <c r="AC51" i="4"/>
  <c r="AC141" i="4" s="1"/>
  <c r="AC62" i="4"/>
  <c r="AC155" i="4" s="1"/>
  <c r="AB50" i="4"/>
  <c r="AB51" i="4"/>
  <c r="AB141" i="4" s="1"/>
  <c r="AB62" i="4"/>
  <c r="AB155" i="4" s="1"/>
  <c r="AA50" i="4"/>
  <c r="AA51" i="4"/>
  <c r="AA141" i="4" s="1"/>
  <c r="AA62" i="4"/>
  <c r="AA155" i="4" s="1"/>
  <c r="Z50" i="4"/>
  <c r="Z51" i="4"/>
  <c r="Z141" i="4" s="1"/>
  <c r="Z62" i="4"/>
  <c r="Z155" i="4" s="1"/>
  <c r="Y50" i="4"/>
  <c r="Y51" i="4"/>
  <c r="Y141" i="4" s="1"/>
  <c r="Y62" i="4"/>
  <c r="Y155" i="4" s="1"/>
  <c r="X50" i="4"/>
  <c r="X51" i="4"/>
  <c r="X141" i="4" s="1"/>
  <c r="X62" i="4"/>
  <c r="X155" i="4" s="1"/>
  <c r="W50" i="4"/>
  <c r="W51" i="4"/>
  <c r="W141" i="4" s="1"/>
  <c r="W62" i="4"/>
  <c r="W155" i="4" s="1"/>
  <c r="V50" i="4"/>
  <c r="V51" i="4"/>
  <c r="V141" i="4" s="1"/>
  <c r="V62" i="4"/>
  <c r="V155" i="4" s="1"/>
  <c r="U50" i="4"/>
  <c r="U51" i="4"/>
  <c r="U141" i="4" s="1"/>
  <c r="U62" i="4"/>
  <c r="U155" i="4" s="1"/>
  <c r="T50" i="4"/>
  <c r="T51" i="4"/>
  <c r="T141" i="4" s="1"/>
  <c r="T62" i="4"/>
  <c r="T155" i="4" s="1"/>
  <c r="S50" i="4"/>
  <c r="S51" i="4"/>
  <c r="S141" i="4" s="1"/>
  <c r="S62" i="4"/>
  <c r="S155" i="4" s="1"/>
  <c r="R50" i="4"/>
  <c r="R51" i="4"/>
  <c r="R141" i="4" s="1"/>
  <c r="R62" i="4"/>
  <c r="R155" i="4" s="1"/>
  <c r="Q50" i="4"/>
  <c r="Q51" i="4"/>
  <c r="Q141" i="4" s="1"/>
  <c r="Q62" i="4"/>
  <c r="Q155" i="4" s="1"/>
  <c r="P50" i="4"/>
  <c r="P51" i="4"/>
  <c r="P141" i="4" s="1"/>
  <c r="P62" i="4"/>
  <c r="P155" i="4" s="1"/>
  <c r="O50" i="4"/>
  <c r="O51" i="4"/>
  <c r="O141" i="4" s="1"/>
  <c r="O62" i="4"/>
  <c r="O155" i="4" s="1"/>
  <c r="N50" i="4"/>
  <c r="N51" i="4"/>
  <c r="N141" i="4" s="1"/>
  <c r="N62" i="4"/>
  <c r="N155" i="4" s="1"/>
  <c r="M51" i="4"/>
  <c r="M141" i="4" s="1"/>
  <c r="M50" i="4"/>
  <c r="M62" i="4"/>
  <c r="M155" i="4" s="1"/>
  <c r="BQ32" i="4"/>
  <c r="BQ33" i="4"/>
  <c r="BQ138" i="4" s="1"/>
  <c r="BQ44" i="4"/>
  <c r="BQ151" i="4" s="1"/>
  <c r="BP32" i="4"/>
  <c r="BP33" i="4"/>
  <c r="BP138" i="4" s="1"/>
  <c r="BP44" i="4"/>
  <c r="BP151" i="4" s="1"/>
  <c r="BO32" i="4"/>
  <c r="BO33" i="4"/>
  <c r="BO138" i="4" s="1"/>
  <c r="BO44" i="4"/>
  <c r="BO151" i="4" s="1"/>
  <c r="BN32" i="4"/>
  <c r="BN33" i="4"/>
  <c r="BN138" i="4" s="1"/>
  <c r="BN44" i="4"/>
  <c r="BN151" i="4" s="1"/>
  <c r="BM32" i="4"/>
  <c r="BM33" i="4"/>
  <c r="BM138" i="4" s="1"/>
  <c r="BM44" i="4"/>
  <c r="BM151" i="4" s="1"/>
  <c r="BL32" i="4"/>
  <c r="BL33" i="4"/>
  <c r="BL138" i="4" s="1"/>
  <c r="BL44" i="4"/>
  <c r="BL151" i="4" s="1"/>
  <c r="BK32" i="4"/>
  <c r="BK33" i="4"/>
  <c r="BK138" i="4" s="1"/>
  <c r="BK44" i="4"/>
  <c r="BK151" i="4" s="1"/>
  <c r="BJ32" i="4"/>
  <c r="BJ33" i="4"/>
  <c r="BJ138" i="4" s="1"/>
  <c r="BJ44" i="4"/>
  <c r="BJ151" i="4" s="1"/>
  <c r="BI32" i="4"/>
  <c r="BI33" i="4"/>
  <c r="BI138" i="4" s="1"/>
  <c r="BI44" i="4"/>
  <c r="BI151" i="4" s="1"/>
  <c r="BH32" i="4"/>
  <c r="BH33" i="4"/>
  <c r="BH138" i="4" s="1"/>
  <c r="BH44" i="4"/>
  <c r="BH151" i="4" s="1"/>
  <c r="BG32" i="4"/>
  <c r="BG33" i="4"/>
  <c r="BG138" i="4" s="1"/>
  <c r="BG44" i="4"/>
  <c r="BG151" i="4" s="1"/>
  <c r="BF32" i="4"/>
  <c r="BF33" i="4"/>
  <c r="BF138" i="4" s="1"/>
  <c r="BF44" i="4"/>
  <c r="BF151" i="4" s="1"/>
  <c r="BE32" i="4"/>
  <c r="BE33" i="4"/>
  <c r="BE138" i="4" s="1"/>
  <c r="BE44" i="4"/>
  <c r="BE151" i="4" s="1"/>
  <c r="BD32" i="4"/>
  <c r="BD33" i="4"/>
  <c r="BD138" i="4" s="1"/>
  <c r="BD44" i="4"/>
  <c r="BD151" i="4" s="1"/>
  <c r="BC32" i="4"/>
  <c r="BC33" i="4"/>
  <c r="BC138" i="4" s="1"/>
  <c r="BC44" i="4"/>
  <c r="BC151" i="4" s="1"/>
  <c r="BB32" i="4"/>
  <c r="BB33" i="4"/>
  <c r="BB138" i="4" s="1"/>
  <c r="BB44" i="4"/>
  <c r="BB151" i="4" s="1"/>
  <c r="BA32" i="4"/>
  <c r="BA33" i="4"/>
  <c r="BA138" i="4" s="1"/>
  <c r="BA44" i="4"/>
  <c r="BA151" i="4" s="1"/>
  <c r="AZ32" i="4"/>
  <c r="AZ33" i="4"/>
  <c r="AZ138" i="4" s="1"/>
  <c r="AZ44" i="4"/>
  <c r="AZ151" i="4" s="1"/>
  <c r="AY32" i="4"/>
  <c r="AY33" i="4"/>
  <c r="AY138" i="4" s="1"/>
  <c r="AY44" i="4"/>
  <c r="AY151" i="4" s="1"/>
  <c r="AX32" i="4"/>
  <c r="AX33" i="4"/>
  <c r="AX138" i="4" s="1"/>
  <c r="AX44" i="4"/>
  <c r="AX151" i="4" s="1"/>
  <c r="AW32" i="4"/>
  <c r="AW33" i="4"/>
  <c r="AW138" i="4" s="1"/>
  <c r="AW44" i="4"/>
  <c r="AW151" i="4" s="1"/>
  <c r="AV32" i="4"/>
  <c r="AV33" i="4"/>
  <c r="AV138" i="4" s="1"/>
  <c r="AV44" i="4"/>
  <c r="AV151" i="4" s="1"/>
  <c r="AU32" i="4"/>
  <c r="AU33" i="4"/>
  <c r="AU138" i="4" s="1"/>
  <c r="AU44" i="4"/>
  <c r="AU151" i="4" s="1"/>
  <c r="AT32" i="4"/>
  <c r="AT33" i="4"/>
  <c r="AT138" i="4" s="1"/>
  <c r="AT44" i="4"/>
  <c r="AT151" i="4" s="1"/>
  <c r="AS32" i="4"/>
  <c r="AS33" i="4"/>
  <c r="AS138" i="4" s="1"/>
  <c r="AS44" i="4"/>
  <c r="AS151" i="4" s="1"/>
  <c r="AR32" i="4"/>
  <c r="AR33" i="4"/>
  <c r="AR138" i="4" s="1"/>
  <c r="AR44" i="4"/>
  <c r="AR151" i="4" s="1"/>
  <c r="AQ32" i="4"/>
  <c r="AQ33" i="4"/>
  <c r="AQ138" i="4" s="1"/>
  <c r="AQ44" i="4"/>
  <c r="AQ151" i="4" s="1"/>
  <c r="AP32" i="4"/>
  <c r="AP33" i="4"/>
  <c r="AP138" i="4" s="1"/>
  <c r="AP44" i="4"/>
  <c r="AP151" i="4" s="1"/>
  <c r="AO32" i="4"/>
  <c r="AO33" i="4"/>
  <c r="AO138" i="4" s="1"/>
  <c r="AO44" i="4"/>
  <c r="AO151" i="4" s="1"/>
  <c r="AN32" i="4"/>
  <c r="AN33" i="4"/>
  <c r="AN138" i="4" s="1"/>
  <c r="AN44" i="4"/>
  <c r="AN151" i="4" s="1"/>
  <c r="AM32" i="4"/>
  <c r="AM33" i="4"/>
  <c r="AM138" i="4" s="1"/>
  <c r="AM44" i="4"/>
  <c r="AM151" i="4" s="1"/>
  <c r="AL32" i="4"/>
  <c r="AL33" i="4"/>
  <c r="AL138" i="4" s="1"/>
  <c r="AL44" i="4"/>
  <c r="AL151" i="4" s="1"/>
  <c r="AK32" i="4"/>
  <c r="AK33" i="4"/>
  <c r="AK138" i="4" s="1"/>
  <c r="AK44" i="4"/>
  <c r="AK151" i="4" s="1"/>
  <c r="AJ32" i="4"/>
  <c r="AJ33" i="4"/>
  <c r="AJ138" i="4" s="1"/>
  <c r="AJ44" i="4"/>
  <c r="AJ151" i="4" s="1"/>
  <c r="AI32" i="4"/>
  <c r="AI33" i="4"/>
  <c r="AI138" i="4" s="1"/>
  <c r="AI44" i="4"/>
  <c r="AI151" i="4" s="1"/>
  <c r="AH32" i="4"/>
  <c r="AH33" i="4"/>
  <c r="AH138" i="4" s="1"/>
  <c r="AH44" i="4"/>
  <c r="AH151" i="4" s="1"/>
  <c r="AG32" i="4"/>
  <c r="AG33" i="4"/>
  <c r="AG138" i="4" s="1"/>
  <c r="AG44" i="4"/>
  <c r="AG151" i="4" s="1"/>
  <c r="AF32" i="4"/>
  <c r="AF33" i="4"/>
  <c r="AF138" i="4" s="1"/>
  <c r="AF44" i="4"/>
  <c r="AF151" i="4" s="1"/>
  <c r="AE32" i="4"/>
  <c r="AE33" i="4"/>
  <c r="AE138" i="4" s="1"/>
  <c r="AE44" i="4"/>
  <c r="AE151" i="4" s="1"/>
  <c r="AD32" i="4"/>
  <c r="AD33" i="4"/>
  <c r="AD138" i="4" s="1"/>
  <c r="AD44" i="4"/>
  <c r="AD151" i="4" s="1"/>
  <c r="AC32" i="4"/>
  <c r="AC33" i="4"/>
  <c r="AC138" i="4" s="1"/>
  <c r="AC44" i="4"/>
  <c r="AC151" i="4" s="1"/>
  <c r="AB32" i="4"/>
  <c r="AB33" i="4"/>
  <c r="AB138" i="4" s="1"/>
  <c r="AB44" i="4"/>
  <c r="AB151" i="4" s="1"/>
  <c r="AA32" i="4"/>
  <c r="AA33" i="4"/>
  <c r="AA138" i="4" s="1"/>
  <c r="AA44" i="4"/>
  <c r="AA151" i="4" s="1"/>
  <c r="Z32" i="4"/>
  <c r="Z33" i="4"/>
  <c r="Z138" i="4" s="1"/>
  <c r="Z44" i="4"/>
  <c r="Z151" i="4" s="1"/>
  <c r="Y32" i="4"/>
  <c r="Y33" i="4"/>
  <c r="Y138" i="4" s="1"/>
  <c r="Y44" i="4"/>
  <c r="Y151" i="4" s="1"/>
  <c r="X32" i="4"/>
  <c r="X33" i="4"/>
  <c r="X138" i="4" s="1"/>
  <c r="X44" i="4"/>
  <c r="X151" i="4" s="1"/>
  <c r="W32" i="4"/>
  <c r="W33" i="4"/>
  <c r="W138" i="4" s="1"/>
  <c r="W44" i="4"/>
  <c r="W151" i="4" s="1"/>
  <c r="V32" i="4"/>
  <c r="V33" i="4"/>
  <c r="V138" i="4" s="1"/>
  <c r="V44" i="4"/>
  <c r="V151" i="4" s="1"/>
  <c r="U32" i="4"/>
  <c r="U33" i="4"/>
  <c r="U138" i="4" s="1"/>
  <c r="U44" i="4"/>
  <c r="U151" i="4" s="1"/>
  <c r="T32" i="4"/>
  <c r="T33" i="4"/>
  <c r="T138" i="4" s="1"/>
  <c r="T44" i="4"/>
  <c r="T151" i="4" s="1"/>
  <c r="S32" i="4"/>
  <c r="S33" i="4"/>
  <c r="S138" i="4" s="1"/>
  <c r="S44" i="4"/>
  <c r="S151" i="4" s="1"/>
  <c r="R32" i="4"/>
  <c r="R33" i="4"/>
  <c r="R138" i="4" s="1"/>
  <c r="R44" i="4"/>
  <c r="R151" i="4" s="1"/>
  <c r="Q32" i="4"/>
  <c r="Q33" i="4"/>
  <c r="Q138" i="4" s="1"/>
  <c r="Q44" i="4"/>
  <c r="Q151" i="4" s="1"/>
  <c r="P32" i="4"/>
  <c r="P33" i="4"/>
  <c r="P138" i="4" s="1"/>
  <c r="P44" i="4"/>
  <c r="P151" i="4" s="1"/>
  <c r="O32" i="4"/>
  <c r="O33" i="4"/>
  <c r="O138" i="4" s="1"/>
  <c r="O44" i="4"/>
  <c r="O151" i="4" s="1"/>
  <c r="N32" i="4"/>
  <c r="N33" i="4"/>
  <c r="N138" i="4" s="1"/>
  <c r="N44" i="4"/>
  <c r="N151" i="4" s="1"/>
  <c r="M33" i="4"/>
  <c r="M138" i="4" s="1"/>
  <c r="M32" i="4"/>
  <c r="M44" i="4"/>
  <c r="M151" i="4" s="1"/>
  <c r="BQ178" i="4"/>
  <c r="BQ173" i="4"/>
  <c r="BP178" i="4"/>
  <c r="BP173" i="4"/>
  <c r="BO178" i="4"/>
  <c r="BO173" i="4"/>
  <c r="BN178" i="4"/>
  <c r="BN173" i="4"/>
  <c r="BM178" i="4"/>
  <c r="BM173" i="4"/>
  <c r="BL178" i="4"/>
  <c r="BL173" i="4"/>
  <c r="BK178" i="4"/>
  <c r="BK173" i="4"/>
  <c r="BJ178" i="4"/>
  <c r="BJ173" i="4"/>
  <c r="BI178" i="4"/>
  <c r="BI173" i="4"/>
  <c r="BH178" i="4"/>
  <c r="BH173" i="4"/>
  <c r="BG178" i="4"/>
  <c r="BG173" i="4"/>
  <c r="BF178" i="4"/>
  <c r="BF173" i="4"/>
  <c r="BE178" i="4"/>
  <c r="BE173" i="4"/>
  <c r="BD178" i="4"/>
  <c r="BD173" i="4"/>
  <c r="BC178" i="4"/>
  <c r="BC173" i="4"/>
  <c r="BB178" i="4"/>
  <c r="BB173" i="4"/>
  <c r="BA178" i="4"/>
  <c r="BA173" i="4"/>
  <c r="AZ178" i="4"/>
  <c r="AZ173" i="4"/>
  <c r="AY178" i="4"/>
  <c r="AY173" i="4"/>
  <c r="AX178" i="4"/>
  <c r="AX173" i="4"/>
  <c r="AW178" i="4"/>
  <c r="AW173" i="4"/>
  <c r="AV178" i="4"/>
  <c r="AV173" i="4"/>
  <c r="AU178" i="4"/>
  <c r="AU173" i="4"/>
  <c r="AT178" i="4"/>
  <c r="AT173" i="4"/>
  <c r="AS178" i="4"/>
  <c r="AS173" i="4"/>
  <c r="AR178" i="4"/>
  <c r="AR173" i="4"/>
  <c r="AQ178" i="4"/>
  <c r="AQ173" i="4"/>
  <c r="AP178" i="4"/>
  <c r="AP173" i="4"/>
  <c r="AO178" i="4"/>
  <c r="AO173" i="4"/>
  <c r="AN178" i="4"/>
  <c r="AN173" i="4"/>
  <c r="AM178" i="4"/>
  <c r="AM173" i="4"/>
  <c r="AL178" i="4"/>
  <c r="AL173" i="4"/>
  <c r="AK178" i="4"/>
  <c r="AK173" i="4"/>
  <c r="AJ178" i="4"/>
  <c r="AJ173" i="4"/>
  <c r="AI178" i="4"/>
  <c r="AI173" i="4"/>
  <c r="AH178" i="4"/>
  <c r="AH173" i="4"/>
  <c r="AG178" i="4"/>
  <c r="AG173" i="4"/>
  <c r="AF178" i="4"/>
  <c r="AF173" i="4"/>
  <c r="AE178" i="4"/>
  <c r="AE173" i="4"/>
  <c r="AD178" i="4"/>
  <c r="AD173" i="4"/>
  <c r="AC178" i="4"/>
  <c r="AC173" i="4"/>
  <c r="AB178" i="4"/>
  <c r="AB173" i="4"/>
  <c r="AA178" i="4"/>
  <c r="AA173" i="4"/>
  <c r="Z178" i="4"/>
  <c r="Z173" i="4"/>
  <c r="Y178" i="4"/>
  <c r="Y173" i="4"/>
  <c r="X178" i="4"/>
  <c r="X173" i="4"/>
  <c r="W178" i="4"/>
  <c r="W173" i="4"/>
  <c r="V178" i="4"/>
  <c r="V173" i="4"/>
  <c r="U178" i="4"/>
  <c r="U173" i="4"/>
  <c r="T178" i="4"/>
  <c r="T173" i="4"/>
  <c r="S178" i="4"/>
  <c r="S173" i="4"/>
  <c r="R178" i="4"/>
  <c r="R173" i="4"/>
  <c r="Q178" i="4"/>
  <c r="Q173" i="4"/>
  <c r="P178" i="4"/>
  <c r="P173" i="4"/>
  <c r="O178" i="4"/>
  <c r="O173" i="4"/>
  <c r="N178" i="4"/>
  <c r="N173" i="4"/>
  <c r="M178" i="4"/>
  <c r="M173" i="4"/>
  <c r="BQ227" i="4"/>
  <c r="BQ228" i="4"/>
  <c r="BQ229" i="4"/>
  <c r="BQ230" i="4"/>
  <c r="BQ231" i="4"/>
  <c r="BQ232" i="4"/>
  <c r="BQ233" i="4"/>
  <c r="BQ218" i="4"/>
  <c r="BQ219" i="4"/>
  <c r="BQ220" i="4"/>
  <c r="BQ221" i="4"/>
  <c r="BQ222" i="4"/>
  <c r="BQ223" i="4"/>
  <c r="BQ224" i="4"/>
  <c r="BP227" i="4"/>
  <c r="BP228" i="4"/>
  <c r="BP229" i="4"/>
  <c r="BP230" i="4"/>
  <c r="BP231" i="4"/>
  <c r="BP232" i="4"/>
  <c r="BP233" i="4"/>
  <c r="BP218" i="4"/>
  <c r="BP219" i="4"/>
  <c r="BP220" i="4"/>
  <c r="BP221" i="4"/>
  <c r="BP222" i="4"/>
  <c r="BP223" i="4"/>
  <c r="BP224" i="4"/>
  <c r="BO227" i="4"/>
  <c r="BO228" i="4"/>
  <c r="BO229" i="4"/>
  <c r="BO230" i="4"/>
  <c r="BO231" i="4"/>
  <c r="BO232" i="4"/>
  <c r="BO233" i="4"/>
  <c r="BO218" i="4"/>
  <c r="BO219" i="4"/>
  <c r="BO220" i="4"/>
  <c r="BO221" i="4"/>
  <c r="BO222" i="4"/>
  <c r="BO223" i="4"/>
  <c r="BO224" i="4"/>
  <c r="BN227" i="4"/>
  <c r="BN228" i="4"/>
  <c r="BN229" i="4"/>
  <c r="BN230" i="4"/>
  <c r="BN231" i="4"/>
  <c r="BN232" i="4"/>
  <c r="BN233" i="4"/>
  <c r="BN218" i="4"/>
  <c r="BN219" i="4"/>
  <c r="BN220" i="4"/>
  <c r="BN221" i="4"/>
  <c r="BN222" i="4"/>
  <c r="BN223" i="4"/>
  <c r="BN224" i="4"/>
  <c r="BM227" i="4"/>
  <c r="BM228" i="4"/>
  <c r="BM229" i="4"/>
  <c r="BM230" i="4"/>
  <c r="BM231" i="4"/>
  <c r="BM232" i="4"/>
  <c r="BM233" i="4"/>
  <c r="BM218" i="4"/>
  <c r="BM219" i="4"/>
  <c r="BM220" i="4"/>
  <c r="BM221" i="4"/>
  <c r="BM222" i="4"/>
  <c r="BM223" i="4"/>
  <c r="BM224" i="4"/>
  <c r="BL227" i="4"/>
  <c r="BL228" i="4"/>
  <c r="BL229" i="4"/>
  <c r="BL230" i="4"/>
  <c r="BL231" i="4"/>
  <c r="BL232" i="4"/>
  <c r="BL233" i="4"/>
  <c r="BL218" i="4"/>
  <c r="BL219" i="4"/>
  <c r="BL220" i="4"/>
  <c r="BL221" i="4"/>
  <c r="BL222" i="4"/>
  <c r="BL223" i="4"/>
  <c r="BL224" i="4"/>
  <c r="BK227" i="4"/>
  <c r="BK228" i="4"/>
  <c r="BK229" i="4"/>
  <c r="BK230" i="4"/>
  <c r="BK231" i="4"/>
  <c r="BK232" i="4"/>
  <c r="BK233" i="4"/>
  <c r="BK218" i="4"/>
  <c r="BK219" i="4"/>
  <c r="BK220" i="4"/>
  <c r="BK221" i="4"/>
  <c r="BK222" i="4"/>
  <c r="BK223" i="4"/>
  <c r="BK224" i="4"/>
  <c r="BJ227" i="4"/>
  <c r="BJ228" i="4"/>
  <c r="BJ229" i="4"/>
  <c r="BJ230" i="4"/>
  <c r="BJ231" i="4"/>
  <c r="BJ232" i="4"/>
  <c r="BJ233" i="4"/>
  <c r="BJ218" i="4"/>
  <c r="BJ219" i="4"/>
  <c r="BJ220" i="4"/>
  <c r="BJ221" i="4"/>
  <c r="BJ222" i="4"/>
  <c r="BJ223" i="4"/>
  <c r="BJ224" i="4"/>
  <c r="BI227" i="4"/>
  <c r="BI228" i="4"/>
  <c r="BI229" i="4"/>
  <c r="BI230" i="4"/>
  <c r="BI231" i="4"/>
  <c r="BI232" i="4"/>
  <c r="BI233" i="4"/>
  <c r="BI218" i="4"/>
  <c r="BI219" i="4"/>
  <c r="BI220" i="4"/>
  <c r="BI221" i="4"/>
  <c r="BI222" i="4"/>
  <c r="BI223" i="4"/>
  <c r="BI224" i="4"/>
  <c r="BH227" i="4"/>
  <c r="BH228" i="4"/>
  <c r="BH229" i="4"/>
  <c r="BH230" i="4"/>
  <c r="BH231" i="4"/>
  <c r="BH232" i="4"/>
  <c r="BH233" i="4"/>
  <c r="BH218" i="4"/>
  <c r="BH219" i="4"/>
  <c r="BH220" i="4"/>
  <c r="BH221" i="4"/>
  <c r="BH222" i="4"/>
  <c r="BH223" i="4"/>
  <c r="BH224" i="4"/>
  <c r="BG227" i="4"/>
  <c r="BG228" i="4"/>
  <c r="BG229" i="4"/>
  <c r="BG230" i="4"/>
  <c r="BG231" i="4"/>
  <c r="BG232" i="4"/>
  <c r="BG233" i="4"/>
  <c r="BG218" i="4"/>
  <c r="BG219" i="4"/>
  <c r="BG220" i="4"/>
  <c r="BG221" i="4"/>
  <c r="BG222" i="4"/>
  <c r="BG223" i="4"/>
  <c r="BG224" i="4"/>
  <c r="BF227" i="4"/>
  <c r="BF228" i="4"/>
  <c r="BF229" i="4"/>
  <c r="BF230" i="4"/>
  <c r="BF231" i="4"/>
  <c r="BF232" i="4"/>
  <c r="BF233" i="4"/>
  <c r="BF218" i="4"/>
  <c r="BF219" i="4"/>
  <c r="BF220" i="4"/>
  <c r="BF221" i="4"/>
  <c r="BF222" i="4"/>
  <c r="BF223" i="4"/>
  <c r="BF224" i="4"/>
  <c r="BE227" i="4"/>
  <c r="BE228" i="4"/>
  <c r="BE229" i="4"/>
  <c r="BE230" i="4"/>
  <c r="BE231" i="4"/>
  <c r="BE232" i="4"/>
  <c r="BE233" i="4"/>
  <c r="BE218" i="4"/>
  <c r="BE219" i="4"/>
  <c r="BE220" i="4"/>
  <c r="BE221" i="4"/>
  <c r="BE222" i="4"/>
  <c r="BE223" i="4"/>
  <c r="BE224" i="4"/>
  <c r="BD227" i="4"/>
  <c r="BD228" i="4"/>
  <c r="BD229" i="4"/>
  <c r="BD230" i="4"/>
  <c r="BD231" i="4"/>
  <c r="BD232" i="4"/>
  <c r="BD233" i="4"/>
  <c r="BD218" i="4"/>
  <c r="BD219" i="4"/>
  <c r="BD220" i="4"/>
  <c r="BD221" i="4"/>
  <c r="BD222" i="4"/>
  <c r="BD223" i="4"/>
  <c r="BD224" i="4"/>
  <c r="BC227" i="4"/>
  <c r="BC228" i="4"/>
  <c r="BC229" i="4"/>
  <c r="BC230" i="4"/>
  <c r="BC231" i="4"/>
  <c r="BC232" i="4"/>
  <c r="BC233" i="4"/>
  <c r="BC218" i="4"/>
  <c r="BC219" i="4"/>
  <c r="BC220" i="4"/>
  <c r="BC221" i="4"/>
  <c r="BC222" i="4"/>
  <c r="BC223" i="4"/>
  <c r="BC224" i="4"/>
  <c r="BB227" i="4"/>
  <c r="BB228" i="4"/>
  <c r="BB229" i="4"/>
  <c r="BB230" i="4"/>
  <c r="BB231" i="4"/>
  <c r="BB232" i="4"/>
  <c r="BB233" i="4"/>
  <c r="BB218" i="4"/>
  <c r="BB219" i="4"/>
  <c r="BB220" i="4"/>
  <c r="BB221" i="4"/>
  <c r="BB222" i="4"/>
  <c r="BB223" i="4"/>
  <c r="BB224" i="4"/>
  <c r="BA227" i="4"/>
  <c r="BA228" i="4"/>
  <c r="BA229" i="4"/>
  <c r="BA230" i="4"/>
  <c r="BA231" i="4"/>
  <c r="BA232" i="4"/>
  <c r="BA233" i="4"/>
  <c r="BA218" i="4"/>
  <c r="BA219" i="4"/>
  <c r="BA220" i="4"/>
  <c r="BA221" i="4"/>
  <c r="BA222" i="4"/>
  <c r="BA223" i="4"/>
  <c r="BA224" i="4"/>
  <c r="AZ227" i="4"/>
  <c r="AZ228" i="4"/>
  <c r="AZ229" i="4"/>
  <c r="AZ230" i="4"/>
  <c r="AZ231" i="4"/>
  <c r="AZ232" i="4"/>
  <c r="AZ233" i="4"/>
  <c r="AZ218" i="4"/>
  <c r="AZ219" i="4"/>
  <c r="AZ220" i="4"/>
  <c r="AZ221" i="4"/>
  <c r="AZ222" i="4"/>
  <c r="AZ223" i="4"/>
  <c r="AZ224" i="4"/>
  <c r="AY227" i="4"/>
  <c r="AY228" i="4"/>
  <c r="AY229" i="4"/>
  <c r="AY230" i="4"/>
  <c r="AY231" i="4"/>
  <c r="AY232" i="4"/>
  <c r="AY233" i="4"/>
  <c r="AY218" i="4"/>
  <c r="AY219" i="4"/>
  <c r="AY220" i="4"/>
  <c r="AY221" i="4"/>
  <c r="AY222" i="4"/>
  <c r="AY223" i="4"/>
  <c r="AY224" i="4"/>
  <c r="AX227" i="4"/>
  <c r="AX228" i="4"/>
  <c r="AX229" i="4"/>
  <c r="AX230" i="4"/>
  <c r="AX231" i="4"/>
  <c r="AX232" i="4"/>
  <c r="AX233" i="4"/>
  <c r="AX218" i="4"/>
  <c r="AX219" i="4"/>
  <c r="AX220" i="4"/>
  <c r="AX221" i="4"/>
  <c r="AX222" i="4"/>
  <c r="AX223" i="4"/>
  <c r="AX224" i="4"/>
  <c r="AW227" i="4"/>
  <c r="AW228" i="4"/>
  <c r="AW229" i="4"/>
  <c r="AW230" i="4"/>
  <c r="AW231" i="4"/>
  <c r="AW232" i="4"/>
  <c r="AW233" i="4"/>
  <c r="AW218" i="4"/>
  <c r="AW219" i="4"/>
  <c r="AW220" i="4"/>
  <c r="AW221" i="4"/>
  <c r="AW222" i="4"/>
  <c r="AW223" i="4"/>
  <c r="AW224" i="4"/>
  <c r="AV227" i="4"/>
  <c r="AV228" i="4"/>
  <c r="AV229" i="4"/>
  <c r="AV230" i="4"/>
  <c r="AV231" i="4"/>
  <c r="AV232" i="4"/>
  <c r="AV233" i="4"/>
  <c r="AV218" i="4"/>
  <c r="AV219" i="4"/>
  <c r="AV220" i="4"/>
  <c r="AV221" i="4"/>
  <c r="AV222" i="4"/>
  <c r="AV223" i="4"/>
  <c r="AV224" i="4"/>
  <c r="AU227" i="4"/>
  <c r="AU228" i="4"/>
  <c r="AU229" i="4"/>
  <c r="AU230" i="4"/>
  <c r="AU231" i="4"/>
  <c r="AU232" i="4"/>
  <c r="AU233" i="4"/>
  <c r="AU218" i="4"/>
  <c r="AU219" i="4"/>
  <c r="AU220" i="4"/>
  <c r="AU221" i="4"/>
  <c r="AU222" i="4"/>
  <c r="AU223" i="4"/>
  <c r="AU224" i="4"/>
  <c r="AT227" i="4"/>
  <c r="AT228" i="4"/>
  <c r="AT229" i="4"/>
  <c r="AT230" i="4"/>
  <c r="AT231" i="4"/>
  <c r="AT232" i="4"/>
  <c r="AT233" i="4"/>
  <c r="AT218" i="4"/>
  <c r="AT219" i="4"/>
  <c r="AT220" i="4"/>
  <c r="AT221" i="4"/>
  <c r="AT222" i="4"/>
  <c r="AT223" i="4"/>
  <c r="AT224" i="4"/>
  <c r="AS227" i="4"/>
  <c r="AS228" i="4"/>
  <c r="AS229" i="4"/>
  <c r="AS230" i="4"/>
  <c r="AS231" i="4"/>
  <c r="AS232" i="4"/>
  <c r="AS233" i="4"/>
  <c r="AS218" i="4"/>
  <c r="AS219" i="4"/>
  <c r="AS220" i="4"/>
  <c r="AS221" i="4"/>
  <c r="AS222" i="4"/>
  <c r="AS223" i="4"/>
  <c r="AS224" i="4"/>
  <c r="AR227" i="4"/>
  <c r="AR228" i="4"/>
  <c r="AR229" i="4"/>
  <c r="AR230" i="4"/>
  <c r="AR231" i="4"/>
  <c r="AR232" i="4"/>
  <c r="AR233" i="4"/>
  <c r="AR218" i="4"/>
  <c r="AR219" i="4"/>
  <c r="AR220" i="4"/>
  <c r="AR221" i="4"/>
  <c r="AR222" i="4"/>
  <c r="AR223" i="4"/>
  <c r="AR224" i="4"/>
  <c r="AQ227" i="4"/>
  <c r="AQ228" i="4"/>
  <c r="AQ229" i="4"/>
  <c r="AQ230" i="4"/>
  <c r="AQ231" i="4"/>
  <c r="AQ232" i="4"/>
  <c r="AQ233" i="4"/>
  <c r="AQ218" i="4"/>
  <c r="AQ219" i="4"/>
  <c r="AQ220" i="4"/>
  <c r="AQ221" i="4"/>
  <c r="AQ222" i="4"/>
  <c r="AQ223" i="4"/>
  <c r="AQ224" i="4"/>
  <c r="AP227" i="4"/>
  <c r="AP228" i="4"/>
  <c r="AP229" i="4"/>
  <c r="AP230" i="4"/>
  <c r="AP231" i="4"/>
  <c r="AP232" i="4"/>
  <c r="AP233" i="4"/>
  <c r="AP218" i="4"/>
  <c r="AP219" i="4"/>
  <c r="AP220" i="4"/>
  <c r="AP221" i="4"/>
  <c r="AP222" i="4"/>
  <c r="AP223" i="4"/>
  <c r="AP224" i="4"/>
  <c r="AO227" i="4"/>
  <c r="AO228" i="4"/>
  <c r="AO229" i="4"/>
  <c r="AO230" i="4"/>
  <c r="AO231" i="4"/>
  <c r="AO232" i="4"/>
  <c r="AO233" i="4"/>
  <c r="AO218" i="4"/>
  <c r="AO219" i="4"/>
  <c r="AO220" i="4"/>
  <c r="AO221" i="4"/>
  <c r="AO222" i="4"/>
  <c r="AO223" i="4"/>
  <c r="AO224" i="4"/>
  <c r="AN227" i="4"/>
  <c r="AN228" i="4"/>
  <c r="AN229" i="4"/>
  <c r="AN230" i="4"/>
  <c r="AN231" i="4"/>
  <c r="AN232" i="4"/>
  <c r="AN233" i="4"/>
  <c r="AN218" i="4"/>
  <c r="AN219" i="4"/>
  <c r="AN220" i="4"/>
  <c r="AN221" i="4"/>
  <c r="AN222" i="4"/>
  <c r="AN223" i="4"/>
  <c r="AN224" i="4"/>
  <c r="AM227" i="4"/>
  <c r="AM228" i="4"/>
  <c r="AM229" i="4"/>
  <c r="AM230" i="4"/>
  <c r="AM231" i="4"/>
  <c r="AM232" i="4"/>
  <c r="AM233" i="4"/>
  <c r="AM218" i="4"/>
  <c r="AM219" i="4"/>
  <c r="AM220" i="4"/>
  <c r="AM221" i="4"/>
  <c r="AM222" i="4"/>
  <c r="AM223" i="4"/>
  <c r="AM224" i="4"/>
  <c r="AL227" i="4"/>
  <c r="AL228" i="4"/>
  <c r="AL229" i="4"/>
  <c r="AL230" i="4"/>
  <c r="AL231" i="4"/>
  <c r="AL232" i="4"/>
  <c r="AL233" i="4"/>
  <c r="AL218" i="4"/>
  <c r="AL219" i="4"/>
  <c r="AL220" i="4"/>
  <c r="AL221" i="4"/>
  <c r="AL222" i="4"/>
  <c r="AL223" i="4"/>
  <c r="AL224" i="4"/>
  <c r="AK227" i="4"/>
  <c r="AK228" i="4"/>
  <c r="AK229" i="4"/>
  <c r="AK230" i="4"/>
  <c r="AK231" i="4"/>
  <c r="AK232" i="4"/>
  <c r="AK233" i="4"/>
  <c r="AK218" i="4"/>
  <c r="AK219" i="4"/>
  <c r="AK220" i="4"/>
  <c r="AK221" i="4"/>
  <c r="AK222" i="4"/>
  <c r="AK223" i="4"/>
  <c r="AK224" i="4"/>
  <c r="AJ227" i="4"/>
  <c r="AJ228" i="4"/>
  <c r="AJ229" i="4"/>
  <c r="AJ230" i="4"/>
  <c r="AJ231" i="4"/>
  <c r="AJ232" i="4"/>
  <c r="AJ233" i="4"/>
  <c r="AJ218" i="4"/>
  <c r="AJ219" i="4"/>
  <c r="AJ220" i="4"/>
  <c r="AJ221" i="4"/>
  <c r="AJ222" i="4"/>
  <c r="AJ223" i="4"/>
  <c r="AJ224" i="4"/>
  <c r="AI227" i="4"/>
  <c r="AI228" i="4"/>
  <c r="AI229" i="4"/>
  <c r="AI230" i="4"/>
  <c r="AI231" i="4"/>
  <c r="AI232" i="4"/>
  <c r="AI233" i="4"/>
  <c r="AI218" i="4"/>
  <c r="AI219" i="4"/>
  <c r="AI220" i="4"/>
  <c r="AI221" i="4"/>
  <c r="AI222" i="4"/>
  <c r="AI223" i="4"/>
  <c r="AI224" i="4"/>
  <c r="AH227" i="4"/>
  <c r="AH228" i="4"/>
  <c r="AH229" i="4"/>
  <c r="AH230" i="4"/>
  <c r="AH231" i="4"/>
  <c r="AH232" i="4"/>
  <c r="AH233" i="4"/>
  <c r="AH218" i="4"/>
  <c r="AH219" i="4"/>
  <c r="AH220" i="4"/>
  <c r="AH221" i="4"/>
  <c r="AH222" i="4"/>
  <c r="AH223" i="4"/>
  <c r="AH224" i="4"/>
  <c r="AG227" i="4"/>
  <c r="AG228" i="4"/>
  <c r="AG229" i="4"/>
  <c r="AG230" i="4"/>
  <c r="AG231" i="4"/>
  <c r="AG232" i="4"/>
  <c r="AG233" i="4"/>
  <c r="AG218" i="4"/>
  <c r="AG219" i="4"/>
  <c r="AG220" i="4"/>
  <c r="AG221" i="4"/>
  <c r="AG222" i="4"/>
  <c r="AG223" i="4"/>
  <c r="AG224" i="4"/>
  <c r="AF227" i="4"/>
  <c r="AF228" i="4"/>
  <c r="AF229" i="4"/>
  <c r="AF230" i="4"/>
  <c r="AF231" i="4"/>
  <c r="AF232" i="4"/>
  <c r="AF233" i="4"/>
  <c r="AF218" i="4"/>
  <c r="AF219" i="4"/>
  <c r="AF220" i="4"/>
  <c r="AF221" i="4"/>
  <c r="AF222" i="4"/>
  <c r="AF223" i="4"/>
  <c r="AF224" i="4"/>
  <c r="AE227" i="4"/>
  <c r="AE228" i="4"/>
  <c r="AE229" i="4"/>
  <c r="AE230" i="4"/>
  <c r="AE231" i="4"/>
  <c r="AE232" i="4"/>
  <c r="AE233" i="4"/>
  <c r="AE218" i="4"/>
  <c r="AE219" i="4"/>
  <c r="AE220" i="4"/>
  <c r="AE221" i="4"/>
  <c r="AE222" i="4"/>
  <c r="AE223" i="4"/>
  <c r="AE224" i="4"/>
  <c r="AD227" i="4"/>
  <c r="AD228" i="4"/>
  <c r="AD229" i="4"/>
  <c r="AD230" i="4"/>
  <c r="AD231" i="4"/>
  <c r="AD232" i="4"/>
  <c r="AD233" i="4"/>
  <c r="AD218" i="4"/>
  <c r="AD219" i="4"/>
  <c r="AD220" i="4"/>
  <c r="AD221" i="4"/>
  <c r="AD222" i="4"/>
  <c r="AD223" i="4"/>
  <c r="AD224" i="4"/>
  <c r="AC227" i="4"/>
  <c r="AC228" i="4"/>
  <c r="AC229" i="4"/>
  <c r="AC230" i="4"/>
  <c r="AC231" i="4"/>
  <c r="AC232" i="4"/>
  <c r="AC233" i="4"/>
  <c r="AC218" i="4"/>
  <c r="AC219" i="4"/>
  <c r="AC220" i="4"/>
  <c r="AC221" i="4"/>
  <c r="AC222" i="4"/>
  <c r="AC223" i="4"/>
  <c r="AC224" i="4"/>
  <c r="AB227" i="4"/>
  <c r="AB228" i="4"/>
  <c r="AB229" i="4"/>
  <c r="AB230" i="4"/>
  <c r="AB231" i="4"/>
  <c r="AB232" i="4"/>
  <c r="AB233" i="4"/>
  <c r="AB218" i="4"/>
  <c r="AB219" i="4"/>
  <c r="AB220" i="4"/>
  <c r="AB221" i="4"/>
  <c r="AB222" i="4"/>
  <c r="AB223" i="4"/>
  <c r="AB224" i="4"/>
  <c r="AA227" i="4"/>
  <c r="AA228" i="4"/>
  <c r="AA229" i="4"/>
  <c r="AA230" i="4"/>
  <c r="AA231" i="4"/>
  <c r="AA232" i="4"/>
  <c r="AA233" i="4"/>
  <c r="AA218" i="4"/>
  <c r="AA219" i="4"/>
  <c r="AA220" i="4"/>
  <c r="AA221" i="4"/>
  <c r="AA222" i="4"/>
  <c r="AA223" i="4"/>
  <c r="AA224" i="4"/>
  <c r="Z227" i="4"/>
  <c r="Z228" i="4"/>
  <c r="Z229" i="4"/>
  <c r="Z230" i="4"/>
  <c r="Z231" i="4"/>
  <c r="Z232" i="4"/>
  <c r="Z233" i="4"/>
  <c r="Z218" i="4"/>
  <c r="Z219" i="4"/>
  <c r="Z220" i="4"/>
  <c r="Z221" i="4"/>
  <c r="Z222" i="4"/>
  <c r="Z223" i="4"/>
  <c r="Z224" i="4"/>
  <c r="Y227" i="4"/>
  <c r="Y228" i="4"/>
  <c r="Y229" i="4"/>
  <c r="Y230" i="4"/>
  <c r="Y231" i="4"/>
  <c r="Y232" i="4"/>
  <c r="Y233" i="4"/>
  <c r="Y218" i="4"/>
  <c r="Y219" i="4"/>
  <c r="Y220" i="4"/>
  <c r="Y221" i="4"/>
  <c r="Y222" i="4"/>
  <c r="Y223" i="4"/>
  <c r="Y224" i="4"/>
  <c r="X227" i="4"/>
  <c r="X228" i="4"/>
  <c r="X229" i="4"/>
  <c r="X230" i="4"/>
  <c r="X231" i="4"/>
  <c r="X232" i="4"/>
  <c r="X233" i="4"/>
  <c r="X218" i="4"/>
  <c r="X219" i="4"/>
  <c r="X220" i="4"/>
  <c r="X221" i="4"/>
  <c r="X222" i="4"/>
  <c r="X223" i="4"/>
  <c r="X224" i="4"/>
  <c r="W227" i="4"/>
  <c r="W228" i="4"/>
  <c r="W229" i="4"/>
  <c r="W230" i="4"/>
  <c r="W231" i="4"/>
  <c r="W232" i="4"/>
  <c r="W233" i="4"/>
  <c r="W218" i="4"/>
  <c r="W219" i="4"/>
  <c r="W220" i="4"/>
  <c r="W221" i="4"/>
  <c r="W222" i="4"/>
  <c r="W223" i="4"/>
  <c r="W224" i="4"/>
  <c r="V227" i="4"/>
  <c r="V228" i="4"/>
  <c r="V229" i="4"/>
  <c r="V230" i="4"/>
  <c r="V231" i="4"/>
  <c r="V232" i="4"/>
  <c r="V233" i="4"/>
  <c r="V218" i="4"/>
  <c r="V219" i="4"/>
  <c r="V220" i="4"/>
  <c r="V221" i="4"/>
  <c r="V222" i="4"/>
  <c r="V223" i="4"/>
  <c r="V224" i="4"/>
  <c r="U227" i="4"/>
  <c r="U228" i="4"/>
  <c r="U229" i="4"/>
  <c r="U230" i="4"/>
  <c r="U231" i="4"/>
  <c r="U232" i="4"/>
  <c r="U233" i="4"/>
  <c r="U218" i="4"/>
  <c r="U219" i="4"/>
  <c r="U220" i="4"/>
  <c r="U221" i="4"/>
  <c r="U222" i="4"/>
  <c r="U223" i="4"/>
  <c r="U224" i="4"/>
  <c r="T227" i="4"/>
  <c r="T228" i="4"/>
  <c r="T229" i="4"/>
  <c r="T230" i="4"/>
  <c r="T231" i="4"/>
  <c r="T232" i="4"/>
  <c r="T233" i="4"/>
  <c r="T218" i="4"/>
  <c r="T219" i="4"/>
  <c r="T220" i="4"/>
  <c r="T221" i="4"/>
  <c r="T222" i="4"/>
  <c r="T223" i="4"/>
  <c r="T224" i="4"/>
  <c r="S227" i="4"/>
  <c r="S228" i="4"/>
  <c r="S229" i="4"/>
  <c r="S230" i="4"/>
  <c r="S231" i="4"/>
  <c r="S232" i="4"/>
  <c r="S233" i="4"/>
  <c r="S218" i="4"/>
  <c r="S219" i="4"/>
  <c r="S220" i="4"/>
  <c r="S221" i="4"/>
  <c r="S222" i="4"/>
  <c r="S223" i="4"/>
  <c r="S224" i="4"/>
  <c r="R227" i="4"/>
  <c r="R228" i="4"/>
  <c r="R229" i="4"/>
  <c r="R230" i="4"/>
  <c r="R231" i="4"/>
  <c r="R232" i="4"/>
  <c r="R233" i="4"/>
  <c r="R218" i="4"/>
  <c r="R219" i="4"/>
  <c r="R220" i="4"/>
  <c r="R221" i="4"/>
  <c r="R222" i="4"/>
  <c r="R223" i="4"/>
  <c r="R224" i="4"/>
  <c r="Q227" i="4"/>
  <c r="Q228" i="4"/>
  <c r="Q229" i="4"/>
  <c r="Q230" i="4"/>
  <c r="Q231" i="4"/>
  <c r="Q232" i="4"/>
  <c r="Q233" i="4"/>
  <c r="Q218" i="4"/>
  <c r="Q219" i="4"/>
  <c r="Q220" i="4"/>
  <c r="Q221" i="4"/>
  <c r="Q222" i="4"/>
  <c r="Q223" i="4"/>
  <c r="Q224" i="4"/>
  <c r="P227" i="4"/>
  <c r="P228" i="4"/>
  <c r="P229" i="4"/>
  <c r="P230" i="4"/>
  <c r="P231" i="4"/>
  <c r="P232" i="4"/>
  <c r="P233" i="4"/>
  <c r="P218" i="4"/>
  <c r="P219" i="4"/>
  <c r="P220" i="4"/>
  <c r="P221" i="4"/>
  <c r="P222" i="4"/>
  <c r="P223" i="4"/>
  <c r="P224" i="4"/>
  <c r="O227" i="4"/>
  <c r="O228" i="4"/>
  <c r="O229" i="4"/>
  <c r="O230" i="4"/>
  <c r="O231" i="4"/>
  <c r="O232" i="4"/>
  <c r="O233" i="4"/>
  <c r="O218" i="4"/>
  <c r="O219" i="4"/>
  <c r="O220" i="4"/>
  <c r="O221" i="4"/>
  <c r="O222" i="4"/>
  <c r="O223" i="4"/>
  <c r="O224" i="4"/>
  <c r="N227" i="4"/>
  <c r="N228" i="4"/>
  <c r="N229" i="4"/>
  <c r="N230" i="4"/>
  <c r="N231" i="4"/>
  <c r="N232" i="4"/>
  <c r="N233" i="4"/>
  <c r="N218" i="4"/>
  <c r="N219" i="4"/>
  <c r="N220" i="4"/>
  <c r="N221" i="4"/>
  <c r="N222" i="4"/>
  <c r="N223" i="4"/>
  <c r="N224" i="4"/>
  <c r="M220" i="4"/>
  <c r="M224" i="4"/>
  <c r="M221" i="4"/>
  <c r="M223" i="4"/>
  <c r="M218" i="4"/>
  <c r="M222" i="4"/>
  <c r="M219" i="4"/>
  <c r="M230" i="4"/>
  <c r="M229" i="4"/>
  <c r="M227" i="4"/>
  <c r="M231" i="4"/>
  <c r="M228" i="4"/>
  <c r="M232" i="4"/>
  <c r="M233" i="4"/>
  <c r="BO72" i="4"/>
  <c r="BO96" i="4"/>
  <c r="BO116" i="4"/>
  <c r="BO119" i="4" s="1"/>
  <c r="BK72" i="4"/>
  <c r="BK96" i="4"/>
  <c r="BK116" i="4"/>
  <c r="BK119" i="4" s="1"/>
  <c r="BG72" i="4"/>
  <c r="BG96" i="4"/>
  <c r="BG116" i="4"/>
  <c r="BG119" i="4" s="1"/>
  <c r="BC72" i="4"/>
  <c r="BC96" i="4"/>
  <c r="BC116" i="4"/>
  <c r="BC119" i="4" s="1"/>
  <c r="AY72" i="4"/>
  <c r="AY96" i="4"/>
  <c r="AY116" i="4"/>
  <c r="AY119" i="4" s="1"/>
  <c r="AU72" i="4"/>
  <c r="AU96" i="4"/>
  <c r="AU116" i="4"/>
  <c r="AU119" i="4" s="1"/>
  <c r="AQ72" i="4"/>
  <c r="AQ96" i="4"/>
  <c r="AQ116" i="4"/>
  <c r="AQ119" i="4" s="1"/>
  <c r="AM72" i="4"/>
  <c r="AM96" i="4"/>
  <c r="AM116" i="4"/>
  <c r="AM119" i="4" s="1"/>
  <c r="AI72" i="4"/>
  <c r="AI96" i="4"/>
  <c r="AI116" i="4"/>
  <c r="AI119" i="4" s="1"/>
  <c r="AE72" i="4"/>
  <c r="AE96" i="4"/>
  <c r="AE116" i="4"/>
  <c r="AE119" i="4" s="1"/>
  <c r="AA72" i="4"/>
  <c r="AA96" i="4"/>
  <c r="AA116" i="4"/>
  <c r="AA119" i="4" s="1"/>
  <c r="W72" i="4"/>
  <c r="W96" i="4"/>
  <c r="W116" i="4"/>
  <c r="W119" i="4" s="1"/>
  <c r="S72" i="4"/>
  <c r="S96" i="4"/>
  <c r="S116" i="4"/>
  <c r="S119" i="4" s="1"/>
  <c r="O72" i="4"/>
  <c r="O96" i="4"/>
  <c r="O116" i="4"/>
  <c r="O119" i="4" s="1"/>
  <c r="M116" i="4"/>
  <c r="M119" i="4" s="1"/>
  <c r="M72" i="4"/>
  <c r="M96" i="4"/>
  <c r="BO93" i="4"/>
  <c r="BN93" i="4"/>
  <c r="BK93" i="4"/>
  <c r="BJ93" i="4"/>
  <c r="BF93" i="4"/>
  <c r="BB93" i="4"/>
  <c r="AY93" i="4"/>
  <c r="AX93" i="4"/>
  <c r="AU93" i="4"/>
  <c r="AT93" i="4"/>
  <c r="AS93" i="4"/>
  <c r="AP93" i="4"/>
  <c r="AL93" i="4"/>
  <c r="AK93" i="4"/>
  <c r="AI93" i="4"/>
  <c r="AH93" i="4"/>
  <c r="AE93" i="4"/>
  <c r="AD93" i="4"/>
  <c r="Z93" i="4"/>
  <c r="V93" i="4"/>
  <c r="S93" i="4"/>
  <c r="R93" i="4"/>
  <c r="O93" i="4"/>
  <c r="N93" i="4"/>
  <c r="BP124" i="4"/>
  <c r="BP127" i="4" s="1"/>
  <c r="BP55" i="4"/>
  <c r="BP58" i="4" s="1"/>
  <c r="BP37" i="4"/>
  <c r="BP40" i="4" s="1"/>
  <c r="BO55" i="4"/>
  <c r="BO58" i="4" s="1"/>
  <c r="BN90" i="4"/>
  <c r="BM124" i="4"/>
  <c r="BM127" i="4" s="1"/>
  <c r="BL124" i="4"/>
  <c r="BL127" i="4" s="1"/>
  <c r="BL55" i="4"/>
  <c r="BL58" i="4" s="1"/>
  <c r="BK90" i="4"/>
  <c r="BK55" i="4"/>
  <c r="BK58" i="4" s="1"/>
  <c r="BJ90" i="4"/>
  <c r="BJ55" i="4"/>
  <c r="BJ58" i="4" s="1"/>
  <c r="BI124" i="4"/>
  <c r="BI127" i="4" s="1"/>
  <c r="BI90" i="4"/>
  <c r="BH124" i="4"/>
  <c r="BH127" i="4" s="1"/>
  <c r="BH55" i="4"/>
  <c r="BH58" i="4" s="1"/>
  <c r="BG90" i="4"/>
  <c r="BF90" i="4"/>
  <c r="BF55" i="4"/>
  <c r="BF58" i="4" s="1"/>
  <c r="BE55" i="4"/>
  <c r="BE58" i="4" s="1"/>
  <c r="BD124" i="4"/>
  <c r="BD127" i="4" s="1"/>
  <c r="BD55" i="4"/>
  <c r="BD58" i="4" s="1"/>
  <c r="BD37" i="4"/>
  <c r="BD40" i="4" s="1"/>
  <c r="BC124" i="4"/>
  <c r="BC127" i="4" s="1"/>
  <c r="BB90" i="4"/>
  <c r="BB55" i="4"/>
  <c r="BB58" i="4" s="1"/>
  <c r="AZ124" i="4"/>
  <c r="AZ127" i="4" s="1"/>
  <c r="AZ55" i="4"/>
  <c r="AZ58" i="4" s="1"/>
  <c r="AZ37" i="4"/>
  <c r="AZ40" i="4" s="1"/>
  <c r="AY55" i="4"/>
  <c r="AY58" i="4" s="1"/>
  <c r="AX90" i="4"/>
  <c r="AW124" i="4"/>
  <c r="AW127" i="4" s="1"/>
  <c r="AW37" i="4"/>
  <c r="AW40" i="4" s="1"/>
  <c r="AV124" i="4"/>
  <c r="AV127" i="4" s="1"/>
  <c r="AV55" i="4"/>
  <c r="AV58" i="4" s="1"/>
  <c r="AU90" i="4"/>
  <c r="AU55" i="4"/>
  <c r="AU58" i="4" s="1"/>
  <c r="AT90" i="4"/>
  <c r="AT55" i="4"/>
  <c r="AT58" i="4" s="1"/>
  <c r="AS124" i="4"/>
  <c r="AS127" i="4" s="1"/>
  <c r="AS37" i="4"/>
  <c r="AS40" i="4" s="1"/>
  <c r="AR124" i="4"/>
  <c r="AR127" i="4" s="1"/>
  <c r="AR55" i="4"/>
  <c r="AR58" i="4" s="1"/>
  <c r="AQ90" i="4"/>
  <c r="AP90" i="4"/>
  <c r="AP55" i="4"/>
  <c r="AP58" i="4" s="1"/>
  <c r="AO90" i="4"/>
  <c r="AN124" i="4"/>
  <c r="AN127" i="4" s="1"/>
  <c r="AN55" i="4"/>
  <c r="AN58" i="4" s="1"/>
  <c r="AN37" i="4"/>
  <c r="AN40" i="4" s="1"/>
  <c r="AL90" i="4"/>
  <c r="AL55" i="4"/>
  <c r="AL58" i="4" s="1"/>
  <c r="AK37" i="4"/>
  <c r="AK40" i="4" s="1"/>
  <c r="AJ124" i="4"/>
  <c r="AJ127" i="4" s="1"/>
  <c r="AJ55" i="4"/>
  <c r="AJ58" i="4" s="1"/>
  <c r="AJ37" i="4"/>
  <c r="AJ40" i="4" s="1"/>
  <c r="AI55" i="4"/>
  <c r="AI58" i="4" s="1"/>
  <c r="AH90" i="4"/>
  <c r="AG124" i="4"/>
  <c r="AG127" i="4" s="1"/>
  <c r="AG90" i="4"/>
  <c r="AF124" i="4"/>
  <c r="AF127" i="4" s="1"/>
  <c r="AF55" i="4"/>
  <c r="AF58" i="4" s="1"/>
  <c r="AE90" i="4"/>
  <c r="AE55" i="4"/>
  <c r="AE58" i="4" s="1"/>
  <c r="AD90" i="4"/>
  <c r="AD55" i="4"/>
  <c r="AD58" i="4" s="1"/>
  <c r="AC124" i="4"/>
  <c r="AC127" i="4" s="1"/>
  <c r="AB124" i="4"/>
  <c r="AB127" i="4" s="1"/>
  <c r="AB55" i="4"/>
  <c r="AB58" i="4" s="1"/>
  <c r="AA90" i="4"/>
  <c r="Z90" i="4"/>
  <c r="Z55" i="4"/>
  <c r="Z58" i="4" s="1"/>
  <c r="X124" i="4"/>
  <c r="X127" i="4" s="1"/>
  <c r="X37" i="4"/>
  <c r="X40" i="4" s="1"/>
  <c r="V90" i="4"/>
  <c r="V55" i="4"/>
  <c r="V58" i="4" s="1"/>
  <c r="T124" i="4"/>
  <c r="T127" i="4" s="1"/>
  <c r="T37" i="4"/>
  <c r="T40" i="4" s="1"/>
  <c r="S124" i="4"/>
  <c r="S127" i="4" s="1"/>
  <c r="S55" i="4"/>
  <c r="S58" i="4" s="1"/>
  <c r="R124" i="4"/>
  <c r="R127" i="4" s="1"/>
  <c r="R90" i="4"/>
  <c r="R55" i="4"/>
  <c r="R58" i="4" s="1"/>
  <c r="Q124" i="4"/>
  <c r="Q127" i="4" s="1"/>
  <c r="Q37" i="4"/>
  <c r="Q40" i="4" s="1"/>
  <c r="P124" i="4"/>
  <c r="P127" i="4" s="1"/>
  <c r="O90" i="4"/>
  <c r="O37" i="4"/>
  <c r="O40" i="4" s="1"/>
  <c r="N124" i="4"/>
  <c r="N127" i="4" s="1"/>
  <c r="N90" i="4"/>
  <c r="M124" i="4"/>
  <c r="M127" i="4" s="1"/>
  <c r="L5" i="4"/>
  <c r="L6" i="4"/>
  <c r="L7" i="4"/>
  <c r="L9" i="4"/>
  <c r="L15" i="4" s="1"/>
  <c r="L10" i="4"/>
  <c r="L14" i="4" s="1"/>
  <c r="L11" i="4"/>
  <c r="L29" i="4"/>
  <c r="L36" i="4"/>
  <c r="L38" i="4"/>
  <c r="L43" i="4"/>
  <c r="L54" i="4"/>
  <c r="L56" i="4"/>
  <c r="L61" i="4"/>
  <c r="L67" i="4"/>
  <c r="L68" i="4"/>
  <c r="L108" i="4"/>
  <c r="L77" i="4"/>
  <c r="L80" i="4" s="1"/>
  <c r="L82" i="4"/>
  <c r="L83" i="4"/>
  <c r="L89" i="4"/>
  <c r="L91" i="4"/>
  <c r="L102" i="4"/>
  <c r="L104" i="4"/>
  <c r="L112" i="4"/>
  <c r="L114" i="4"/>
  <c r="L123" i="4"/>
  <c r="L125" i="4"/>
  <c r="L129" i="4"/>
  <c r="L134" i="4"/>
  <c r="L135" i="4"/>
  <c r="L136" i="4"/>
  <c r="L160" i="4"/>
  <c r="L161" i="4"/>
  <c r="L162" i="4"/>
  <c r="L163" i="4"/>
  <c r="L165" i="4"/>
  <c r="L166" i="4"/>
  <c r="L167" i="4"/>
  <c r="L181" i="4"/>
  <c r="L182" i="4" s="1"/>
  <c r="L189" i="4"/>
  <c r="L19" i="24" s="1"/>
  <c r="N37" i="4" l="1"/>
  <c r="N40" i="4" s="1"/>
  <c r="Y90" i="4"/>
  <c r="BQ55" i="4"/>
  <c r="BQ58" i="4" s="1"/>
  <c r="BA93" i="4"/>
  <c r="Q55" i="4"/>
  <c r="Q58" i="4" s="1"/>
  <c r="AK55" i="4"/>
  <c r="AK58" i="4" s="1"/>
  <c r="O124" i="4"/>
  <c r="O127" i="4" s="1"/>
  <c r="Q90" i="4"/>
  <c r="W124" i="4"/>
  <c r="W127" i="4" s="1"/>
  <c r="AH37" i="4"/>
  <c r="AH40" i="4" s="1"/>
  <c r="AL37" i="4"/>
  <c r="AL40" i="4" s="1"/>
  <c r="BJ37" i="4"/>
  <c r="BJ40" i="4" s="1"/>
  <c r="M93" i="4"/>
  <c r="BQ93" i="4"/>
  <c r="AE124" i="4"/>
  <c r="AE127" i="4" s="1"/>
  <c r="AT37" i="4"/>
  <c r="AT40" i="4" s="1"/>
  <c r="AW90" i="4"/>
  <c r="BF37" i="4"/>
  <c r="BF40" i="4" s="1"/>
  <c r="BG124" i="4"/>
  <c r="BG127" i="4" s="1"/>
  <c r="BM55" i="4"/>
  <c r="BM58" i="4" s="1"/>
  <c r="BO124" i="4"/>
  <c r="BO127" i="4" s="1"/>
  <c r="U90" i="4"/>
  <c r="AC55" i="4"/>
  <c r="AC58" i="4" s="1"/>
  <c r="AX37" i="4"/>
  <c r="AX40" i="4" s="1"/>
  <c r="AC93" i="4"/>
  <c r="BE93" i="4"/>
  <c r="R37" i="4"/>
  <c r="R40" i="4" s="1"/>
  <c r="U55" i="4"/>
  <c r="U58" i="4" s="1"/>
  <c r="Y55" i="4"/>
  <c r="Y58" i="4" s="1"/>
  <c r="AD37" i="4"/>
  <c r="AD40" i="4" s="1"/>
  <c r="AG55" i="4"/>
  <c r="AG58" i="4" s="1"/>
  <c r="AM124" i="4"/>
  <c r="AM127" i="4" s="1"/>
  <c r="AO55" i="4"/>
  <c r="AO58" i="4" s="1"/>
  <c r="AY124" i="4"/>
  <c r="AY127" i="4" s="1"/>
  <c r="BA55" i="4"/>
  <c r="BA58" i="4" s="1"/>
  <c r="BN37" i="4"/>
  <c r="BN40" i="4" s="1"/>
  <c r="V37" i="4"/>
  <c r="V40" i="4" s="1"/>
  <c r="Z37" i="4"/>
  <c r="Z40" i="4" s="1"/>
  <c r="AA124" i="4"/>
  <c r="AA127" i="4" s="1"/>
  <c r="AI124" i="4"/>
  <c r="AI127" i="4" s="1"/>
  <c r="AP37" i="4"/>
  <c r="AP40" i="4" s="1"/>
  <c r="AQ124" i="4"/>
  <c r="AQ127" i="4" s="1"/>
  <c r="AS55" i="4"/>
  <c r="AS58" i="4" s="1"/>
  <c r="AU124" i="4"/>
  <c r="AU127" i="4" s="1"/>
  <c r="AW55" i="4"/>
  <c r="AW58" i="4" s="1"/>
  <c r="BB37" i="4"/>
  <c r="BB40" i="4" s="1"/>
  <c r="BI55" i="4"/>
  <c r="BI58" i="4" s="1"/>
  <c r="BK124" i="4"/>
  <c r="BK127" i="4" s="1"/>
  <c r="BM90" i="4"/>
  <c r="U37" i="4"/>
  <c r="U40" i="4" s="1"/>
  <c r="AG37" i="4"/>
  <c r="AG40" i="4" s="1"/>
  <c r="T55" i="4"/>
  <c r="T58" i="4" s="1"/>
  <c r="Y37" i="4"/>
  <c r="Y40" i="4" s="1"/>
  <c r="BA37" i="4"/>
  <c r="BA40" i="4" s="1"/>
  <c r="BI37" i="4"/>
  <c r="BI40" i="4" s="1"/>
  <c r="BM37" i="4"/>
  <c r="BM40" i="4" s="1"/>
  <c r="M55" i="4"/>
  <c r="M58" i="4" s="1"/>
  <c r="BE37" i="4"/>
  <c r="BE40" i="4" s="1"/>
  <c r="X55" i="4"/>
  <c r="X58" i="4" s="1"/>
  <c r="AC37" i="4"/>
  <c r="AC40" i="4" s="1"/>
  <c r="P55" i="4"/>
  <c r="P58" i="4" s="1"/>
  <c r="AO37" i="4"/>
  <c r="AO40" i="4" s="1"/>
  <c r="BQ37" i="4"/>
  <c r="BQ40" i="4" s="1"/>
  <c r="M37" i="4"/>
  <c r="M40" i="4" s="1"/>
  <c r="P37" i="4"/>
  <c r="P40" i="4" s="1"/>
  <c r="U124" i="4"/>
  <c r="U127" i="4" s="1"/>
  <c r="W55" i="4"/>
  <c r="W58" i="4" s="1"/>
  <c r="AB37" i="4"/>
  <c r="AB40" i="4" s="1"/>
  <c r="AK124" i="4"/>
  <c r="AK127" i="4" s="1"/>
  <c r="AM55" i="4"/>
  <c r="AM58" i="4" s="1"/>
  <c r="AR37" i="4"/>
  <c r="AR40" i="4" s="1"/>
  <c r="BA124" i="4"/>
  <c r="BA127" i="4" s="1"/>
  <c r="BC55" i="4"/>
  <c r="BC58" i="4" s="1"/>
  <c r="BH37" i="4"/>
  <c r="BH40" i="4" s="1"/>
  <c r="BQ124" i="4"/>
  <c r="BQ127" i="4" s="1"/>
  <c r="N55" i="4"/>
  <c r="N58" i="4" s="1"/>
  <c r="O55" i="4"/>
  <c r="O58" i="4" s="1"/>
  <c r="W90" i="4"/>
  <c r="Y124" i="4"/>
  <c r="Y127" i="4" s="1"/>
  <c r="AA55" i="4"/>
  <c r="AA58" i="4" s="1"/>
  <c r="AF37" i="4"/>
  <c r="AF40" i="4" s="1"/>
  <c r="AH55" i="4"/>
  <c r="AH58" i="4" s="1"/>
  <c r="AM90" i="4"/>
  <c r="AO124" i="4"/>
  <c r="AO127" i="4" s="1"/>
  <c r="AQ55" i="4"/>
  <c r="AQ58" i="4" s="1"/>
  <c r="AV37" i="4"/>
  <c r="AV40" i="4" s="1"/>
  <c r="AX55" i="4"/>
  <c r="AX58" i="4" s="1"/>
  <c r="BC90" i="4"/>
  <c r="BE124" i="4"/>
  <c r="BE127" i="4" s="1"/>
  <c r="BG55" i="4"/>
  <c r="BG58" i="4" s="1"/>
  <c r="BL37" i="4"/>
  <c r="BL40" i="4" s="1"/>
  <c r="BN55" i="4"/>
  <c r="BN58" i="4" s="1"/>
  <c r="P90" i="4"/>
  <c r="T90" i="4"/>
  <c r="X90" i="4"/>
  <c r="AB90" i="4"/>
  <c r="AF90" i="4"/>
  <c r="AJ90" i="4"/>
  <c r="AN90" i="4"/>
  <c r="AR90" i="4"/>
  <c r="AV90" i="4"/>
  <c r="AZ90" i="4"/>
  <c r="BD90" i="4"/>
  <c r="BH90" i="4"/>
  <c r="BL90" i="4"/>
  <c r="BP90" i="4"/>
  <c r="V124" i="4"/>
  <c r="V127" i="4" s="1"/>
  <c r="Z124" i="4"/>
  <c r="Z127" i="4" s="1"/>
  <c r="AD124" i="4"/>
  <c r="AD127" i="4" s="1"/>
  <c r="AH124" i="4"/>
  <c r="AH127" i="4" s="1"/>
  <c r="AL124" i="4"/>
  <c r="AL127" i="4" s="1"/>
  <c r="AP124" i="4"/>
  <c r="AP127" i="4" s="1"/>
  <c r="AT124" i="4"/>
  <c r="AT127" i="4" s="1"/>
  <c r="AX124" i="4"/>
  <c r="AX127" i="4" s="1"/>
  <c r="BB124" i="4"/>
  <c r="BB127" i="4" s="1"/>
  <c r="BF124" i="4"/>
  <c r="BF127" i="4" s="1"/>
  <c r="BJ124" i="4"/>
  <c r="BJ127" i="4" s="1"/>
  <c r="BN124" i="4"/>
  <c r="BN127" i="4" s="1"/>
  <c r="S37" i="4"/>
  <c r="S40" i="4" s="1"/>
  <c r="W37" i="4"/>
  <c r="W40" i="4" s="1"/>
  <c r="AA37" i="4"/>
  <c r="AA40" i="4" s="1"/>
  <c r="AE37" i="4"/>
  <c r="AE40" i="4" s="1"/>
  <c r="AI37" i="4"/>
  <c r="AI40" i="4" s="1"/>
  <c r="AM37" i="4"/>
  <c r="AM40" i="4" s="1"/>
  <c r="AQ37" i="4"/>
  <c r="AQ40" i="4" s="1"/>
  <c r="AU37" i="4"/>
  <c r="AU40" i="4" s="1"/>
  <c r="AY37" i="4"/>
  <c r="AY40" i="4" s="1"/>
  <c r="BC37" i="4"/>
  <c r="BC40" i="4" s="1"/>
  <c r="BG37" i="4"/>
  <c r="BG40" i="4" s="1"/>
  <c r="BK37" i="4"/>
  <c r="BK40" i="4" s="1"/>
  <c r="BO37" i="4"/>
  <c r="BO40" i="4" s="1"/>
  <c r="M200" i="4"/>
  <c r="M203" i="4"/>
  <c r="M206" i="4"/>
  <c r="M202" i="4"/>
  <c r="M205" i="4"/>
  <c r="M201" i="4"/>
  <c r="M204" i="4"/>
  <c r="M210" i="4"/>
  <c r="M209" i="4"/>
  <c r="M213" i="4"/>
  <c r="M212" i="4"/>
  <c r="M215" i="4"/>
  <c r="M211" i="4"/>
  <c r="M214" i="4"/>
  <c r="N200" i="4"/>
  <c r="N201" i="4"/>
  <c r="N202" i="4"/>
  <c r="N203" i="4"/>
  <c r="N204" i="4"/>
  <c r="N205" i="4"/>
  <c r="N206" i="4"/>
  <c r="N209" i="4"/>
  <c r="N210" i="4"/>
  <c r="N211" i="4"/>
  <c r="N212" i="4"/>
  <c r="N213" i="4"/>
  <c r="N214" i="4"/>
  <c r="N215" i="4"/>
  <c r="O200" i="4"/>
  <c r="O201" i="4"/>
  <c r="O202" i="4"/>
  <c r="O203" i="4"/>
  <c r="O204" i="4"/>
  <c r="O205" i="4"/>
  <c r="O206" i="4"/>
  <c r="O209" i="4"/>
  <c r="O210" i="4"/>
  <c r="O211" i="4"/>
  <c r="O212" i="4"/>
  <c r="O213" i="4"/>
  <c r="O214" i="4"/>
  <c r="O215" i="4"/>
  <c r="P200" i="4"/>
  <c r="P201" i="4"/>
  <c r="P202" i="4"/>
  <c r="P203" i="4"/>
  <c r="P204" i="4"/>
  <c r="P205" i="4"/>
  <c r="P206" i="4"/>
  <c r="P209" i="4"/>
  <c r="P210" i="4"/>
  <c r="P211" i="4"/>
  <c r="P212" i="4"/>
  <c r="P213" i="4"/>
  <c r="P214" i="4"/>
  <c r="P215" i="4"/>
  <c r="Q200" i="4"/>
  <c r="Q201" i="4"/>
  <c r="Q202" i="4"/>
  <c r="Q203" i="4"/>
  <c r="Q204" i="4"/>
  <c r="Q205" i="4"/>
  <c r="Q206" i="4"/>
  <c r="Q209" i="4"/>
  <c r="Q210" i="4"/>
  <c r="Q211" i="4"/>
  <c r="Q212" i="4"/>
  <c r="Q213" i="4"/>
  <c r="Q214" i="4"/>
  <c r="Q215" i="4"/>
  <c r="R200" i="4"/>
  <c r="R201" i="4"/>
  <c r="R202" i="4"/>
  <c r="R203" i="4"/>
  <c r="R204" i="4"/>
  <c r="R205" i="4"/>
  <c r="R206" i="4"/>
  <c r="R209" i="4"/>
  <c r="R210" i="4"/>
  <c r="R211" i="4"/>
  <c r="R212" i="4"/>
  <c r="R213" i="4"/>
  <c r="R214" i="4"/>
  <c r="R215" i="4"/>
  <c r="S200" i="4"/>
  <c r="S201" i="4"/>
  <c r="S202" i="4"/>
  <c r="S203" i="4"/>
  <c r="S204" i="4"/>
  <c r="S205" i="4"/>
  <c r="S206" i="4"/>
  <c r="S209" i="4"/>
  <c r="S210" i="4"/>
  <c r="S211" i="4"/>
  <c r="S212" i="4"/>
  <c r="S213" i="4"/>
  <c r="S214" i="4"/>
  <c r="S215" i="4"/>
  <c r="T200" i="4"/>
  <c r="T201" i="4"/>
  <c r="T202" i="4"/>
  <c r="T203" i="4"/>
  <c r="T204" i="4"/>
  <c r="T205" i="4"/>
  <c r="T206" i="4"/>
  <c r="T209" i="4"/>
  <c r="T210" i="4"/>
  <c r="T211" i="4"/>
  <c r="T212" i="4"/>
  <c r="T213" i="4"/>
  <c r="T214" i="4"/>
  <c r="T215" i="4"/>
  <c r="U200" i="4"/>
  <c r="U201" i="4"/>
  <c r="U202" i="4"/>
  <c r="U203" i="4"/>
  <c r="U204" i="4"/>
  <c r="U205" i="4"/>
  <c r="U206" i="4"/>
  <c r="U209" i="4"/>
  <c r="U210" i="4"/>
  <c r="U211" i="4"/>
  <c r="U212" i="4"/>
  <c r="U213" i="4"/>
  <c r="U214" i="4"/>
  <c r="U215" i="4"/>
  <c r="V200" i="4"/>
  <c r="V201" i="4"/>
  <c r="V202" i="4"/>
  <c r="V203" i="4"/>
  <c r="V204" i="4"/>
  <c r="V205" i="4"/>
  <c r="V206" i="4"/>
  <c r="V209" i="4"/>
  <c r="V210" i="4"/>
  <c r="V211" i="4"/>
  <c r="V212" i="4"/>
  <c r="V213" i="4"/>
  <c r="V214" i="4"/>
  <c r="V215" i="4"/>
  <c r="W200" i="4"/>
  <c r="W201" i="4"/>
  <c r="W202" i="4"/>
  <c r="W203" i="4"/>
  <c r="W204" i="4"/>
  <c r="W205" i="4"/>
  <c r="W206" i="4"/>
  <c r="W209" i="4"/>
  <c r="W210" i="4"/>
  <c r="W211" i="4"/>
  <c r="W212" i="4"/>
  <c r="W213" i="4"/>
  <c r="W214" i="4"/>
  <c r="W215" i="4"/>
  <c r="X200" i="4"/>
  <c r="X201" i="4"/>
  <c r="X202" i="4"/>
  <c r="X203" i="4"/>
  <c r="X204" i="4"/>
  <c r="X205" i="4"/>
  <c r="X206" i="4"/>
  <c r="X209" i="4"/>
  <c r="X210" i="4"/>
  <c r="X211" i="4"/>
  <c r="X212" i="4"/>
  <c r="X213" i="4"/>
  <c r="X214" i="4"/>
  <c r="X215" i="4"/>
  <c r="Y200" i="4"/>
  <c r="Y201" i="4"/>
  <c r="Y202" i="4"/>
  <c r="Y203" i="4"/>
  <c r="Y204" i="4"/>
  <c r="Y205" i="4"/>
  <c r="Y206" i="4"/>
  <c r="Y209" i="4"/>
  <c r="Y210" i="4"/>
  <c r="Y211" i="4"/>
  <c r="Y212" i="4"/>
  <c r="Y213" i="4"/>
  <c r="Y214" i="4"/>
  <c r="Y215" i="4"/>
  <c r="Z200" i="4"/>
  <c r="Z201" i="4"/>
  <c r="Z202" i="4"/>
  <c r="Z203" i="4"/>
  <c r="Z204" i="4"/>
  <c r="Z205" i="4"/>
  <c r="Z206" i="4"/>
  <c r="Z209" i="4"/>
  <c r="Z210" i="4"/>
  <c r="Z211" i="4"/>
  <c r="Z212" i="4"/>
  <c r="Z213" i="4"/>
  <c r="Z214" i="4"/>
  <c r="Z215" i="4"/>
  <c r="AA200" i="4"/>
  <c r="AA201" i="4"/>
  <c r="AA202" i="4"/>
  <c r="AA203" i="4"/>
  <c r="AA204" i="4"/>
  <c r="AA205" i="4"/>
  <c r="AA206" i="4"/>
  <c r="AA209" i="4"/>
  <c r="AA210" i="4"/>
  <c r="AA211" i="4"/>
  <c r="AA212" i="4"/>
  <c r="AA213" i="4"/>
  <c r="AA214" i="4"/>
  <c r="AA215" i="4"/>
  <c r="AB200" i="4"/>
  <c r="AB201" i="4"/>
  <c r="AB202" i="4"/>
  <c r="AB203" i="4"/>
  <c r="AB204" i="4"/>
  <c r="AB205" i="4"/>
  <c r="AB206" i="4"/>
  <c r="AB209" i="4"/>
  <c r="AB210" i="4"/>
  <c r="AB211" i="4"/>
  <c r="AB212" i="4"/>
  <c r="AB213" i="4"/>
  <c r="AB214" i="4"/>
  <c r="AB215" i="4"/>
  <c r="AC200" i="4"/>
  <c r="AC201" i="4"/>
  <c r="AC202" i="4"/>
  <c r="AC203" i="4"/>
  <c r="AC204" i="4"/>
  <c r="AC205" i="4"/>
  <c r="AC206" i="4"/>
  <c r="AC209" i="4"/>
  <c r="AC210" i="4"/>
  <c r="AC211" i="4"/>
  <c r="AC212" i="4"/>
  <c r="AC213" i="4"/>
  <c r="AC214" i="4"/>
  <c r="AC215" i="4"/>
  <c r="AD200" i="4"/>
  <c r="AD201" i="4"/>
  <c r="AD202" i="4"/>
  <c r="AD203" i="4"/>
  <c r="AD204" i="4"/>
  <c r="AD205" i="4"/>
  <c r="AD206" i="4"/>
  <c r="AD209" i="4"/>
  <c r="AD210" i="4"/>
  <c r="AD211" i="4"/>
  <c r="AD212" i="4"/>
  <c r="AD213" i="4"/>
  <c r="AD214" i="4"/>
  <c r="AD215" i="4"/>
  <c r="AE200" i="4"/>
  <c r="AE201" i="4"/>
  <c r="AE202" i="4"/>
  <c r="AE203" i="4"/>
  <c r="AE204" i="4"/>
  <c r="AE205" i="4"/>
  <c r="AE206" i="4"/>
  <c r="AE209" i="4"/>
  <c r="AE210" i="4"/>
  <c r="AE211" i="4"/>
  <c r="AE212" i="4"/>
  <c r="AE213" i="4"/>
  <c r="AE214" i="4"/>
  <c r="AE215" i="4"/>
  <c r="AF200" i="4"/>
  <c r="AF201" i="4"/>
  <c r="AF202" i="4"/>
  <c r="AF203" i="4"/>
  <c r="AF204" i="4"/>
  <c r="AF205" i="4"/>
  <c r="AF206" i="4"/>
  <c r="AF209" i="4"/>
  <c r="AF210" i="4"/>
  <c r="AF211" i="4"/>
  <c r="AF212" i="4"/>
  <c r="AF213" i="4"/>
  <c r="AF214" i="4"/>
  <c r="AF215" i="4"/>
  <c r="AG200" i="4"/>
  <c r="AG201" i="4"/>
  <c r="AG202" i="4"/>
  <c r="AG203" i="4"/>
  <c r="AG204" i="4"/>
  <c r="AG205" i="4"/>
  <c r="AG206" i="4"/>
  <c r="AG209" i="4"/>
  <c r="AG210" i="4"/>
  <c r="AG211" i="4"/>
  <c r="AG212" i="4"/>
  <c r="AG213" i="4"/>
  <c r="AG214" i="4"/>
  <c r="AG215" i="4"/>
  <c r="AH200" i="4"/>
  <c r="AH201" i="4"/>
  <c r="AH202" i="4"/>
  <c r="AH203" i="4"/>
  <c r="AH204" i="4"/>
  <c r="AH205" i="4"/>
  <c r="AH206" i="4"/>
  <c r="AH209" i="4"/>
  <c r="AH210" i="4"/>
  <c r="AH211" i="4"/>
  <c r="AH212" i="4"/>
  <c r="AH213" i="4"/>
  <c r="AH214" i="4"/>
  <c r="AH215" i="4"/>
  <c r="AI200" i="4"/>
  <c r="AI201" i="4"/>
  <c r="AI202" i="4"/>
  <c r="AI203" i="4"/>
  <c r="AI204" i="4"/>
  <c r="AI205" i="4"/>
  <c r="AI206" i="4"/>
  <c r="AI209" i="4"/>
  <c r="AI210" i="4"/>
  <c r="AI211" i="4"/>
  <c r="AI212" i="4"/>
  <c r="AI213" i="4"/>
  <c r="AI214" i="4"/>
  <c r="AI215" i="4"/>
  <c r="AJ200" i="4"/>
  <c r="AJ201" i="4"/>
  <c r="AJ202" i="4"/>
  <c r="AJ203" i="4"/>
  <c r="AJ204" i="4"/>
  <c r="AJ205" i="4"/>
  <c r="AJ206" i="4"/>
  <c r="AJ209" i="4"/>
  <c r="AJ210" i="4"/>
  <c r="AJ211" i="4"/>
  <c r="AJ212" i="4"/>
  <c r="AJ213" i="4"/>
  <c r="AJ214" i="4"/>
  <c r="AJ215" i="4"/>
  <c r="AK200" i="4"/>
  <c r="AK201" i="4"/>
  <c r="AK202" i="4"/>
  <c r="AK203" i="4"/>
  <c r="AK204" i="4"/>
  <c r="AK205" i="4"/>
  <c r="AK206" i="4"/>
  <c r="AK209" i="4"/>
  <c r="AK210" i="4"/>
  <c r="AK211" i="4"/>
  <c r="AK212" i="4"/>
  <c r="AK213" i="4"/>
  <c r="AK214" i="4"/>
  <c r="AK215" i="4"/>
  <c r="AL200" i="4"/>
  <c r="AL201" i="4"/>
  <c r="AL202" i="4"/>
  <c r="AL203" i="4"/>
  <c r="AL204" i="4"/>
  <c r="AL205" i="4"/>
  <c r="AL206" i="4"/>
  <c r="AL209" i="4"/>
  <c r="AL210" i="4"/>
  <c r="AL211" i="4"/>
  <c r="AL212" i="4"/>
  <c r="AL213" i="4"/>
  <c r="AL214" i="4"/>
  <c r="AL215" i="4"/>
  <c r="AM200" i="4"/>
  <c r="AM201" i="4"/>
  <c r="AM202" i="4"/>
  <c r="AM203" i="4"/>
  <c r="AM204" i="4"/>
  <c r="AM205" i="4"/>
  <c r="AM206" i="4"/>
  <c r="AM209" i="4"/>
  <c r="AM210" i="4"/>
  <c r="AM211" i="4"/>
  <c r="AM212" i="4"/>
  <c r="AM213" i="4"/>
  <c r="AM214" i="4"/>
  <c r="AM215" i="4"/>
  <c r="AN200" i="4"/>
  <c r="AN201" i="4"/>
  <c r="AN202" i="4"/>
  <c r="AN203" i="4"/>
  <c r="AN204" i="4"/>
  <c r="AN205" i="4"/>
  <c r="AN206" i="4"/>
  <c r="AN209" i="4"/>
  <c r="AN210" i="4"/>
  <c r="AN211" i="4"/>
  <c r="AN212" i="4"/>
  <c r="AN213" i="4"/>
  <c r="AN214" i="4"/>
  <c r="AN215" i="4"/>
  <c r="AO200" i="4"/>
  <c r="AO201" i="4"/>
  <c r="AO202" i="4"/>
  <c r="AO203" i="4"/>
  <c r="AO204" i="4"/>
  <c r="AO205" i="4"/>
  <c r="AO206" i="4"/>
  <c r="AO209" i="4"/>
  <c r="AO210" i="4"/>
  <c r="AO211" i="4"/>
  <c r="AO212" i="4"/>
  <c r="AO213" i="4"/>
  <c r="AO214" i="4"/>
  <c r="AO215" i="4"/>
  <c r="AP200" i="4"/>
  <c r="AP201" i="4"/>
  <c r="AP202" i="4"/>
  <c r="AP203" i="4"/>
  <c r="AP204" i="4"/>
  <c r="AP205" i="4"/>
  <c r="AP206" i="4"/>
  <c r="AP209" i="4"/>
  <c r="AP210" i="4"/>
  <c r="AP211" i="4"/>
  <c r="AP212" i="4"/>
  <c r="AP213" i="4"/>
  <c r="AP214" i="4"/>
  <c r="AP215" i="4"/>
  <c r="AQ200" i="4"/>
  <c r="AQ201" i="4"/>
  <c r="AQ202" i="4"/>
  <c r="AQ203" i="4"/>
  <c r="AQ204" i="4"/>
  <c r="AQ205" i="4"/>
  <c r="AQ206" i="4"/>
  <c r="AQ209" i="4"/>
  <c r="AQ210" i="4"/>
  <c r="AQ211" i="4"/>
  <c r="AQ212" i="4"/>
  <c r="AQ213" i="4"/>
  <c r="AQ214" i="4"/>
  <c r="AQ215" i="4"/>
  <c r="AR200" i="4"/>
  <c r="AR201" i="4"/>
  <c r="AR202" i="4"/>
  <c r="AR203" i="4"/>
  <c r="AR204" i="4"/>
  <c r="AR205" i="4"/>
  <c r="AR206" i="4"/>
  <c r="AR209" i="4"/>
  <c r="AR210" i="4"/>
  <c r="AR211" i="4"/>
  <c r="AR212" i="4"/>
  <c r="AR213" i="4"/>
  <c r="AR214" i="4"/>
  <c r="AR215" i="4"/>
  <c r="AS200" i="4"/>
  <c r="AS201" i="4"/>
  <c r="AS202" i="4"/>
  <c r="AS203" i="4"/>
  <c r="AS204" i="4"/>
  <c r="AS205" i="4"/>
  <c r="AS206" i="4"/>
  <c r="AS209" i="4"/>
  <c r="AS210" i="4"/>
  <c r="AS211" i="4"/>
  <c r="AS212" i="4"/>
  <c r="AS213" i="4"/>
  <c r="AS214" i="4"/>
  <c r="AS215" i="4"/>
  <c r="AT200" i="4"/>
  <c r="AT201" i="4"/>
  <c r="AT202" i="4"/>
  <c r="AT203" i="4"/>
  <c r="AT204" i="4"/>
  <c r="AT205" i="4"/>
  <c r="AT206" i="4"/>
  <c r="AT209" i="4"/>
  <c r="AT210" i="4"/>
  <c r="AT211" i="4"/>
  <c r="AT212" i="4"/>
  <c r="AT213" i="4"/>
  <c r="AT214" i="4"/>
  <c r="AT215" i="4"/>
  <c r="AU200" i="4"/>
  <c r="AU201" i="4"/>
  <c r="AU202" i="4"/>
  <c r="AU203" i="4"/>
  <c r="AU204" i="4"/>
  <c r="AU205" i="4"/>
  <c r="AU206" i="4"/>
  <c r="AU209" i="4"/>
  <c r="AU210" i="4"/>
  <c r="AU211" i="4"/>
  <c r="AU212" i="4"/>
  <c r="AU213" i="4"/>
  <c r="AU214" i="4"/>
  <c r="AU215" i="4"/>
  <c r="AV200" i="4"/>
  <c r="AV201" i="4"/>
  <c r="AV202" i="4"/>
  <c r="AV203" i="4"/>
  <c r="AV204" i="4"/>
  <c r="AV205" i="4"/>
  <c r="AV206" i="4"/>
  <c r="AV209" i="4"/>
  <c r="AV210" i="4"/>
  <c r="AV211" i="4"/>
  <c r="AV212" i="4"/>
  <c r="AV213" i="4"/>
  <c r="AV214" i="4"/>
  <c r="AV215" i="4"/>
  <c r="AW200" i="4"/>
  <c r="AW201" i="4"/>
  <c r="AW202" i="4"/>
  <c r="AW203" i="4"/>
  <c r="AW204" i="4"/>
  <c r="AW205" i="4"/>
  <c r="AW206" i="4"/>
  <c r="AW209" i="4"/>
  <c r="AW210" i="4"/>
  <c r="AW211" i="4"/>
  <c r="AW212" i="4"/>
  <c r="AW213" i="4"/>
  <c r="AW214" i="4"/>
  <c r="AW215" i="4"/>
  <c r="AX200" i="4"/>
  <c r="AX201" i="4"/>
  <c r="AX202" i="4"/>
  <c r="AX203" i="4"/>
  <c r="AX204" i="4"/>
  <c r="AX205" i="4"/>
  <c r="AX206" i="4"/>
  <c r="AX209" i="4"/>
  <c r="AX210" i="4"/>
  <c r="AX211" i="4"/>
  <c r="AX212" i="4"/>
  <c r="AX213" i="4"/>
  <c r="AX214" i="4"/>
  <c r="AX215" i="4"/>
  <c r="AY200" i="4"/>
  <c r="AY201" i="4"/>
  <c r="AY202" i="4"/>
  <c r="AY203" i="4"/>
  <c r="AY204" i="4"/>
  <c r="AY205" i="4"/>
  <c r="AY206" i="4"/>
  <c r="AY209" i="4"/>
  <c r="AY210" i="4"/>
  <c r="AY211" i="4"/>
  <c r="AY212" i="4"/>
  <c r="AY213" i="4"/>
  <c r="AY214" i="4"/>
  <c r="AY215" i="4"/>
  <c r="AZ200" i="4"/>
  <c r="AZ201" i="4"/>
  <c r="AZ202" i="4"/>
  <c r="AZ203" i="4"/>
  <c r="AZ204" i="4"/>
  <c r="AZ205" i="4"/>
  <c r="AZ206" i="4"/>
  <c r="AZ209" i="4"/>
  <c r="AZ210" i="4"/>
  <c r="AZ211" i="4"/>
  <c r="AZ212" i="4"/>
  <c r="AZ213" i="4"/>
  <c r="AZ214" i="4"/>
  <c r="AZ215" i="4"/>
  <c r="BA200" i="4"/>
  <c r="BA201" i="4"/>
  <c r="BA202" i="4"/>
  <c r="BA203" i="4"/>
  <c r="BA204" i="4"/>
  <c r="BA205" i="4"/>
  <c r="BA206" i="4"/>
  <c r="BA209" i="4"/>
  <c r="BA210" i="4"/>
  <c r="BA211" i="4"/>
  <c r="BA212" i="4"/>
  <c r="BA213" i="4"/>
  <c r="BA214" i="4"/>
  <c r="BA215" i="4"/>
  <c r="BB200" i="4"/>
  <c r="BB201" i="4"/>
  <c r="BB202" i="4"/>
  <c r="BB203" i="4"/>
  <c r="BB204" i="4"/>
  <c r="BB205" i="4"/>
  <c r="BB206" i="4"/>
  <c r="BB209" i="4"/>
  <c r="BB210" i="4"/>
  <c r="BB211" i="4"/>
  <c r="BB212" i="4"/>
  <c r="BB213" i="4"/>
  <c r="BB214" i="4"/>
  <c r="BB215" i="4"/>
  <c r="BC200" i="4"/>
  <c r="BC201" i="4"/>
  <c r="BC202" i="4"/>
  <c r="BC203" i="4"/>
  <c r="BC204" i="4"/>
  <c r="BC205" i="4"/>
  <c r="BC206" i="4"/>
  <c r="BC209" i="4"/>
  <c r="BC210" i="4"/>
  <c r="BC211" i="4"/>
  <c r="BC212" i="4"/>
  <c r="BC213" i="4"/>
  <c r="BC214" i="4"/>
  <c r="BC215" i="4"/>
  <c r="BD200" i="4"/>
  <c r="BD201" i="4"/>
  <c r="BD202" i="4"/>
  <c r="BD203" i="4"/>
  <c r="BD204" i="4"/>
  <c r="BD205" i="4"/>
  <c r="BD206" i="4"/>
  <c r="BD209" i="4"/>
  <c r="BD210" i="4"/>
  <c r="BD211" i="4"/>
  <c r="BD212" i="4"/>
  <c r="BD213" i="4"/>
  <c r="BD214" i="4"/>
  <c r="BD215" i="4"/>
  <c r="BE200" i="4"/>
  <c r="BE201" i="4"/>
  <c r="BE202" i="4"/>
  <c r="BE203" i="4"/>
  <c r="BE204" i="4"/>
  <c r="BE205" i="4"/>
  <c r="BE206" i="4"/>
  <c r="BE209" i="4"/>
  <c r="BE210" i="4"/>
  <c r="BE211" i="4"/>
  <c r="BE212" i="4"/>
  <c r="BE213" i="4"/>
  <c r="BE214" i="4"/>
  <c r="BE215" i="4"/>
  <c r="BF200" i="4"/>
  <c r="BF201" i="4"/>
  <c r="BF202" i="4"/>
  <c r="BF203" i="4"/>
  <c r="BF204" i="4"/>
  <c r="BF205" i="4"/>
  <c r="BF206" i="4"/>
  <c r="BF209" i="4"/>
  <c r="BF210" i="4"/>
  <c r="BF211" i="4"/>
  <c r="BF212" i="4"/>
  <c r="BF213" i="4"/>
  <c r="BF214" i="4"/>
  <c r="BF215" i="4"/>
  <c r="BG200" i="4"/>
  <c r="BG201" i="4"/>
  <c r="BG202" i="4"/>
  <c r="BG203" i="4"/>
  <c r="BG204" i="4"/>
  <c r="BG205" i="4"/>
  <c r="BG206" i="4"/>
  <c r="BG209" i="4"/>
  <c r="BG210" i="4"/>
  <c r="BG211" i="4"/>
  <c r="BG212" i="4"/>
  <c r="BG213" i="4"/>
  <c r="BG214" i="4"/>
  <c r="BG215" i="4"/>
  <c r="BH200" i="4"/>
  <c r="BH201" i="4"/>
  <c r="BH202" i="4"/>
  <c r="BH203" i="4"/>
  <c r="BH204" i="4"/>
  <c r="BH205" i="4"/>
  <c r="BH206" i="4"/>
  <c r="BH209" i="4"/>
  <c r="BH210" i="4"/>
  <c r="BH211" i="4"/>
  <c r="BH212" i="4"/>
  <c r="BH213" i="4"/>
  <c r="BH214" i="4"/>
  <c r="BH215" i="4"/>
  <c r="BI200" i="4"/>
  <c r="BI201" i="4"/>
  <c r="BI202" i="4"/>
  <c r="BI203" i="4"/>
  <c r="BI204" i="4"/>
  <c r="BI205" i="4"/>
  <c r="BI206" i="4"/>
  <c r="BI209" i="4"/>
  <c r="BI210" i="4"/>
  <c r="BI211" i="4"/>
  <c r="BI212" i="4"/>
  <c r="BI213" i="4"/>
  <c r="BI214" i="4"/>
  <c r="BI215" i="4"/>
  <c r="BJ200" i="4"/>
  <c r="BJ201" i="4"/>
  <c r="BJ202" i="4"/>
  <c r="BJ203" i="4"/>
  <c r="BJ204" i="4"/>
  <c r="BJ205" i="4"/>
  <c r="BJ206" i="4"/>
  <c r="BJ209" i="4"/>
  <c r="BJ210" i="4"/>
  <c r="BJ211" i="4"/>
  <c r="BJ212" i="4"/>
  <c r="BJ213" i="4"/>
  <c r="BJ214" i="4"/>
  <c r="BJ215" i="4"/>
  <c r="BK200" i="4"/>
  <c r="BK201" i="4"/>
  <c r="BK202" i="4"/>
  <c r="BK203" i="4"/>
  <c r="BK204" i="4"/>
  <c r="BK205" i="4"/>
  <c r="BK206" i="4"/>
  <c r="BK209" i="4"/>
  <c r="BK210" i="4"/>
  <c r="BK211" i="4"/>
  <c r="BK212" i="4"/>
  <c r="BK213" i="4"/>
  <c r="BK214" i="4"/>
  <c r="BK215" i="4"/>
  <c r="BL200" i="4"/>
  <c r="BL201" i="4"/>
  <c r="BL202" i="4"/>
  <c r="BL203" i="4"/>
  <c r="BL204" i="4"/>
  <c r="BL205" i="4"/>
  <c r="BL206" i="4"/>
  <c r="BL209" i="4"/>
  <c r="BL210" i="4"/>
  <c r="BL211" i="4"/>
  <c r="BL212" i="4"/>
  <c r="BL213" i="4"/>
  <c r="BL214" i="4"/>
  <c r="BL215" i="4"/>
  <c r="BM200" i="4"/>
  <c r="BM201" i="4"/>
  <c r="BM202" i="4"/>
  <c r="BM203" i="4"/>
  <c r="BM204" i="4"/>
  <c r="BM205" i="4"/>
  <c r="BM206" i="4"/>
  <c r="BM209" i="4"/>
  <c r="BM210" i="4"/>
  <c r="BM211" i="4"/>
  <c r="BM212" i="4"/>
  <c r="BM213" i="4"/>
  <c r="BM214" i="4"/>
  <c r="BM215" i="4"/>
  <c r="BN200" i="4"/>
  <c r="BN201" i="4"/>
  <c r="BN202" i="4"/>
  <c r="BN203" i="4"/>
  <c r="BN204" i="4"/>
  <c r="BN205" i="4"/>
  <c r="BN206" i="4"/>
  <c r="BN209" i="4"/>
  <c r="BN210" i="4"/>
  <c r="BN211" i="4"/>
  <c r="BN212" i="4"/>
  <c r="BN213" i="4"/>
  <c r="BN214" i="4"/>
  <c r="BN215" i="4"/>
  <c r="BO200" i="4"/>
  <c r="BO201" i="4"/>
  <c r="BO202" i="4"/>
  <c r="BO203" i="4"/>
  <c r="BO204" i="4"/>
  <c r="BO205" i="4"/>
  <c r="BO206" i="4"/>
  <c r="BO209" i="4"/>
  <c r="BO210" i="4"/>
  <c r="BO211" i="4"/>
  <c r="BO212" i="4"/>
  <c r="BO213" i="4"/>
  <c r="BO214" i="4"/>
  <c r="BO215" i="4"/>
  <c r="BP200" i="4"/>
  <c r="BP201" i="4"/>
  <c r="BP202" i="4"/>
  <c r="BP203" i="4"/>
  <c r="BP204" i="4"/>
  <c r="BP205" i="4"/>
  <c r="BP206" i="4"/>
  <c r="BP209" i="4"/>
  <c r="BP210" i="4"/>
  <c r="BP211" i="4"/>
  <c r="BP212" i="4"/>
  <c r="BP213" i="4"/>
  <c r="BP214" i="4"/>
  <c r="BP215" i="4"/>
  <c r="BQ200" i="4"/>
  <c r="BQ201" i="4"/>
  <c r="BQ202" i="4"/>
  <c r="BQ203" i="4"/>
  <c r="BQ204" i="4"/>
  <c r="BQ205" i="4"/>
  <c r="BQ206" i="4"/>
  <c r="BQ209" i="4"/>
  <c r="BQ210" i="4"/>
  <c r="BQ211" i="4"/>
  <c r="BQ212" i="4"/>
  <c r="BQ213" i="4"/>
  <c r="BQ214" i="4"/>
  <c r="BQ215" i="4"/>
  <c r="M86" i="4"/>
  <c r="M95" i="4" s="1"/>
  <c r="M97" i="4"/>
  <c r="M99" i="4"/>
  <c r="M103" i="4" s="1"/>
  <c r="M106" i="4" s="1"/>
  <c r="N86" i="4"/>
  <c r="N95" i="4" s="1"/>
  <c r="N97" i="4"/>
  <c r="N99" i="4"/>
  <c r="N103" i="4" s="1"/>
  <c r="N106" i="4" s="1"/>
  <c r="O86" i="4"/>
  <c r="O95" i="4" s="1"/>
  <c r="O97" i="4"/>
  <c r="O99" i="4"/>
  <c r="O103" i="4" s="1"/>
  <c r="O106" i="4" s="1"/>
  <c r="P86" i="4"/>
  <c r="P95" i="4" s="1"/>
  <c r="P97" i="4"/>
  <c r="P99" i="4"/>
  <c r="P103" i="4" s="1"/>
  <c r="P106" i="4" s="1"/>
  <c r="Q86" i="4"/>
  <c r="Q97" i="4"/>
  <c r="Q99" i="4"/>
  <c r="Q103" i="4" s="1"/>
  <c r="Q106" i="4" s="1"/>
  <c r="R86" i="4"/>
  <c r="R95" i="4" s="1"/>
  <c r="R97" i="4"/>
  <c r="R99" i="4"/>
  <c r="R103" i="4" s="1"/>
  <c r="R106" i="4" s="1"/>
  <c r="S86" i="4"/>
  <c r="S95" i="4" s="1"/>
  <c r="S97" i="4"/>
  <c r="S99" i="4"/>
  <c r="S103" i="4" s="1"/>
  <c r="S106" i="4" s="1"/>
  <c r="T86" i="4"/>
  <c r="T95" i="4" s="1"/>
  <c r="T97" i="4"/>
  <c r="T99" i="4"/>
  <c r="T103" i="4" s="1"/>
  <c r="T106" i="4" s="1"/>
  <c r="U86" i="4"/>
  <c r="U95" i="4" s="1"/>
  <c r="U97" i="4"/>
  <c r="U99" i="4"/>
  <c r="U103" i="4" s="1"/>
  <c r="U106" i="4" s="1"/>
  <c r="V86" i="4"/>
  <c r="V95" i="4" s="1"/>
  <c r="V97" i="4"/>
  <c r="V99" i="4"/>
  <c r="V103" i="4" s="1"/>
  <c r="V106" i="4" s="1"/>
  <c r="W86" i="4"/>
  <c r="W97" i="4"/>
  <c r="W99" i="4"/>
  <c r="W103" i="4" s="1"/>
  <c r="W106" i="4" s="1"/>
  <c r="X86" i="4"/>
  <c r="X95" i="4" s="1"/>
  <c r="X97" i="4"/>
  <c r="X99" i="4"/>
  <c r="X103" i="4" s="1"/>
  <c r="X106" i="4" s="1"/>
  <c r="Y86" i="4"/>
  <c r="Y95" i="4" s="1"/>
  <c r="Y97" i="4"/>
  <c r="Y99" i="4"/>
  <c r="Y103" i="4" s="1"/>
  <c r="Y106" i="4" s="1"/>
  <c r="Z86" i="4"/>
  <c r="Z95" i="4" s="1"/>
  <c r="Z97" i="4"/>
  <c r="Z99" i="4"/>
  <c r="Z103" i="4" s="1"/>
  <c r="Z106" i="4" s="1"/>
  <c r="AA86" i="4"/>
  <c r="AA95" i="4" s="1"/>
  <c r="AA97" i="4"/>
  <c r="AA99" i="4"/>
  <c r="AA103" i="4" s="1"/>
  <c r="AA106" i="4" s="1"/>
  <c r="AB86" i="4"/>
  <c r="AB97" i="4"/>
  <c r="AB99" i="4"/>
  <c r="AB103" i="4" s="1"/>
  <c r="AB106" i="4" s="1"/>
  <c r="AC86" i="4"/>
  <c r="AC95" i="4" s="1"/>
  <c r="AC97" i="4"/>
  <c r="AC99" i="4"/>
  <c r="AC103" i="4" s="1"/>
  <c r="AC106" i="4" s="1"/>
  <c r="AD86" i="4"/>
  <c r="AD95" i="4" s="1"/>
  <c r="AD97" i="4"/>
  <c r="AD99" i="4"/>
  <c r="AD103" i="4" s="1"/>
  <c r="AD106" i="4" s="1"/>
  <c r="AE86" i="4"/>
  <c r="AE95" i="4" s="1"/>
  <c r="AE97" i="4"/>
  <c r="AE99" i="4"/>
  <c r="AE103" i="4" s="1"/>
  <c r="AE106" i="4" s="1"/>
  <c r="AF86" i="4"/>
  <c r="AF95" i="4" s="1"/>
  <c r="AF97" i="4"/>
  <c r="AF99" i="4"/>
  <c r="AF103" i="4" s="1"/>
  <c r="AF106" i="4" s="1"/>
  <c r="AG86" i="4"/>
  <c r="AG95" i="4" s="1"/>
  <c r="AG97" i="4"/>
  <c r="AG99" i="4"/>
  <c r="AG103" i="4" s="1"/>
  <c r="AG106" i="4" s="1"/>
  <c r="AH86" i="4"/>
  <c r="AH95" i="4" s="1"/>
  <c r="AH97" i="4"/>
  <c r="AH99" i="4"/>
  <c r="AH103" i="4" s="1"/>
  <c r="AH106" i="4" s="1"/>
  <c r="AI86" i="4"/>
  <c r="AI95" i="4" s="1"/>
  <c r="AI97" i="4"/>
  <c r="AI99" i="4"/>
  <c r="AI103" i="4" s="1"/>
  <c r="AI106" i="4" s="1"/>
  <c r="AJ86" i="4"/>
  <c r="AJ95" i="4" s="1"/>
  <c r="AJ97" i="4"/>
  <c r="AJ99" i="4"/>
  <c r="AJ103" i="4" s="1"/>
  <c r="AJ106" i="4" s="1"/>
  <c r="AK86" i="4"/>
  <c r="AK95" i="4" s="1"/>
  <c r="AK97" i="4"/>
  <c r="AK99" i="4"/>
  <c r="AK103" i="4" s="1"/>
  <c r="AK106" i="4" s="1"/>
  <c r="AL86" i="4"/>
  <c r="AL95" i="4" s="1"/>
  <c r="AL97" i="4"/>
  <c r="AL99" i="4"/>
  <c r="AL103" i="4" s="1"/>
  <c r="AL106" i="4" s="1"/>
  <c r="AM86" i="4"/>
  <c r="AM97" i="4"/>
  <c r="AM99" i="4"/>
  <c r="AM103" i="4" s="1"/>
  <c r="AM106" i="4" s="1"/>
  <c r="AN86" i="4"/>
  <c r="AN95" i="4" s="1"/>
  <c r="AN97" i="4"/>
  <c r="AN99" i="4"/>
  <c r="AN103" i="4" s="1"/>
  <c r="AN106" i="4" s="1"/>
  <c r="AO86" i="4"/>
  <c r="AO95" i="4" s="1"/>
  <c r="AO97" i="4"/>
  <c r="AO99" i="4"/>
  <c r="AO103" i="4" s="1"/>
  <c r="AO106" i="4" s="1"/>
  <c r="AP86" i="4"/>
  <c r="AP95" i="4" s="1"/>
  <c r="AP97" i="4"/>
  <c r="AP99" i="4"/>
  <c r="AP103" i="4" s="1"/>
  <c r="AP106" i="4" s="1"/>
  <c r="AQ86" i="4"/>
  <c r="AQ95" i="4" s="1"/>
  <c r="AQ97" i="4"/>
  <c r="AQ99" i="4"/>
  <c r="AQ103" i="4" s="1"/>
  <c r="AQ106" i="4" s="1"/>
  <c r="AR86" i="4"/>
  <c r="AR97" i="4"/>
  <c r="AR99" i="4"/>
  <c r="AR103" i="4" s="1"/>
  <c r="AR106" i="4" s="1"/>
  <c r="AS86" i="4"/>
  <c r="AS95" i="4" s="1"/>
  <c r="AS97" i="4"/>
  <c r="AS99" i="4"/>
  <c r="AS103" i="4" s="1"/>
  <c r="AS106" i="4" s="1"/>
  <c r="AT86" i="4"/>
  <c r="AT95" i="4" s="1"/>
  <c r="AT97" i="4"/>
  <c r="AT99" i="4"/>
  <c r="AT103" i="4" s="1"/>
  <c r="AT106" i="4" s="1"/>
  <c r="AU86" i="4"/>
  <c r="AU95" i="4" s="1"/>
  <c r="AU97" i="4"/>
  <c r="AU99" i="4"/>
  <c r="AU103" i="4" s="1"/>
  <c r="AU106" i="4" s="1"/>
  <c r="AV86" i="4"/>
  <c r="AV95" i="4" s="1"/>
  <c r="AV97" i="4"/>
  <c r="AV99" i="4"/>
  <c r="AV103" i="4" s="1"/>
  <c r="AV106" i="4" s="1"/>
  <c r="AW86" i="4"/>
  <c r="AW95" i="4" s="1"/>
  <c r="AW97" i="4"/>
  <c r="AW99" i="4"/>
  <c r="AW103" i="4" s="1"/>
  <c r="AW106" i="4" s="1"/>
  <c r="AX86" i="4"/>
  <c r="AX95" i="4" s="1"/>
  <c r="AX97" i="4"/>
  <c r="AX99" i="4"/>
  <c r="AX103" i="4" s="1"/>
  <c r="AX106" i="4" s="1"/>
  <c r="AY86" i="4"/>
  <c r="AY95" i="4" s="1"/>
  <c r="AY97" i="4"/>
  <c r="AY99" i="4"/>
  <c r="AY103" i="4" s="1"/>
  <c r="AY106" i="4" s="1"/>
  <c r="AZ86" i="4"/>
  <c r="AZ95" i="4" s="1"/>
  <c r="AZ97" i="4"/>
  <c r="AZ99" i="4"/>
  <c r="AZ103" i="4" s="1"/>
  <c r="AZ106" i="4" s="1"/>
  <c r="BA86" i="4"/>
  <c r="BA97" i="4"/>
  <c r="BA99" i="4"/>
  <c r="BA103" i="4" s="1"/>
  <c r="BA106" i="4" s="1"/>
  <c r="BB86" i="4"/>
  <c r="BB95" i="4" s="1"/>
  <c r="BB97" i="4"/>
  <c r="BB99" i="4"/>
  <c r="BB103" i="4" s="1"/>
  <c r="BB106" i="4" s="1"/>
  <c r="BC86" i="4"/>
  <c r="BC95" i="4" s="1"/>
  <c r="BC97" i="4"/>
  <c r="BC99" i="4"/>
  <c r="BC103" i="4" s="1"/>
  <c r="BC106" i="4" s="1"/>
  <c r="BD86" i="4"/>
  <c r="BD95" i="4" s="1"/>
  <c r="BD97" i="4"/>
  <c r="BD99" i="4"/>
  <c r="BD103" i="4" s="1"/>
  <c r="BD106" i="4" s="1"/>
  <c r="BE86" i="4"/>
  <c r="BE95" i="4" s="1"/>
  <c r="BE97" i="4"/>
  <c r="BE99" i="4"/>
  <c r="BE103" i="4" s="1"/>
  <c r="BE106" i="4" s="1"/>
  <c r="BF86" i="4"/>
  <c r="BF95" i="4" s="1"/>
  <c r="BF97" i="4"/>
  <c r="BF99" i="4"/>
  <c r="BF103" i="4" s="1"/>
  <c r="BF106" i="4" s="1"/>
  <c r="BG86" i="4"/>
  <c r="BG95" i="4" s="1"/>
  <c r="BG97" i="4"/>
  <c r="BG99" i="4"/>
  <c r="BG103" i="4" s="1"/>
  <c r="BG106" i="4" s="1"/>
  <c r="BH86" i="4"/>
  <c r="BH97" i="4"/>
  <c r="BH99" i="4"/>
  <c r="BH103" i="4" s="1"/>
  <c r="BH106" i="4" s="1"/>
  <c r="BI86" i="4"/>
  <c r="BI95" i="4" s="1"/>
  <c r="BI97" i="4"/>
  <c r="BI99" i="4"/>
  <c r="BI103" i="4" s="1"/>
  <c r="BI106" i="4" s="1"/>
  <c r="BJ86" i="4"/>
  <c r="BJ95" i="4" s="1"/>
  <c r="BJ97" i="4"/>
  <c r="BJ99" i="4"/>
  <c r="BJ103" i="4" s="1"/>
  <c r="BJ106" i="4" s="1"/>
  <c r="BK86" i="4"/>
  <c r="BK95" i="4" s="1"/>
  <c r="BK97" i="4"/>
  <c r="BK99" i="4"/>
  <c r="BK103" i="4" s="1"/>
  <c r="BK106" i="4" s="1"/>
  <c r="BL86" i="4"/>
  <c r="BL95" i="4" s="1"/>
  <c r="BL97" i="4"/>
  <c r="BL99" i="4"/>
  <c r="BL103" i="4" s="1"/>
  <c r="BL106" i="4" s="1"/>
  <c r="BM86" i="4"/>
  <c r="BM95" i="4" s="1"/>
  <c r="BM97" i="4"/>
  <c r="BM99" i="4"/>
  <c r="BM103" i="4" s="1"/>
  <c r="BM106" i="4" s="1"/>
  <c r="BN86" i="4"/>
  <c r="BN95" i="4" s="1"/>
  <c r="BN97" i="4"/>
  <c r="BN99" i="4"/>
  <c r="BN103" i="4" s="1"/>
  <c r="BN106" i="4" s="1"/>
  <c r="BO86" i="4"/>
  <c r="BO95" i="4" s="1"/>
  <c r="BO97" i="4"/>
  <c r="BO99" i="4"/>
  <c r="BO103" i="4" s="1"/>
  <c r="BO106" i="4" s="1"/>
  <c r="BP86" i="4"/>
  <c r="BP95" i="4" s="1"/>
  <c r="BP97" i="4"/>
  <c r="BP99" i="4"/>
  <c r="BP103" i="4" s="1"/>
  <c r="BP106" i="4" s="1"/>
  <c r="BQ86" i="4"/>
  <c r="BQ95" i="4" s="1"/>
  <c r="BQ97" i="4"/>
  <c r="BQ99" i="4"/>
  <c r="BQ103" i="4" s="1"/>
  <c r="BQ106" i="4" s="1"/>
  <c r="L74" i="4"/>
  <c r="L109" i="4"/>
  <c r="L130" i="4"/>
  <c r="L118" i="4"/>
  <c r="L84" i="4"/>
  <c r="L139" i="4"/>
  <c r="L153" i="4" s="1"/>
  <c r="L172" i="4" s="1"/>
  <c r="L142" i="4"/>
  <c r="L157" i="4" s="1"/>
  <c r="L177" i="4" s="1"/>
  <c r="L115" i="4"/>
  <c r="L71" i="4"/>
  <c r="L16" i="4"/>
  <c r="BA95" i="4" l="1"/>
  <c r="Q95" i="4"/>
  <c r="AM95" i="4"/>
  <c r="W95" i="4"/>
  <c r="BH95" i="4"/>
  <c r="AR95" i="4"/>
  <c r="AB95" i="4"/>
  <c r="L48" i="4"/>
  <c r="L49" i="4" s="1"/>
  <c r="L50" i="4" s="1"/>
  <c r="L51" i="4" s="1"/>
  <c r="L116" i="4"/>
  <c r="L119" i="4" s="1"/>
  <c r="L72" i="4"/>
  <c r="L93" i="4" s="1"/>
  <c r="L96" i="4"/>
  <c r="L30" i="4"/>
  <c r="L31" i="4" s="1"/>
  <c r="L99" i="4"/>
  <c r="L103" i="4" s="1"/>
  <c r="L106" i="4" s="1"/>
  <c r="L152" i="4" s="1"/>
  <c r="L171" i="4" s="1"/>
  <c r="L97" i="4"/>
  <c r="L120" i="4"/>
  <c r="L124" i="4" s="1"/>
  <c r="L127" i="4" s="1"/>
  <c r="L156" i="4" s="1"/>
  <c r="L176" i="4" s="1"/>
  <c r="L90" i="4" l="1"/>
  <c r="L86" i="4"/>
  <c r="L32" i="4"/>
  <c r="L33" i="4" s="1"/>
  <c r="L141" i="4"/>
  <c r="L95" i="4" l="1"/>
  <c r="L138" i="4"/>
  <c r="L37" i="4"/>
  <c r="L40" i="4" s="1"/>
  <c r="L44" i="4" s="1"/>
  <c r="L151" i="4" s="1"/>
  <c r="L170" i="4" s="1"/>
  <c r="L173" i="4" s="1"/>
  <c r="L55" i="4"/>
  <c r="L58" i="4" s="1"/>
  <c r="L202" i="4" l="1"/>
  <c r="L9" i="24"/>
  <c r="L62" i="4"/>
  <c r="L155" i="4" s="1"/>
  <c r="L175" i="4" s="1"/>
  <c r="L178" i="4" s="1"/>
  <c r="L10" i="24" s="1"/>
  <c r="L200" i="4"/>
  <c r="L204" i="4"/>
  <c r="L184" i="4"/>
  <c r="L203" i="4"/>
  <c r="L201" i="4"/>
  <c r="L205" i="4"/>
  <c r="L206" i="4"/>
  <c r="L218" i="4" l="1"/>
  <c r="L16" i="24"/>
  <c r="L224" i="4"/>
  <c r="L185" i="4"/>
  <c r="L214" i="4"/>
  <c r="L210" i="4"/>
  <c r="L215" i="4"/>
  <c r="L212" i="4"/>
  <c r="L211" i="4"/>
  <c r="L209" i="4"/>
  <c r="L213" i="4"/>
  <c r="L221" i="4"/>
  <c r="L222" i="4"/>
  <c r="L223" i="4"/>
  <c r="L219" i="4"/>
  <c r="L220" i="4"/>
  <c r="L229" i="4" l="1"/>
  <c r="L17" i="24"/>
  <c r="L233" i="4"/>
  <c r="L230" i="4"/>
  <c r="L232" i="4"/>
  <c r="L227" i="4"/>
  <c r="L228" i="4"/>
  <c r="L231" i="4"/>
  <c r="K189" i="4"/>
  <c r="K19" i="24" s="1"/>
  <c r="BO16" i="24"/>
  <c r="BK16" i="24"/>
  <c r="BG16" i="24"/>
  <c r="BC16" i="24"/>
  <c r="AY16" i="24"/>
  <c r="AU16" i="24"/>
  <c r="AQ16" i="24"/>
  <c r="AM16" i="24"/>
  <c r="AI16" i="24"/>
  <c r="AH17" i="24"/>
  <c r="AE16" i="24"/>
  <c r="AA16" i="24"/>
  <c r="W16" i="24"/>
  <c r="S16" i="24"/>
  <c r="O16" i="24"/>
  <c r="K181" i="4"/>
  <c r="K182" i="4" s="1"/>
  <c r="K167" i="4"/>
  <c r="K166" i="4"/>
  <c r="K165" i="4"/>
  <c r="K163" i="4"/>
  <c r="K162" i="4"/>
  <c r="K161" i="4"/>
  <c r="K160" i="4"/>
  <c r="K136" i="4"/>
  <c r="K135" i="4"/>
  <c r="K134" i="4"/>
  <c r="K129" i="4"/>
  <c r="K125" i="4"/>
  <c r="K123" i="4"/>
  <c r="K114" i="4"/>
  <c r="K112" i="4"/>
  <c r="K104" i="4"/>
  <c r="K102" i="4"/>
  <c r="K91" i="4"/>
  <c r="K89" i="4"/>
  <c r="K83" i="4"/>
  <c r="K82" i="4"/>
  <c r="K77" i="4"/>
  <c r="K108" i="4"/>
  <c r="K68" i="4"/>
  <c r="K67" i="4"/>
  <c r="K109" i="4" s="1"/>
  <c r="K61" i="4"/>
  <c r="K56" i="4"/>
  <c r="K54" i="4"/>
  <c r="K43" i="4"/>
  <c r="K38" i="4"/>
  <c r="K36" i="4"/>
  <c r="K29" i="4"/>
  <c r="K11" i="4"/>
  <c r="K10" i="4"/>
  <c r="K14" i="4" s="1"/>
  <c r="K9" i="4"/>
  <c r="K15" i="4" s="1"/>
  <c r="K7" i="4"/>
  <c r="J129" i="4"/>
  <c r="E129" i="4"/>
  <c r="J161" i="4"/>
  <c r="J162" i="4"/>
  <c r="J163" i="4"/>
  <c r="J160" i="4"/>
  <c r="G160" i="4"/>
  <c r="E160" i="4"/>
  <c r="J125" i="4"/>
  <c r="G125" i="4"/>
  <c r="E125" i="4"/>
  <c r="J104" i="4"/>
  <c r="G104" i="4"/>
  <c r="E104" i="4"/>
  <c r="J91" i="4"/>
  <c r="G91" i="4"/>
  <c r="E91" i="4"/>
  <c r="J56" i="4"/>
  <c r="G56" i="4"/>
  <c r="E56" i="4"/>
  <c r="J38" i="4"/>
  <c r="G38" i="4"/>
  <c r="E38" i="4"/>
  <c r="J123" i="4"/>
  <c r="G123" i="4"/>
  <c r="E123" i="4"/>
  <c r="J102" i="4"/>
  <c r="G102" i="4"/>
  <c r="E102" i="4"/>
  <c r="J89" i="4"/>
  <c r="G89" i="4"/>
  <c r="E89" i="4"/>
  <c r="J54" i="4"/>
  <c r="G54" i="4"/>
  <c r="E54" i="4"/>
  <c r="J36" i="4"/>
  <c r="G36" i="4"/>
  <c r="E36" i="4"/>
  <c r="G39" i="4"/>
  <c r="E39" i="4"/>
  <c r="J77" i="4"/>
  <c r="G77" i="4"/>
  <c r="E77" i="4"/>
  <c r="J70" i="4"/>
  <c r="J108" i="4" s="1"/>
  <c r="J61" i="4"/>
  <c r="J43" i="4"/>
  <c r="J189" i="4"/>
  <c r="G189" i="4"/>
  <c r="E189" i="4"/>
  <c r="E19" i="24" s="1"/>
  <c r="J181" i="4"/>
  <c r="J182" i="4" s="1"/>
  <c r="G181" i="4"/>
  <c r="E181" i="4"/>
  <c r="E157" i="4"/>
  <c r="E177" i="4" s="1"/>
  <c r="E156" i="4"/>
  <c r="E176" i="4" s="1"/>
  <c r="E155" i="4"/>
  <c r="E175" i="4" s="1"/>
  <c r="E152" i="4"/>
  <c r="E171" i="4" s="1"/>
  <c r="E153" i="4"/>
  <c r="E172" i="4" s="1"/>
  <c r="E151" i="4"/>
  <c r="E170" i="4" s="1"/>
  <c r="J136" i="4"/>
  <c r="J135" i="4"/>
  <c r="J134" i="4"/>
  <c r="G136" i="4"/>
  <c r="E135" i="4"/>
  <c r="E136" i="4"/>
  <c r="E134" i="4"/>
  <c r="E116" i="4"/>
  <c r="G115" i="4"/>
  <c r="E115" i="4"/>
  <c r="G71" i="4"/>
  <c r="E72" i="4"/>
  <c r="E71" i="4"/>
  <c r="J114" i="4"/>
  <c r="G114" i="4"/>
  <c r="E114" i="4"/>
  <c r="J112" i="4"/>
  <c r="G112" i="4"/>
  <c r="E112" i="4"/>
  <c r="J67" i="4"/>
  <c r="J109" i="4" s="1"/>
  <c r="G67" i="4"/>
  <c r="E67" i="4"/>
  <c r="E70" i="4"/>
  <c r="E108" i="4" s="1"/>
  <c r="G68" i="4"/>
  <c r="E68" i="4"/>
  <c r="G197" i="4"/>
  <c r="G196" i="4"/>
  <c r="G195" i="4"/>
  <c r="G194" i="4"/>
  <c r="G193" i="4"/>
  <c r="G192" i="4"/>
  <c r="G191" i="4"/>
  <c r="E192" i="4"/>
  <c r="E193" i="4"/>
  <c r="E194" i="4"/>
  <c r="E195" i="4"/>
  <c r="E196" i="4"/>
  <c r="E197" i="4"/>
  <c r="E191" i="4"/>
  <c r="E96" i="4"/>
  <c r="J167" i="4"/>
  <c r="J166" i="4"/>
  <c r="J165" i="4"/>
  <c r="K142" i="4" l="1"/>
  <c r="K157" i="4" s="1"/>
  <c r="K177" i="4" s="1"/>
  <c r="K139" i="4"/>
  <c r="K153" i="4" s="1"/>
  <c r="K172" i="4" s="1"/>
  <c r="J139" i="4"/>
  <c r="J153" i="4" s="1"/>
  <c r="J172" i="4" s="1"/>
  <c r="J142" i="4"/>
  <c r="K16" i="4"/>
  <c r="K115" i="4"/>
  <c r="K71" i="4"/>
  <c r="K80" i="4"/>
  <c r="K84" i="4" s="1"/>
  <c r="AH16" i="24"/>
  <c r="N17" i="24"/>
  <c r="N16" i="24"/>
  <c r="R17" i="24"/>
  <c r="R16" i="24"/>
  <c r="V17" i="24"/>
  <c r="V16" i="24"/>
  <c r="Z17" i="24"/>
  <c r="Z16" i="24"/>
  <c r="AD17" i="24"/>
  <c r="AD16" i="24"/>
  <c r="AL17" i="24"/>
  <c r="AL16" i="24"/>
  <c r="AP17" i="24"/>
  <c r="AP16" i="24"/>
  <c r="AT17" i="24"/>
  <c r="AT16" i="24"/>
  <c r="AX17" i="24"/>
  <c r="AX16" i="24"/>
  <c r="BB17" i="24"/>
  <c r="BB16" i="24"/>
  <c r="BF17" i="24"/>
  <c r="BF16" i="24"/>
  <c r="BJ17" i="24"/>
  <c r="BJ16" i="24"/>
  <c r="BN17" i="24"/>
  <c r="BN16" i="24"/>
  <c r="M16" i="24"/>
  <c r="M17" i="24"/>
  <c r="AC16" i="24"/>
  <c r="AC17" i="24"/>
  <c r="AS16" i="24"/>
  <c r="AS17" i="24"/>
  <c r="BI16" i="24"/>
  <c r="BI17" i="24"/>
  <c r="Q16" i="24"/>
  <c r="Q17" i="24"/>
  <c r="AG16" i="24"/>
  <c r="AG17" i="24"/>
  <c r="AW16" i="24"/>
  <c r="AW17" i="24"/>
  <c r="BM16" i="24"/>
  <c r="BM17" i="24"/>
  <c r="AA17" i="24"/>
  <c r="AQ17" i="24"/>
  <c r="BG17" i="24"/>
  <c r="BI10" i="24"/>
  <c r="P16" i="24"/>
  <c r="P17" i="24"/>
  <c r="T16" i="24"/>
  <c r="T17" i="24"/>
  <c r="X16" i="24"/>
  <c r="X17" i="24"/>
  <c r="AB16" i="24"/>
  <c r="AB17" i="24"/>
  <c r="AF16" i="24"/>
  <c r="AF17" i="24"/>
  <c r="AJ16" i="24"/>
  <c r="AJ17" i="24"/>
  <c r="AN16" i="24"/>
  <c r="AN17" i="24"/>
  <c r="AR16" i="24"/>
  <c r="AR17" i="24"/>
  <c r="AV16" i="24"/>
  <c r="AV17" i="24"/>
  <c r="AZ16" i="24"/>
  <c r="AZ17" i="24"/>
  <c r="BD16" i="24"/>
  <c r="BD17" i="24"/>
  <c r="BH16" i="24"/>
  <c r="BH17" i="24"/>
  <c r="BL16" i="24"/>
  <c r="BL17" i="24"/>
  <c r="BP16" i="24"/>
  <c r="BP17" i="24"/>
  <c r="U16" i="24"/>
  <c r="U17" i="24"/>
  <c r="AK16" i="24"/>
  <c r="AK17" i="24"/>
  <c r="BA16" i="24"/>
  <c r="BA17" i="24"/>
  <c r="BQ16" i="24"/>
  <c r="BQ17" i="24"/>
  <c r="O17" i="24"/>
  <c r="AE17" i="24"/>
  <c r="AU17" i="24"/>
  <c r="BK17" i="24"/>
  <c r="Y16" i="24"/>
  <c r="Y17" i="24"/>
  <c r="AO16" i="24"/>
  <c r="AO17" i="24"/>
  <c r="BE16" i="24"/>
  <c r="BE17" i="24"/>
  <c r="S17" i="24"/>
  <c r="AI17" i="24"/>
  <c r="AY17" i="24"/>
  <c r="BO17" i="24"/>
  <c r="J12" i="24"/>
  <c r="E141" i="4"/>
  <c r="E138" i="4"/>
  <c r="J7" i="4"/>
  <c r="AM17" i="24" l="1"/>
  <c r="W17" i="24"/>
  <c r="BC17" i="24"/>
  <c r="K48" i="4"/>
  <c r="K49" i="4" s="1"/>
  <c r="K50" i="4" s="1"/>
  <c r="K51" i="4" s="1"/>
  <c r="K141" i="4" s="1"/>
  <c r="K30" i="4"/>
  <c r="K31" i="4" s="1"/>
  <c r="K32" i="4" s="1"/>
  <c r="K33" i="4" s="1"/>
  <c r="K138" i="4" s="1"/>
  <c r="BQ9" i="24"/>
  <c r="BA9" i="24"/>
  <c r="AK9" i="24"/>
  <c r="U9" i="24"/>
  <c r="BL9" i="24"/>
  <c r="AV9" i="24"/>
  <c r="AF9" i="24"/>
  <c r="P9" i="24"/>
  <c r="BG9" i="24"/>
  <c r="AY10" i="24"/>
  <c r="AU9" i="24"/>
  <c r="AM9" i="24"/>
  <c r="AA9" i="24"/>
  <c r="S10" i="24"/>
  <c r="O9" i="24"/>
  <c r="K96" i="4"/>
  <c r="K72" i="4"/>
  <c r="K74" i="4" s="1"/>
  <c r="K116" i="4"/>
  <c r="BM9" i="24"/>
  <c r="AW9" i="24"/>
  <c r="AG9" i="24"/>
  <c r="Q9" i="24"/>
  <c r="BH9" i="24"/>
  <c r="AR9" i="24"/>
  <c r="AB9" i="24"/>
  <c r="BO9" i="24"/>
  <c r="BG10" i="24"/>
  <c r="AU10" i="24"/>
  <c r="AM10" i="24"/>
  <c r="AI9" i="24"/>
  <c r="AA10" i="24"/>
  <c r="O10" i="24"/>
  <c r="AI10" i="24"/>
  <c r="E10" i="24"/>
  <c r="E9" i="24"/>
  <c r="E17" i="24"/>
  <c r="E16" i="24"/>
  <c r="J7" i="24"/>
  <c r="G7" i="24"/>
  <c r="E7" i="24"/>
  <c r="J5" i="24"/>
  <c r="G5" i="24"/>
  <c r="E5" i="24"/>
  <c r="H1" i="24"/>
  <c r="A1" i="24"/>
  <c r="S9" i="24" l="1"/>
  <c r="AE9" i="24"/>
  <c r="AL9" i="24"/>
  <c r="AQ9" i="24"/>
  <c r="BF9" i="24"/>
  <c r="BN9" i="24"/>
  <c r="AD9" i="24"/>
  <c r="N9" i="24"/>
  <c r="M9" i="24"/>
  <c r="AH9" i="24"/>
  <c r="BD9" i="24"/>
  <c r="BC9" i="24"/>
  <c r="AJ9" i="24"/>
  <c r="AN9" i="24"/>
  <c r="Z9" i="24"/>
  <c r="T9" i="24"/>
  <c r="AT9" i="24"/>
  <c r="Y9" i="24"/>
  <c r="BJ9" i="24"/>
  <c r="AC9" i="24"/>
  <c r="AX9" i="24"/>
  <c r="AY9" i="24"/>
  <c r="R9" i="24"/>
  <c r="BE9" i="24"/>
  <c r="BI9" i="24"/>
  <c r="X9" i="24"/>
  <c r="W9" i="24"/>
  <c r="BK9" i="24"/>
  <c r="V9" i="24"/>
  <c r="BB9" i="24"/>
  <c r="AZ9" i="24"/>
  <c r="BP9" i="24"/>
  <c r="AP9" i="24"/>
  <c r="AO9" i="24"/>
  <c r="AS9" i="24"/>
  <c r="M10" i="24"/>
  <c r="BO10" i="24"/>
  <c r="BH10" i="24"/>
  <c r="AB10" i="24"/>
  <c r="BP10" i="24"/>
  <c r="AX10" i="24"/>
  <c r="Z10" i="24"/>
  <c r="U10" i="24"/>
  <c r="BE10" i="24"/>
  <c r="N10" i="24"/>
  <c r="AF10" i="24"/>
  <c r="BC10" i="24"/>
  <c r="AC10" i="24"/>
  <c r="AG10" i="24"/>
  <c r="Y10" i="24"/>
  <c r="Q10" i="24"/>
  <c r="X10" i="24"/>
  <c r="BQ10" i="24"/>
  <c r="V10" i="24"/>
  <c r="AE10" i="24"/>
  <c r="BK10" i="24"/>
  <c r="R10" i="24"/>
  <c r="T10" i="24"/>
  <c r="AN10" i="24"/>
  <c r="AO10" i="24"/>
  <c r="AL10" i="24"/>
  <c r="AT10" i="24"/>
  <c r="AV10" i="24"/>
  <c r="BF10" i="24"/>
  <c r="AS10" i="24"/>
  <c r="AJ10" i="24"/>
  <c r="AP10" i="24"/>
  <c r="AD10" i="24"/>
  <c r="W10" i="24"/>
  <c r="BJ10" i="24"/>
  <c r="AK10" i="24"/>
  <c r="P10" i="24"/>
  <c r="AQ10" i="24"/>
  <c r="BD10" i="24"/>
  <c r="AR10" i="24"/>
  <c r="AZ10" i="24"/>
  <c r="AW10" i="24"/>
  <c r="BA10" i="24"/>
  <c r="BL10" i="24"/>
  <c r="BM10" i="24"/>
  <c r="AH10" i="24"/>
  <c r="BN10" i="24"/>
  <c r="BB10" i="24"/>
  <c r="K119" i="4"/>
  <c r="K118" i="4"/>
  <c r="K120" i="4" s="1"/>
  <c r="K124" i="4" s="1"/>
  <c r="K127" i="4" s="1"/>
  <c r="K37" i="4"/>
  <c r="K40" i="4" s="1"/>
  <c r="K44" i="4" s="1"/>
  <c r="K151" i="4" s="1"/>
  <c r="K170" i="4" s="1"/>
  <c r="K86" i="4"/>
  <c r="K93" i="4"/>
  <c r="K90" i="4"/>
  <c r="K55" i="4"/>
  <c r="K58" i="4" s="1"/>
  <c r="E28" i="8"/>
  <c r="E19" i="8"/>
  <c r="A15" i="8"/>
  <c r="H1" i="8"/>
  <c r="A1" i="8"/>
  <c r="M1" i="10"/>
  <c r="A1" i="10"/>
  <c r="E69" i="3"/>
  <c r="D68" i="3"/>
  <c r="E60" i="3"/>
  <c r="D59" i="3"/>
  <c r="E49" i="3"/>
  <c r="E40" i="3"/>
  <c r="H1" i="3"/>
  <c r="A1" i="3"/>
  <c r="E68" i="6"/>
  <c r="D47" i="6"/>
  <c r="K33" i="6"/>
  <c r="G33" i="6"/>
  <c r="K30" i="6"/>
  <c r="J30" i="6"/>
  <c r="G30" i="6"/>
  <c r="K29" i="6"/>
  <c r="J29" i="6"/>
  <c r="G29" i="6"/>
  <c r="E29" i="6"/>
  <c r="E8" i="6"/>
  <c r="L1" i="6"/>
  <c r="A1" i="6"/>
  <c r="G19" i="24"/>
  <c r="J83" i="4"/>
  <c r="G83" i="4"/>
  <c r="E83" i="4"/>
  <c r="J82" i="4"/>
  <c r="G82" i="4"/>
  <c r="E82" i="4"/>
  <c r="E79" i="4"/>
  <c r="E78" i="4"/>
  <c r="J47" i="4"/>
  <c r="E61" i="4"/>
  <c r="J29" i="4"/>
  <c r="E43" i="4"/>
  <c r="J11" i="4"/>
  <c r="G11" i="4"/>
  <c r="E11" i="4"/>
  <c r="J10" i="4"/>
  <c r="J14" i="4" s="1"/>
  <c r="G10" i="4"/>
  <c r="E10" i="4"/>
  <c r="J19" i="24"/>
  <c r="J9" i="4"/>
  <c r="J15" i="4" s="1"/>
  <c r="G9" i="4"/>
  <c r="E9" i="4"/>
  <c r="E167" i="4"/>
  <c r="E166" i="4"/>
  <c r="E165" i="4"/>
  <c r="E163" i="4"/>
  <c r="E162" i="4"/>
  <c r="E161" i="4"/>
  <c r="G7" i="4"/>
  <c r="E7" i="4"/>
  <c r="K6" i="4"/>
  <c r="J6" i="4"/>
  <c r="G6" i="4"/>
  <c r="E6" i="4"/>
  <c r="K5" i="4"/>
  <c r="J5" i="4"/>
  <c r="G5" i="4"/>
  <c r="E5" i="4"/>
  <c r="J1" i="4"/>
  <c r="A1" i="4"/>
  <c r="G64" i="18"/>
  <c r="G135" i="4" s="1"/>
  <c r="G63" i="18"/>
  <c r="G134" i="4" s="1"/>
  <c r="G60" i="18"/>
  <c r="G129" i="4" s="1"/>
  <c r="G59" i="18"/>
  <c r="G50" i="18"/>
  <c r="G49" i="18"/>
  <c r="A1" i="18"/>
  <c r="A30" i="5"/>
  <c r="F21" i="5"/>
  <c r="F17" i="5"/>
  <c r="F11" i="5"/>
  <c r="F6" i="5"/>
  <c r="H1" i="5"/>
  <c r="A1" i="5"/>
  <c r="A1" i="21"/>
  <c r="A1" i="20"/>
  <c r="A1" i="19"/>
  <c r="G29" i="27" l="1"/>
  <c r="G28" i="27"/>
  <c r="G27" i="27"/>
  <c r="G25" i="27"/>
  <c r="G24" i="27"/>
  <c r="G23" i="27"/>
  <c r="G29" i="25"/>
  <c r="G28" i="25"/>
  <c r="G27" i="25"/>
  <c r="G25" i="25"/>
  <c r="G24" i="25"/>
  <c r="G23" i="25"/>
  <c r="G175" i="4"/>
  <c r="G176" i="4"/>
  <c r="G177" i="4"/>
  <c r="G170" i="4"/>
  <c r="G171" i="4"/>
  <c r="G172" i="4"/>
  <c r="G62" i="4"/>
  <c r="G155" i="4" s="1"/>
  <c r="G44" i="4"/>
  <c r="G151" i="4" s="1"/>
  <c r="G84" i="4"/>
  <c r="G131" i="3"/>
  <c r="G34" i="8" s="1"/>
  <c r="G130" i="3"/>
  <c r="G33" i="8" s="1"/>
  <c r="G129" i="3"/>
  <c r="G32" i="8" s="1"/>
  <c r="G128" i="3"/>
  <c r="G31" i="8" s="1"/>
  <c r="G127" i="3"/>
  <c r="G30" i="8" s="1"/>
  <c r="G126" i="3"/>
  <c r="G29" i="8" s="1"/>
  <c r="G125" i="3"/>
  <c r="G28" i="8" s="1"/>
  <c r="G122" i="3"/>
  <c r="G25" i="8" s="1"/>
  <c r="G121" i="3"/>
  <c r="G24" i="8" s="1"/>
  <c r="G120" i="3"/>
  <c r="G23" i="8" s="1"/>
  <c r="G119" i="3"/>
  <c r="G22" i="8" s="1"/>
  <c r="G118" i="3"/>
  <c r="G21" i="8" s="1"/>
  <c r="G117" i="3"/>
  <c r="G20" i="8" s="1"/>
  <c r="G116" i="3"/>
  <c r="G19" i="8" s="1"/>
  <c r="G111" i="3"/>
  <c r="G110" i="3"/>
  <c r="G109" i="3"/>
  <c r="G108" i="3"/>
  <c r="G107" i="3"/>
  <c r="G106" i="3"/>
  <c r="G105" i="3"/>
  <c r="G102" i="3"/>
  <c r="G101" i="3"/>
  <c r="G100" i="3"/>
  <c r="G99" i="3"/>
  <c r="G98" i="3"/>
  <c r="G97" i="3"/>
  <c r="G96" i="3"/>
  <c r="G93" i="3"/>
  <c r="G92" i="3"/>
  <c r="G91" i="3"/>
  <c r="G90" i="3"/>
  <c r="G89" i="3"/>
  <c r="G88" i="3"/>
  <c r="G87" i="3"/>
  <c r="G84" i="3"/>
  <c r="G83" i="3"/>
  <c r="G82" i="3"/>
  <c r="G81" i="3"/>
  <c r="G80" i="3"/>
  <c r="G79" i="3"/>
  <c r="G78" i="3"/>
  <c r="G32" i="3"/>
  <c r="G13" i="8" s="1"/>
  <c r="G31" i="3"/>
  <c r="G12" i="8" s="1"/>
  <c r="G30" i="3"/>
  <c r="G11" i="8" s="1"/>
  <c r="G29" i="3"/>
  <c r="G10" i="8" s="1"/>
  <c r="G28" i="3"/>
  <c r="G9" i="8" s="1"/>
  <c r="G27" i="3"/>
  <c r="G8" i="8" s="1"/>
  <c r="G26" i="3"/>
  <c r="G7" i="8" s="1"/>
  <c r="G92" i="6"/>
  <c r="G46" i="3" s="1"/>
  <c r="G91" i="6"/>
  <c r="G45" i="3" s="1"/>
  <c r="G90" i="6"/>
  <c r="G44" i="3" s="1"/>
  <c r="G89" i="6"/>
  <c r="G43" i="3" s="1"/>
  <c r="G88" i="6"/>
  <c r="G42" i="3" s="1"/>
  <c r="G87" i="6"/>
  <c r="G41" i="3" s="1"/>
  <c r="G86" i="6"/>
  <c r="G40" i="3" s="1"/>
  <c r="G83" i="6"/>
  <c r="G14" i="3" s="1"/>
  <c r="G82" i="6"/>
  <c r="G13" i="3" s="1"/>
  <c r="G81" i="6"/>
  <c r="G12" i="3" s="1"/>
  <c r="G80" i="6"/>
  <c r="G11" i="3" s="1"/>
  <c r="G79" i="6"/>
  <c r="G10" i="3" s="1"/>
  <c r="G78" i="6"/>
  <c r="G9" i="3" s="1"/>
  <c r="G77" i="6"/>
  <c r="G8" i="3" s="1"/>
  <c r="G63" i="6"/>
  <c r="G62" i="6"/>
  <c r="G61" i="6"/>
  <c r="G60" i="6"/>
  <c r="G59" i="6"/>
  <c r="G58" i="6"/>
  <c r="G57" i="6"/>
  <c r="G54" i="6"/>
  <c r="G53" i="6"/>
  <c r="G52" i="6"/>
  <c r="G51" i="6"/>
  <c r="G50" i="6"/>
  <c r="G49" i="6"/>
  <c r="G48" i="6"/>
  <c r="G45" i="6"/>
  <c r="G44" i="6"/>
  <c r="G43" i="6"/>
  <c r="G42" i="6"/>
  <c r="G41" i="6"/>
  <c r="G40" i="6"/>
  <c r="G39" i="6"/>
  <c r="G34" i="6"/>
  <c r="G31" i="6"/>
  <c r="G25" i="6"/>
  <c r="G23" i="6"/>
  <c r="G22" i="6"/>
  <c r="G21" i="6"/>
  <c r="G20" i="6"/>
  <c r="G19" i="6"/>
  <c r="G18" i="6"/>
  <c r="G17" i="6"/>
  <c r="G292" i="4"/>
  <c r="G55" i="3" s="1"/>
  <c r="G291" i="4"/>
  <c r="G54" i="3" s="1"/>
  <c r="G290" i="4"/>
  <c r="G53" i="3" s="1"/>
  <c r="G289" i="4"/>
  <c r="G52" i="3" s="1"/>
  <c r="G288" i="4"/>
  <c r="G51" i="3" s="1"/>
  <c r="G287" i="4"/>
  <c r="G50" i="3" s="1"/>
  <c r="G286" i="4"/>
  <c r="G49" i="3" s="1"/>
  <c r="G283" i="4"/>
  <c r="G282" i="4"/>
  <c r="G281" i="4"/>
  <c r="G280" i="4"/>
  <c r="G279" i="4"/>
  <c r="G278" i="4"/>
  <c r="G277" i="4"/>
  <c r="G274" i="4"/>
  <c r="G23" i="3" s="1"/>
  <c r="G273" i="4"/>
  <c r="G22" i="3" s="1"/>
  <c r="G272" i="4"/>
  <c r="G21" i="3" s="1"/>
  <c r="G271" i="4"/>
  <c r="G20" i="3" s="1"/>
  <c r="G270" i="4"/>
  <c r="G19" i="3" s="1"/>
  <c r="G269" i="4"/>
  <c r="G18" i="3" s="1"/>
  <c r="G268" i="4"/>
  <c r="G17" i="3" s="1"/>
  <c r="G265" i="4"/>
  <c r="G264" i="4"/>
  <c r="G263" i="4"/>
  <c r="G262" i="4"/>
  <c r="G261" i="4"/>
  <c r="G260" i="4"/>
  <c r="G259" i="4"/>
  <c r="G256" i="4"/>
  <c r="G255" i="4"/>
  <c r="G254" i="4"/>
  <c r="G253" i="4"/>
  <c r="G252" i="4"/>
  <c r="G251" i="4"/>
  <c r="G250" i="4"/>
  <c r="G247" i="4"/>
  <c r="G14" i="6" s="1"/>
  <c r="G246" i="4"/>
  <c r="G13" i="6" s="1"/>
  <c r="G245" i="4"/>
  <c r="G12" i="6" s="1"/>
  <c r="G244" i="4"/>
  <c r="G11" i="6" s="1"/>
  <c r="G243" i="4"/>
  <c r="G10" i="6" s="1"/>
  <c r="G242" i="4"/>
  <c r="G9" i="6" s="1"/>
  <c r="G241" i="4"/>
  <c r="G8" i="6" s="1"/>
  <c r="G233" i="4"/>
  <c r="G232" i="4"/>
  <c r="G231" i="4"/>
  <c r="G230" i="4"/>
  <c r="G229" i="4"/>
  <c r="G228" i="4"/>
  <c r="G227" i="4"/>
  <c r="G224" i="4"/>
  <c r="G223" i="4"/>
  <c r="G222" i="4"/>
  <c r="G221" i="4"/>
  <c r="G220" i="4"/>
  <c r="G219" i="4"/>
  <c r="G218" i="4"/>
  <c r="G215" i="4"/>
  <c r="G214" i="4"/>
  <c r="G213" i="4"/>
  <c r="G212" i="4"/>
  <c r="G211" i="4"/>
  <c r="G210" i="4"/>
  <c r="G209" i="4"/>
  <c r="G206" i="4"/>
  <c r="G205" i="4"/>
  <c r="G204" i="4"/>
  <c r="G203" i="4"/>
  <c r="G202" i="4"/>
  <c r="G201" i="4"/>
  <c r="G200" i="4"/>
  <c r="G185" i="4"/>
  <c r="G17" i="24" s="1"/>
  <c r="G184" i="4"/>
  <c r="G16" i="24" s="1"/>
  <c r="G178" i="4"/>
  <c r="G10" i="24" s="1"/>
  <c r="G173" i="4"/>
  <c r="G9" i="24" s="1"/>
  <c r="G142" i="4"/>
  <c r="G157" i="4" s="1"/>
  <c r="G139" i="4"/>
  <c r="G153" i="4" s="1"/>
  <c r="G130" i="4"/>
  <c r="G156" i="4" s="1"/>
  <c r="G109" i="4"/>
  <c r="G152" i="4" s="1"/>
  <c r="G80" i="4"/>
  <c r="G29" i="18"/>
  <c r="G167" i="4" s="1"/>
  <c r="G28" i="18"/>
  <c r="G166" i="4" s="1"/>
  <c r="G27" i="18"/>
  <c r="G165" i="4" s="1"/>
  <c r="G25" i="18"/>
  <c r="G163" i="4" s="1"/>
  <c r="G24" i="18"/>
  <c r="G162" i="4" s="1"/>
  <c r="G23" i="18"/>
  <c r="G161" i="4" s="1"/>
  <c r="G21" i="5"/>
  <c r="G79" i="4" s="1"/>
  <c r="G20" i="5"/>
  <c r="G19" i="5"/>
  <c r="G17" i="5"/>
  <c r="G78" i="4" s="1"/>
  <c r="G16" i="5"/>
  <c r="G15" i="5"/>
  <c r="N78" i="4"/>
  <c r="O78" i="4"/>
  <c r="P78" i="4"/>
  <c r="Q78" i="4"/>
  <c r="R78" i="4"/>
  <c r="S78" i="4"/>
  <c r="T78" i="4"/>
  <c r="U78" i="4"/>
  <c r="V78" i="4"/>
  <c r="W78" i="4"/>
  <c r="X78" i="4"/>
  <c r="Y78" i="4"/>
  <c r="Z78" i="4"/>
  <c r="AA78" i="4"/>
  <c r="AB78" i="4"/>
  <c r="AC78" i="4"/>
  <c r="AD78" i="4"/>
  <c r="AE78" i="4"/>
  <c r="AF78" i="4"/>
  <c r="AG78" i="4"/>
  <c r="AH78" i="4"/>
  <c r="AI78" i="4"/>
  <c r="AJ78" i="4"/>
  <c r="AK78" i="4"/>
  <c r="AL78" i="4"/>
  <c r="AM78" i="4"/>
  <c r="AN78" i="4"/>
  <c r="AO78" i="4"/>
  <c r="AP78" i="4"/>
  <c r="AQ78" i="4"/>
  <c r="AR78" i="4"/>
  <c r="AS78" i="4"/>
  <c r="AT78" i="4"/>
  <c r="AU78" i="4"/>
  <c r="AV78" i="4"/>
  <c r="AW78" i="4"/>
  <c r="AX78" i="4"/>
  <c r="AY78" i="4"/>
  <c r="AZ78" i="4"/>
  <c r="BA78" i="4"/>
  <c r="BB78" i="4"/>
  <c r="BC78" i="4"/>
  <c r="BD78" i="4"/>
  <c r="BE78" i="4"/>
  <c r="BF78" i="4"/>
  <c r="BG78" i="4"/>
  <c r="BH78" i="4"/>
  <c r="BI78" i="4"/>
  <c r="BJ78" i="4"/>
  <c r="BK78" i="4"/>
  <c r="BL78" i="4"/>
  <c r="BM78" i="4"/>
  <c r="BN78" i="4"/>
  <c r="BO78" i="4"/>
  <c r="BP78" i="4"/>
  <c r="BQ78" i="4"/>
  <c r="M78" i="4"/>
  <c r="L78" i="4"/>
  <c r="K78" i="4"/>
  <c r="J78" i="4"/>
  <c r="J80" i="4" s="1"/>
  <c r="N79" i="4"/>
  <c r="O79" i="4"/>
  <c r="P79" i="4"/>
  <c r="Q79" i="4"/>
  <c r="R79" i="4"/>
  <c r="S79" i="4"/>
  <c r="T79" i="4"/>
  <c r="U79" i="4"/>
  <c r="V79" i="4"/>
  <c r="W79" i="4"/>
  <c r="X79" i="4"/>
  <c r="Y79" i="4"/>
  <c r="Z79" i="4"/>
  <c r="AA79" i="4"/>
  <c r="AB79" i="4"/>
  <c r="AC79" i="4"/>
  <c r="AD79" i="4"/>
  <c r="AE79" i="4"/>
  <c r="AF79" i="4"/>
  <c r="AG79" i="4"/>
  <c r="AH79" i="4"/>
  <c r="AI79" i="4"/>
  <c r="AJ79" i="4"/>
  <c r="AK79" i="4"/>
  <c r="AL79" i="4"/>
  <c r="AM79" i="4"/>
  <c r="AN79" i="4"/>
  <c r="AO79" i="4"/>
  <c r="AP79" i="4"/>
  <c r="AQ79" i="4"/>
  <c r="AR79" i="4"/>
  <c r="AS79" i="4"/>
  <c r="AT79" i="4"/>
  <c r="AU79" i="4"/>
  <c r="AV79" i="4"/>
  <c r="AW79" i="4"/>
  <c r="AX79" i="4"/>
  <c r="AY79" i="4"/>
  <c r="AZ79" i="4"/>
  <c r="BA79" i="4"/>
  <c r="BB79" i="4"/>
  <c r="BC79" i="4"/>
  <c r="BD79" i="4"/>
  <c r="BE79" i="4"/>
  <c r="BF79" i="4"/>
  <c r="BG79" i="4"/>
  <c r="BH79" i="4"/>
  <c r="BI79" i="4"/>
  <c r="BJ79" i="4"/>
  <c r="BK79" i="4"/>
  <c r="BL79" i="4"/>
  <c r="BM79" i="4"/>
  <c r="BN79" i="4"/>
  <c r="BO79" i="4"/>
  <c r="BP79" i="4"/>
  <c r="BQ79" i="4"/>
  <c r="M79" i="4"/>
  <c r="L79" i="4"/>
  <c r="K79" i="4"/>
  <c r="G25" i="4"/>
  <c r="G43" i="4"/>
  <c r="G26" i="4"/>
  <c r="G61" i="4"/>
  <c r="K130" i="4"/>
  <c r="K156" i="4" s="1"/>
  <c r="K176" i="4" s="1"/>
  <c r="K62" i="4"/>
  <c r="K155" i="4" s="1"/>
  <c r="K175" i="4" s="1"/>
  <c r="J16" i="4"/>
  <c r="J48" i="4" s="1"/>
  <c r="K95" i="4"/>
  <c r="K97" i="4" s="1"/>
  <c r="K99" i="4" s="1"/>
  <c r="K103" i="4" s="1"/>
  <c r="K106" i="4" s="1"/>
  <c r="K152" i="4" s="1"/>
  <c r="K171" i="4" s="1"/>
  <c r="K173" i="4" s="1"/>
  <c r="G70" i="4"/>
  <c r="G108" i="4" s="1"/>
  <c r="J115" i="4"/>
  <c r="J71" i="4"/>
  <c r="G97" i="4"/>
  <c r="G50" i="4"/>
  <c r="G51" i="4"/>
  <c r="G141" i="4" s="1"/>
  <c r="G33" i="4"/>
  <c r="G138" i="4" s="1"/>
  <c r="J84" i="4"/>
  <c r="K28" i="6"/>
  <c r="K31" i="6" s="1"/>
  <c r="J79" i="4"/>
  <c r="J157" i="4"/>
  <c r="J177" i="4" s="1"/>
  <c r="G32" i="4"/>
  <c r="G119" i="4"/>
  <c r="G99" i="4"/>
  <c r="G120" i="4"/>
  <c r="G16" i="4"/>
  <c r="K205" i="4" l="1"/>
  <c r="K9" i="24"/>
  <c r="J13" i="18"/>
  <c r="J147" i="4" s="1"/>
  <c r="K178" i="4"/>
  <c r="K203" i="4"/>
  <c r="K204" i="4"/>
  <c r="K201" i="4"/>
  <c r="K206" i="4"/>
  <c r="K200" i="4"/>
  <c r="K202" i="4"/>
  <c r="K184" i="4"/>
  <c r="K214" i="4"/>
  <c r="G72" i="4"/>
  <c r="G116" i="4"/>
  <c r="J116" i="4"/>
  <c r="J72" i="4"/>
  <c r="G96" i="4"/>
  <c r="J96" i="4"/>
  <c r="J30" i="4"/>
  <c r="J31" i="4" s="1"/>
  <c r="J49" i="4"/>
  <c r="J148" i="4" l="1"/>
  <c r="J13" i="24" s="1"/>
  <c r="K224" i="4"/>
  <c r="K16" i="24"/>
  <c r="K212" i="4"/>
  <c r="K10" i="24"/>
  <c r="K209" i="4"/>
  <c r="K210" i="4"/>
  <c r="K213" i="4"/>
  <c r="J119" i="4"/>
  <c r="J118" i="4"/>
  <c r="K185" i="4"/>
  <c r="K215" i="4"/>
  <c r="K211" i="4"/>
  <c r="J74" i="4"/>
  <c r="J50" i="4"/>
  <c r="J51" i="4" s="1"/>
  <c r="J55" i="4" s="1"/>
  <c r="J58" i="4" s="1"/>
  <c r="K222" i="4"/>
  <c r="K219" i="4"/>
  <c r="K221" i="4"/>
  <c r="K218" i="4"/>
  <c r="K220" i="4"/>
  <c r="K223" i="4"/>
  <c r="J32" i="4"/>
  <c r="J33" i="4"/>
  <c r="J37" i="4" s="1"/>
  <c r="J86" i="4" l="1"/>
  <c r="J90" i="4"/>
  <c r="K233" i="4"/>
  <c r="K17" i="24"/>
  <c r="K232" i="4"/>
  <c r="J120" i="4"/>
  <c r="J124" i="4" s="1"/>
  <c r="J127" i="4" s="1"/>
  <c r="J130" i="4" s="1"/>
  <c r="K228" i="4"/>
  <c r="K231" i="4"/>
  <c r="J93" i="4"/>
  <c r="J99" i="4"/>
  <c r="K229" i="4"/>
  <c r="K230" i="4"/>
  <c r="K227" i="4"/>
  <c r="J62" i="4"/>
  <c r="J155" i="4" s="1"/>
  <c r="J175" i="4" s="1"/>
  <c r="J40" i="4"/>
  <c r="J44" i="4" s="1"/>
  <c r="J138" i="4"/>
  <c r="J141" i="4"/>
  <c r="J95" i="4" l="1"/>
  <c r="J97" i="4"/>
  <c r="J156" i="4"/>
  <c r="J151" i="4"/>
  <c r="J170" i="4" s="1"/>
  <c r="J103" i="4"/>
  <c r="J176" i="4" l="1"/>
  <c r="J178" i="4" s="1"/>
  <c r="J106" i="4"/>
  <c r="J213" i="4" l="1"/>
  <c r="J209" i="4"/>
  <c r="J215" i="4"/>
  <c r="J185" i="4"/>
  <c r="J232" i="4" s="1"/>
  <c r="J10" i="24"/>
  <c r="J211" i="4"/>
  <c r="J210" i="4"/>
  <c r="J214" i="4"/>
  <c r="J212" i="4"/>
  <c r="J152" i="4"/>
  <c r="H210" i="4" l="1"/>
  <c r="F251" i="4" s="1"/>
  <c r="H215" i="4"/>
  <c r="F256" i="4" s="1"/>
  <c r="H211" i="4"/>
  <c r="F252" i="4" s="1"/>
  <c r="H209" i="4"/>
  <c r="F250" i="4" s="1"/>
  <c r="H212" i="4"/>
  <c r="F253" i="4" s="1"/>
  <c r="H213" i="4"/>
  <c r="F254" i="4" s="1"/>
  <c r="H214" i="4"/>
  <c r="F255" i="4" s="1"/>
  <c r="H232" i="4"/>
  <c r="F273" i="4" s="1"/>
  <c r="J171" i="4"/>
  <c r="J173" i="4" s="1"/>
  <c r="J227" i="4"/>
  <c r="J17" i="24"/>
  <c r="J228" i="4"/>
  <c r="J231" i="4"/>
  <c r="J229" i="4"/>
  <c r="J233" i="4"/>
  <c r="J230" i="4"/>
  <c r="F291" i="4" l="1"/>
  <c r="F311" i="4"/>
  <c r="H231" i="4"/>
  <c r="F272" i="4" s="1"/>
  <c r="H230" i="4"/>
  <c r="F271" i="4" s="1"/>
  <c r="H228" i="4"/>
  <c r="F269" i="4" s="1"/>
  <c r="H233" i="4"/>
  <c r="F274" i="4" s="1"/>
  <c r="H229" i="4"/>
  <c r="F270" i="4" s="1"/>
  <c r="H227" i="4"/>
  <c r="F268" i="4" s="1"/>
  <c r="J200" i="4"/>
  <c r="J205" i="4"/>
  <c r="J9" i="24"/>
  <c r="J203" i="4"/>
  <c r="J184" i="4"/>
  <c r="J218" i="4" s="1"/>
  <c r="J206" i="4"/>
  <c r="J202" i="4"/>
  <c r="J201" i="4"/>
  <c r="J204" i="4"/>
  <c r="F331" i="4" l="1"/>
  <c r="F308" i="4"/>
  <c r="F288" i="4"/>
  <c r="F328" i="4" s="1"/>
  <c r="F290" i="4"/>
  <c r="F310" i="4"/>
  <c r="F312" i="4"/>
  <c r="F292" i="4"/>
  <c r="F332" i="4" s="1"/>
  <c r="F307" i="4"/>
  <c r="F287" i="4"/>
  <c r="F327" i="4" s="1"/>
  <c r="F306" i="4"/>
  <c r="F286" i="4"/>
  <c r="F326" i="4" s="1"/>
  <c r="F309" i="4"/>
  <c r="F289" i="4"/>
  <c r="H206" i="4"/>
  <c r="F247" i="4" s="1"/>
  <c r="H205" i="4"/>
  <c r="F246" i="4" s="1"/>
  <c r="H204" i="4"/>
  <c r="F245" i="4" s="1"/>
  <c r="H218" i="4"/>
  <c r="F259" i="4" s="1"/>
  <c r="H201" i="4"/>
  <c r="F242" i="4" s="1"/>
  <c r="H203" i="4"/>
  <c r="F244" i="4" s="1"/>
  <c r="H202" i="4"/>
  <c r="F243" i="4" s="1"/>
  <c r="J221" i="4"/>
  <c r="J16" i="24"/>
  <c r="J222" i="4"/>
  <c r="J223" i="4"/>
  <c r="J219" i="4"/>
  <c r="J224" i="4"/>
  <c r="J220" i="4"/>
  <c r="F329" i="4" l="1"/>
  <c r="F330" i="4"/>
  <c r="F299" i="4"/>
  <c r="F300" i="4"/>
  <c r="F302" i="4"/>
  <c r="F297" i="4"/>
  <c r="J43" i="6"/>
  <c r="F277" i="4"/>
  <c r="F317" i="4" s="1"/>
  <c r="F303" i="4"/>
  <c r="H224" i="4"/>
  <c r="F265" i="4" s="1"/>
  <c r="F283" i="4" s="1"/>
  <c r="F323" i="4" s="1"/>
  <c r="H219" i="4"/>
  <c r="F260" i="4" s="1"/>
  <c r="F278" i="4" s="1"/>
  <c r="F318" i="4" s="1"/>
  <c r="H221" i="4"/>
  <c r="F262" i="4" s="1"/>
  <c r="F280" i="4" s="1"/>
  <c r="F320" i="4" s="1"/>
  <c r="H223" i="4"/>
  <c r="F264" i="4" s="1"/>
  <c r="F282" i="4" s="1"/>
  <c r="F322" i="4" s="1"/>
  <c r="H220" i="4"/>
  <c r="F261" i="4" s="1"/>
  <c r="F279" i="4" s="1"/>
  <c r="F319" i="4" s="1"/>
  <c r="H222" i="4"/>
  <c r="F263" i="4" s="1"/>
  <c r="F281" i="4" s="1"/>
  <c r="F321" i="4" s="1"/>
  <c r="F301" i="4"/>
  <c r="F298" i="4"/>
  <c r="J44" i="6" l="1"/>
  <c r="L44" i="6"/>
  <c r="L53" i="6" s="1"/>
  <c r="L62" i="6" s="1"/>
  <c r="J39" i="6"/>
  <c r="J42" i="6"/>
  <c r="J41" i="6"/>
  <c r="J45" i="6"/>
  <c r="J40" i="6"/>
  <c r="J53" i="6"/>
  <c r="J62" i="6" s="1"/>
  <c r="L45" i="6" l="1"/>
  <c r="L54" i="6" s="1"/>
  <c r="L63" i="6" s="1"/>
  <c r="J54" i="6"/>
  <c r="J63" i="6" s="1"/>
  <c r="J57" i="6"/>
  <c r="J50" i="6"/>
  <c r="J59" i="6" s="1"/>
  <c r="J49" i="6"/>
  <c r="J58" i="6" s="1"/>
  <c r="L42" i="6"/>
  <c r="L51" i="6" s="1"/>
  <c r="L60" i="6" s="1"/>
  <c r="L41" i="6"/>
  <c r="L50" i="6" s="1"/>
  <c r="L59" i="6" s="1"/>
  <c r="L48" i="6"/>
  <c r="L57" i="6" s="1"/>
  <c r="L43" i="6"/>
  <c r="L52" i="6" s="1"/>
  <c r="L61" i="6" s="1"/>
  <c r="L40" i="6"/>
  <c r="L49" i="6" s="1"/>
  <c r="L58" i="6" s="1"/>
  <c r="K39" i="6"/>
  <c r="K41" i="6"/>
  <c r="K44" i="6"/>
  <c r="K42" i="6"/>
  <c r="K45" i="6"/>
  <c r="K32" i="6"/>
  <c r="K34" i="6" s="1"/>
  <c r="K40" i="6"/>
  <c r="K43" i="6"/>
  <c r="J51" i="6"/>
  <c r="J60" i="6" s="1"/>
  <c r="J52" i="6"/>
  <c r="J61" i="6" s="1"/>
  <c r="K49" i="6" l="1"/>
  <c r="K58" i="6" s="1"/>
  <c r="H58" i="6" s="1"/>
  <c r="K53" i="6"/>
  <c r="K62" i="6" s="1"/>
  <c r="H62" i="6" s="1"/>
  <c r="K52" i="6"/>
  <c r="K61" i="6" s="1"/>
  <c r="H61" i="6" s="1"/>
  <c r="K51" i="6"/>
  <c r="K60" i="6" s="1"/>
  <c r="H60" i="6" s="1"/>
  <c r="K50" i="6"/>
  <c r="K59" i="6" s="1"/>
  <c r="H59" i="6" s="1"/>
  <c r="K54" i="6"/>
  <c r="K63" i="6" s="1"/>
  <c r="K48" i="6"/>
  <c r="K57" i="6" s="1"/>
</calcChain>
</file>

<file path=xl/sharedStrings.xml><?xml version="1.0" encoding="utf-8"?>
<sst xmlns="http://schemas.openxmlformats.org/spreadsheetml/2006/main" count="885" uniqueCount="589">
  <si>
    <t>Workbook title:</t>
  </si>
  <si>
    <t>PR19 ODI performance model</t>
  </si>
  <si>
    <t>Version:</t>
  </si>
  <si>
    <t>Filename:</t>
  </si>
  <si>
    <t>Date:</t>
  </si>
  <si>
    <t>Author:</t>
  </si>
  <si>
    <t>Ofwat</t>
  </si>
  <si>
    <t>Author contact information:</t>
  </si>
  <si>
    <t>Summary of workbook:</t>
  </si>
  <si>
    <t>Each company has a set of performance commitments for the 2020-25 period. Many of these performance commitments have financial outcome delivery incentives (ODIs) which can result in outperformance or underperformance payments based on how a company performs.
This model calculates the outperformance or underperformance payments earned by a company in the relevant reporting year.
While almost all calculations take place each year, some payments are applied during the period ('in-period') or are delayed and applied at the end of the 2020-25 period ('end of period'). As such we will use this model as an input into the in-period revenue adjustments we will make during the 2020-25 period, as well as the end of period adjustments to be applied as part of PR24.</t>
  </si>
  <si>
    <t>Known limitations:</t>
  </si>
  <si>
    <t>Data for performance commitments that require HH:MM:SS cannot be rounded and should be entered in the InpPerformance sheet to the correct umber of decimal places.</t>
  </si>
  <si>
    <t>Instructions:</t>
  </si>
  <si>
    <t>Because most ODIs follow a standard calculation method most companies should simply input their performance and the model will calculate ODI payments. Where ODIs do not have standard calculations, companies should specify an override value for payments that are earned or incurred and as set out in the reconciliation rulebook separately provide explanations and calculation steps.
For water supply interuptions, leakage and pcc performance commitments companies must enter values as set out in the performance commitment appendix and select the appropriate TRUE/FALSE statements in rows 18 and 19 on the InPerformance sheet. This functionality may also be used by companies for bespoke ODIs that are not based directly on the value required by the performance commitment appendix.
All other inputs on InPerformance should be based on the company specific PR19 perfomance commitment appendix. Inputs on InpCompany should be sourced from either the final determination or the regulatory accounts.
For water supply interuptions, leakage and pcc performance commitments companies must enter values as set out in the performance commitment appendix and select the appropriate TRUE/FALSE statements in rows 18 and 19 on the InPerformance sheet. This functionality may also be used by companies for bespoke ODIs that are not based directly on the value required by the performance commitment appendix.
This model applies an aggregate sharing mechanism for outperformance payments as set out in the PR19 final determinations.
This model is to be populated as part of the annual performance reporting process. Subsequent adjustments (such as voluntary deferrals of payments, taxation, inflation and time value of money) are dealt with in a separate model under the process for in-period determinations, or the models that will apply at PR24.</t>
  </si>
  <si>
    <t>Changes</t>
  </si>
  <si>
    <t>Below are details of changes to the model from the version 1.0 published March 2020. The changes fix issues that have been identified and implement improvements for clarity and ease of use.</t>
  </si>
  <si>
    <t>Category</t>
  </si>
  <si>
    <t>Description of change(s) made</t>
  </si>
  <si>
    <t>Sheet(s) in current model</t>
  </si>
  <si>
    <t>References:</t>
  </si>
  <si>
    <t>PR19 final determination outcomes performance commitment appendix for each company</t>
  </si>
  <si>
    <t>Error Checks:</t>
  </si>
  <si>
    <t>NA</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</si>
  <si>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</si>
  <si>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</si>
  <si>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</si>
  <si>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</si>
  <si>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</si>
  <si>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</si>
  <si>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</si>
  <si>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</si>
  <si>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</si>
  <si>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</si>
  <si>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</si>
  <si>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</si>
  <si>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</si>
  <si>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</si>
  <si>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</si>
  <si>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</si>
  <si>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</si>
  <si>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</si>
  <si>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</si>
  <si>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</si>
  <si>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</si>
  <si>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</si>
  <si>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</si>
  <si>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</si>
  <si>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</si>
  <si>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</si>
  <si>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</si>
  <si>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</si>
  <si>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</si>
  <si>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</si>
  <si>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</si>
  <si>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</si>
  <si>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</si>
  <si>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Performance</t>
  </si>
  <si>
    <t>Model documentation sheet</t>
  </si>
  <si>
    <t>Inputs from the company and Ofwat which are used in calculating ODI payments.</t>
  </si>
  <si>
    <t>ODI payments due based on the company's performance.</t>
  </si>
  <si>
    <t>The in-period revenue, end-of-period  revenue, and end-of-period RCV adjustments to be made as a result of ODI performance between 2020-21 and 2024-25 for each relevant price control.</t>
  </si>
  <si>
    <t>Style Guide</t>
  </si>
  <si>
    <t>InpPerformance</t>
  </si>
  <si>
    <t>Sharing mechanism</t>
  </si>
  <si>
    <t>Explanation of different formatting types</t>
  </si>
  <si>
    <t>ODI payments after taking account of sharing mechanism.</t>
  </si>
  <si>
    <t>ToC</t>
  </si>
  <si>
    <t>Aggregate calculations</t>
  </si>
  <si>
    <t>Table of contents</t>
  </si>
  <si>
    <t>Net ODI payments (in-period, revenue and RCV).</t>
  </si>
  <si>
    <t>END</t>
  </si>
  <si>
    <t>Various</t>
  </si>
  <si>
    <t>Model outputs - PC level</t>
  </si>
  <si>
    <t>Constant</t>
  </si>
  <si>
    <t>Unit</t>
  </si>
  <si>
    <t>Total</t>
  </si>
  <si>
    <t>Company name</t>
  </si>
  <si>
    <t>Ofwat company acronym</t>
  </si>
  <si>
    <t>Reporting year</t>
  </si>
  <si>
    <t>Financial year</t>
  </si>
  <si>
    <t>Price base for ODI rates</t>
  </si>
  <si>
    <t>2017-18</t>
  </si>
  <si>
    <t>Units and price base for ODI payments</t>
  </si>
  <si>
    <t>Text</t>
  </si>
  <si>
    <t>ODI calculations</t>
  </si>
  <si>
    <t>Water resources RCV (financial year average)</t>
  </si>
  <si>
    <t>Water network plus RCV (financial year average)</t>
  </si>
  <si>
    <t>Wholesale water RCV (financial year average)</t>
  </si>
  <si>
    <t>Wastewater network plus RCV (financial year average)</t>
  </si>
  <si>
    <t>Bioresources RCV (financial year average)</t>
  </si>
  <si>
    <t>Wholesale wastewater RCV (financial year average)</t>
  </si>
  <si>
    <t>Enhanced ODIs</t>
  </si>
  <si>
    <t>Regulatory equity (notional)</t>
  </si>
  <si>
    <t>Percentage</t>
  </si>
  <si>
    <t>Enhanced ODI caps (% of water or wastewater RoRE)</t>
  </si>
  <si>
    <t>Aggregate sharing mechanism</t>
  </si>
  <si>
    <t>Customer sharing rate</t>
  </si>
  <si>
    <t>Sharing threshold (% of water or wastewater RoRE)</t>
  </si>
  <si>
    <t>Performance commitment level calculations</t>
  </si>
  <si>
    <t>Company inputs</t>
  </si>
  <si>
    <t>Actual performance</t>
  </si>
  <si>
    <t>Performance commitment unit</t>
  </si>
  <si>
    <t>Baseline (if applicable)</t>
  </si>
  <si>
    <t>Baseline unit</t>
  </si>
  <si>
    <t>Validation Check if using HH:MM:SS format that entered to the nearest second</t>
  </si>
  <si>
    <t>Is the HH:MM:SS format being use</t>
  </si>
  <si>
    <t>TRUE or FALSE</t>
  </si>
  <si>
    <t>Decimal of seconds  - should be zero (Only for values in HH:MM:SS format)</t>
  </si>
  <si>
    <t>Number</t>
  </si>
  <si>
    <t>If using HH:MM:SS format is number entered to nearest second</t>
  </si>
  <si>
    <t>Inputs based on PR19 company specific outcomes performance commitment appendix</t>
  </si>
  <si>
    <t>Performance commitment reference</t>
  </si>
  <si>
    <t>Performance commitment name</t>
  </si>
  <si>
    <t>ODI is calculated in decimal minutes, but the performance commitment is specified in HH:MM:SS</t>
  </si>
  <si>
    <t>ODI is calculated as a percentage difference to a baseline</t>
  </si>
  <si>
    <t>Company overrides (for complex calculations etc)</t>
  </si>
  <si>
    <t>Standard outperformance payments - override</t>
  </si>
  <si>
    <t>Enhanced outperformance payments - override</t>
  </si>
  <si>
    <t>Additional outperformance payments - override</t>
  </si>
  <si>
    <t>Standard underperformance payments - override (must be negative)</t>
  </si>
  <si>
    <t>Enhanced underperformance payments - override</t>
  </si>
  <si>
    <t>Additional underperformance payments - override</t>
  </si>
  <si>
    <t>ODI form</t>
  </si>
  <si>
    <t>ODI timing</t>
  </si>
  <si>
    <t>Financial incentives apply this year?</t>
  </si>
  <si>
    <t>Direction of improving performance</t>
  </si>
  <si>
    <t>Up or Down</t>
  </si>
  <si>
    <t>Decimal places</t>
  </si>
  <si>
    <t>Standard ODIs</t>
  </si>
  <si>
    <t>Standard outperformance cap</t>
  </si>
  <si>
    <t>Outperformance deadband</t>
  </si>
  <si>
    <t>Performance commitment level</t>
  </si>
  <si>
    <t>Underperformance deadband</t>
  </si>
  <si>
    <t>Standard underperformance collar</t>
  </si>
  <si>
    <t>Standard outperformance rate</t>
  </si>
  <si>
    <t>Standard underperformance rate</t>
  </si>
  <si>
    <t xml:space="preserve">Enhanced ODIs (Note also for other two-tiered ODIs) </t>
  </si>
  <si>
    <t>Enhanced (or two tiered ODI)?</t>
  </si>
  <si>
    <t>For enhanced ODIs: wholesale water or wholesale wastewater?</t>
  </si>
  <si>
    <t>Water or Wastewater</t>
  </si>
  <si>
    <t>Enhanced outperformance cap (Note not normally required)</t>
  </si>
  <si>
    <t>Enhanced underperformance collar</t>
  </si>
  <si>
    <t>Enhanced outperformance rate</t>
  </si>
  <si>
    <t>Enhanced underperformance rate</t>
  </si>
  <si>
    <t>Cost recovery ODIs</t>
  </si>
  <si>
    <t>Additional ODI rate - out</t>
  </si>
  <si>
    <t>Additional ODI rate - under</t>
  </si>
  <si>
    <t>Cost recovery mechanism applies this year?</t>
  </si>
  <si>
    <t>Price control allocation</t>
  </si>
  <si>
    <t>Price control allocation - Water resources</t>
  </si>
  <si>
    <t>Price control allocation - Water network plus</t>
  </si>
  <si>
    <t>Price control allocation - Wastewater network plus</t>
  </si>
  <si>
    <t>Price control allocation - Bioresources (sludge)</t>
  </si>
  <si>
    <t>Price control allocation - Residential retail</t>
  </si>
  <si>
    <t>Price control allocation - Business retail</t>
  </si>
  <si>
    <t>Price control allocation - Dummy control</t>
  </si>
  <si>
    <t xml:space="preserve">If using HH:MM:SS format is number entered to nearest second?   </t>
  </si>
  <si>
    <t>Changed formatting of cells with ODI rate and £m figures to increase number of decimal points to 6 so that amounts in £s can easily be viewed and increased column widths for columns that refer to PCs to 150 points to aid visibility. Updated structure of spreadsheet so that imported rows from another sheet are in or close to calculation blocks.</t>
  </si>
  <si>
    <t>Minor (eg formatting)</t>
  </si>
  <si>
    <t>Yes</t>
  </si>
  <si>
    <t>Outputs - PC level</t>
  </si>
  <si>
    <t>Added new sheets to clearly show output of the model at a PC level pre any sharing of outperformance payments</t>
  </si>
  <si>
    <t>New Functionality</t>
  </si>
  <si>
    <t>InPerformance</t>
  </si>
  <si>
    <t>No</t>
  </si>
  <si>
    <t>Formula Update</t>
  </si>
  <si>
    <t>InPerformance, Performance</t>
  </si>
  <si>
    <t>Updated formulas in column H to extend the range of the sum function to all columns that have calculations.</t>
  </si>
  <si>
    <t>We have removed separate entry of enhanced thresholds on the InPerformance sheet. The Performance sheet uses the standard cap and collar for the threshold at which enhanced rates apply. This avoids potential double counting</t>
  </si>
  <si>
    <t>Company_PC_inputs
Ofwat_PC_Interventions
InPerformance</t>
  </si>
  <si>
    <t>Added new sheets and added formulas to InPerformance to allow for transparent interventions if this is necessary as part of the in period ODI determination process.</t>
  </si>
  <si>
    <t>Calculations required for all forms of ODIs</t>
  </si>
  <si>
    <t>Up or down is good?</t>
  </si>
  <si>
    <t>Is the HH:MM:SS being used</t>
  </si>
  <si>
    <t>Actual performance (rounded unless HH:MM:SS unit is used)</t>
  </si>
  <si>
    <t>Standard outperformance</t>
  </si>
  <si>
    <t>Does the company have outperformance payments?</t>
  </si>
  <si>
    <t>Has the company outperformed?</t>
  </si>
  <si>
    <t>Has the company outperformed beyond the deadband?</t>
  </si>
  <si>
    <t>Applying outperformance cap (if relevant)</t>
  </si>
  <si>
    <t>Outperformance beyond any deadband</t>
  </si>
  <si>
    <t>Adjustment for ODIs not directly based on underlying performance commitment</t>
  </si>
  <si>
    <t>Value if ODI requires HH:MM:SS to be converted to decimal minutes</t>
  </si>
  <si>
    <t>Value if ODI is calculated on a percentage reduction to a baseline</t>
  </si>
  <si>
    <t>Standard outperformance ODI calculation</t>
  </si>
  <si>
    <t>Standard outperformance payments</t>
  </si>
  <si>
    <t>Standard underperformance</t>
  </si>
  <si>
    <t>Does the company have underperformance payments?</t>
  </si>
  <si>
    <t>Has the company underperformed?</t>
  </si>
  <si>
    <t>Has the company underperformed beyond the deadband?</t>
  </si>
  <si>
    <t>Applying underperformance collar (if relevant)</t>
  </si>
  <si>
    <t>Underperformance beyond any deadband</t>
  </si>
  <si>
    <t>Standard underperformance ODI calculation</t>
  </si>
  <si>
    <t>Standard underperformance payments</t>
  </si>
  <si>
    <t>Enhanced ODIs (and other ODIs that have two rates)</t>
  </si>
  <si>
    <t>Outperformance from second rate</t>
  </si>
  <si>
    <t>Enhanced outperformance?</t>
  </si>
  <si>
    <t>Outperformance cap if based on 1% of RORE</t>
  </si>
  <si>
    <t>Use water or wastewater RCV?</t>
  </si>
  <si>
    <t>Enhanced outperformance cap</t>
  </si>
  <si>
    <t>Enhanced outperformance cap based on 1% RORE if no adjustment is required</t>
  </si>
  <si>
    <t>Required for ODI calculation</t>
  </si>
  <si>
    <t>Enhanced outperformance post enhanced outperformance cap</t>
  </si>
  <si>
    <t>Enhanced outperformance range</t>
  </si>
  <si>
    <t>Enhanced outperformance payments</t>
  </si>
  <si>
    <t>Underperformance from second rate</t>
  </si>
  <si>
    <t>Enhanced underperformance?</t>
  </si>
  <si>
    <t>Applying enhanced underperformance collar</t>
  </si>
  <si>
    <t>Enhanced underperformance range</t>
  </si>
  <si>
    <t>Enhanced underperformance payments</t>
  </si>
  <si>
    <t>Additional outperformance payments</t>
  </si>
  <si>
    <t>Additional underperformance payments</t>
  </si>
  <si>
    <t>ODI Aggregate Calculations</t>
  </si>
  <si>
    <t>Summary of validation issues</t>
  </si>
  <si>
    <t>Summary of validation messages</t>
  </si>
  <si>
    <t>text</t>
  </si>
  <si>
    <t>Model calculated ODI payments</t>
  </si>
  <si>
    <t>Sum of ODI payments post overides</t>
  </si>
  <si>
    <t>Total outperformance payments</t>
  </si>
  <si>
    <t>Total underperformance payments</t>
  </si>
  <si>
    <t>Allocating ODI payments</t>
  </si>
  <si>
    <t>In-period payments this year?</t>
  </si>
  <si>
    <t>Total outperformance payments to be applied in-period</t>
  </si>
  <si>
    <t>Total underperformance payments to be applied in-period</t>
  </si>
  <si>
    <t>Total outperformance payments earned this reporting year</t>
  </si>
  <si>
    <t>Total outperformance payments earned this reporting year - Water resources</t>
  </si>
  <si>
    <t>Total outperformance payments earned this reporting year - Water network plus</t>
  </si>
  <si>
    <t>Total outperformance payments earned this reporting year - Wastewater network plus</t>
  </si>
  <si>
    <t>Total outperformance payments earned this reporting year - Bioresources (sludge)</t>
  </si>
  <si>
    <t>Total outperformance payments earned this reporting year - Residential retail</t>
  </si>
  <si>
    <t>Total outperformance payments earned this reporting year - Business retail</t>
  </si>
  <si>
    <t>Total outperformance payments earned this reporting year - Dummy control</t>
  </si>
  <si>
    <t>Total underperformance payments earned this reporting year</t>
  </si>
  <si>
    <t>Total underperformance payments earned this reporting year - Water resources</t>
  </si>
  <si>
    <t>Total underperformance payments earned this reporting year - Water network plus</t>
  </si>
  <si>
    <t>Total underperformance payments earned this reporting year - Wastewater network plus</t>
  </si>
  <si>
    <t>Total underperformance payments earned this reporting year - Bioresources (sludge)</t>
  </si>
  <si>
    <t>Total underperformance payments earned this reporting year - Residential retail</t>
  </si>
  <si>
    <t>Total underperformance payments earned this reporting year - Business retail</t>
  </si>
  <si>
    <t>Total underperformance payments earned this reporting year - Dummy control</t>
  </si>
  <si>
    <t>Total outperformance payments to be applied in-period - Water resources</t>
  </si>
  <si>
    <t>Total outperformance payments to be applied in-period - Water network plus</t>
  </si>
  <si>
    <t>Total outperformance payments to be applied in-period - Wastewater network plus</t>
  </si>
  <si>
    <t>Total outperformance payments to be applied in-period - Bioresources (sludge)</t>
  </si>
  <si>
    <t>Total outperformance payments to be applied in-period - Residential retail</t>
  </si>
  <si>
    <t>Total outperformance payments to be applied in-period - Business retail</t>
  </si>
  <si>
    <t>Total outperformance payments to be applied in-period - Dummy control</t>
  </si>
  <si>
    <t>Total underperformance payments to be applied in-period - Water resources</t>
  </si>
  <si>
    <t>Total underperformance payments to be applied in-period - Water network plus</t>
  </si>
  <si>
    <t>Total underperformance payments to be applied in-period - Wastewater network plus</t>
  </si>
  <si>
    <t>Total underperformance payments to be applied in-period - Bioresources (sludge)</t>
  </si>
  <si>
    <t>Total underperformance payments to be applied in-period - Residential retail</t>
  </si>
  <si>
    <t>Total underperformance payments to be applied in-period - Business retail</t>
  </si>
  <si>
    <t>Total underperformance payments to be applied in-period - Dummy control</t>
  </si>
  <si>
    <t>Internal outputs</t>
  </si>
  <si>
    <t>Breakdown of in-period and end of period payments</t>
  </si>
  <si>
    <t>Outperformance payments earned this reporting year</t>
  </si>
  <si>
    <t>Outperformance payments earned this reporting year - Water resources</t>
  </si>
  <si>
    <t>Outperformance payments earned this reporting year - Water network plus</t>
  </si>
  <si>
    <t>Outperformance payments earned this reporting year - Wastewater network plus</t>
  </si>
  <si>
    <t>Outperformance payments earned this reporting year - Bioresources (sludge)</t>
  </si>
  <si>
    <t>Outperformance payments earned this reporting year - Residential retail</t>
  </si>
  <si>
    <t>Outperformance payments earned this reporting year - Business retail</t>
  </si>
  <si>
    <t>Outperformance payments earned this reporting year - Dummy control</t>
  </si>
  <si>
    <t>Underperformance payments earned this reporting year</t>
  </si>
  <si>
    <t>Underperformance payments earned this reporting year - Water resources</t>
  </si>
  <si>
    <t>Underperformance payments earned this reporting year - Water network plus</t>
  </si>
  <si>
    <t>Underperformance payments earned this reporting year - Wastewater network plus</t>
  </si>
  <si>
    <t>Underperformance payments earned this reporting year - Bioresources (sludge)</t>
  </si>
  <si>
    <t>Underperformance payments earned this reporting year - Residential retail</t>
  </si>
  <si>
    <t>Underperformance payments earned this reporting year - Business retail</t>
  </si>
  <si>
    <t>Underperformance payments earned this reporting year - Dummy control</t>
  </si>
  <si>
    <t>Outperformance payments to be applied in-period</t>
  </si>
  <si>
    <t>Outperformance payments to be applied in-period - Water resources</t>
  </si>
  <si>
    <t>Outperformance payments to be applied in-period - Water network plus</t>
  </si>
  <si>
    <t>Outperformance payments to be applied in-period - Wastewater network plus</t>
  </si>
  <si>
    <t>Outperformance payments to be applied in-period - Bioresources (sludge)</t>
  </si>
  <si>
    <t>Outperformance payments to be applied in-period - Residential retail</t>
  </si>
  <si>
    <t>Outperformance payments to be applied in-period - Business retail</t>
  </si>
  <si>
    <t>Outperformance payments to be applied in-period - Dummy control</t>
  </si>
  <si>
    <t>Underperformance payments to be applied in-period</t>
  </si>
  <si>
    <t>Underperformance payments to be applied in-period - Water resources</t>
  </si>
  <si>
    <t>Underperformance payments to be applied in-period - Water network plus</t>
  </si>
  <si>
    <t>Underperformance payments to be applied in-period - Wastewater network plus</t>
  </si>
  <si>
    <t>Underperformance payments to be applied in-period - Bioresources (sludge)</t>
  </si>
  <si>
    <t>Underperformance payments to be applied in-period - Residential retail</t>
  </si>
  <si>
    <t>Underperformance payments to be applied in-period - Business retail</t>
  </si>
  <si>
    <t>Underperformance payments to be applied in-period - Dummy control</t>
  </si>
  <si>
    <t>Outperformance payments to be paid at end of the period</t>
  </si>
  <si>
    <t>Outperformance payments to be paid at end of the period - Water resources</t>
  </si>
  <si>
    <t>Outperformance payments to be paid at end of the period - Water network plus</t>
  </si>
  <si>
    <t>Outperformance payments to be paid at end of the period - Wastewater network plus</t>
  </si>
  <si>
    <t>Outperformance payments to be paid at end of the period - Bioresources (sludge)</t>
  </si>
  <si>
    <t>Outperformance payments to be paid at end of the period - Residential retail</t>
  </si>
  <si>
    <t>Outperformance payments to be paid at end of the period - Business retail</t>
  </si>
  <si>
    <t>Outperformance payments to be paid at end of the period - Dummy control</t>
  </si>
  <si>
    <t>Underperformance payments to be paid at end of the period</t>
  </si>
  <si>
    <t>Underperformance payments to be paid at end of the period - Water resources</t>
  </si>
  <si>
    <t>Underperformance payments to be paid at end of the period - Water network plus</t>
  </si>
  <si>
    <t>Underperformance payments to be paid at end of the period - Wastewater network plus</t>
  </si>
  <si>
    <t>Underperformance payments to be paid at end of the period - Bioresources (sludge)</t>
  </si>
  <si>
    <t>Underperformance payments to be paid at end of the period - Residential retail</t>
  </si>
  <si>
    <t>Underperformance payments to be paid at end of the period - Business retail</t>
  </si>
  <si>
    <t>Underperformance payments to be paid at end of the period - Dummy control</t>
  </si>
  <si>
    <t>Proportion of in-period and end of period payments</t>
  </si>
  <si>
    <t>Proportion of outperformance payments to be paid in-period</t>
  </si>
  <si>
    <t>Proportion of outperformance payments to be paid in-period - Water resources</t>
  </si>
  <si>
    <t>Proportion of outperformance payments to be paid in-period - Water network plus</t>
  </si>
  <si>
    <t>Proportion of outperformance payments to be paid in-period - Wastewater network plus</t>
  </si>
  <si>
    <t>Proportion of outperformance payments to be paid in-period - Bioresources (sludge)</t>
  </si>
  <si>
    <t>Proportion of outperformance payments to be paid in-period - Residential retail</t>
  </si>
  <si>
    <t>Proportion of outperformance payments to be paid in-period - Business retail</t>
  </si>
  <si>
    <t>Proportion of outperformance payments to be paid in-period - Dummy control</t>
  </si>
  <si>
    <t>Proportion of underperformance payments to be paid in-period</t>
  </si>
  <si>
    <t>Proportion of underperformance payments to be paid in-period - Water resources</t>
  </si>
  <si>
    <t>Proportion of underperformance payments to be paid in-period - Water network plus</t>
  </si>
  <si>
    <t>Proportion of underperformance payments to be paid in-period - Wastewater network plus</t>
  </si>
  <si>
    <t>Proportion of underperformance payments to be paid in-period - Bioresources (sludge)</t>
  </si>
  <si>
    <t>Proportion of underperformance payments to be paid in-period - Residential retail</t>
  </si>
  <si>
    <t>Proportion of underperformance payments to be paid in-period - Business retail</t>
  </si>
  <si>
    <t>Proportion of underperformance payments to be paid in-period - Dummy control</t>
  </si>
  <si>
    <t>Proportion of (end of period) RCV or revenue adjustments</t>
  </si>
  <si>
    <t>Proportion of end of period outperformance payments to be paid through the RCV</t>
  </si>
  <si>
    <t>Proportion of end of period outperformance payments to be paid through the RCV - Water resources</t>
  </si>
  <si>
    <t>Proportion of end of period outperformance payments to be paid through the RCV - Water network plus</t>
  </si>
  <si>
    <t>Proportion of end of period outperformance payments to be paid through the RCV - Wastewater network plus</t>
  </si>
  <si>
    <t>Proportion of end of period outperformance payments to be paid through the RCV - Bioresources (sludge)</t>
  </si>
  <si>
    <t>Proportion of end of period outperformance payments to be paid through the RCV - Residential retail</t>
  </si>
  <si>
    <t>Proportion of end of period outperformance payments to be paid through the RCV - Business retail</t>
  </si>
  <si>
    <t>Proportion of end of period outperformance payments to be paid through the RCV - Dummy control</t>
  </si>
  <si>
    <t>Proportion of end of period underperformance payments to be paid through the RCV</t>
  </si>
  <si>
    <t>Proportion of end of period underperformance payments to be paid through the RCV - Water resources</t>
  </si>
  <si>
    <t>Proportion of end of period underperformance payments to be paid through the RCV - Water network plus</t>
  </si>
  <si>
    <t>Proportion of end of period underperformance payments to be paid through the RCV - Wastewater network plus</t>
  </si>
  <si>
    <t>Proportion of end of period underperformance payments to be paid through the RCV - Bioresources (sludge)</t>
  </si>
  <si>
    <t>Proportion of end of period underperformance payments to be paid through the RCV - Residential retail</t>
  </si>
  <si>
    <t>Proportion of end of period underperformance payments to be paid through the RCV - Business retail</t>
  </si>
  <si>
    <t>Proportion of end of period underperformance payments to be paid through the RCV - Dummy control</t>
  </si>
  <si>
    <t>Wholesale water</t>
  </si>
  <si>
    <t>Wholesale wastewater</t>
  </si>
  <si>
    <t>Excluded controls</t>
  </si>
  <si>
    <t>Calculating aggregate sharing threshold</t>
  </si>
  <si>
    <t>Grouped into aggregate controls for sharing mechanism</t>
  </si>
  <si>
    <t>Outperformance earned grouped into aggregate controls for sharing mechanism - Water resources</t>
  </si>
  <si>
    <t>Outperformance earned grouped into aggregate controls for sharing mechanism - Water network plus</t>
  </si>
  <si>
    <t>Outperformance earned grouped into aggregate controls for sharing mechanism - Wastewater network plus</t>
  </si>
  <si>
    <t>Outperformance earned grouped into aggregate controls for sharing mechanism - Bioresources (sludge)</t>
  </si>
  <si>
    <t>Outperformance earned grouped into aggregate controls for sharing mechanism - Residential retail</t>
  </si>
  <si>
    <t>Outperformance earned grouped into aggregate controls for sharing mechanism - Business retail</t>
  </si>
  <si>
    <t>Outperformance earned grouped into aggregate controls for sharing mechanism - Dummy control</t>
  </si>
  <si>
    <t>Total outperformance payments per aggregate control</t>
  </si>
  <si>
    <t>Threshold calculations</t>
  </si>
  <si>
    <t>Wholesale RCV</t>
  </si>
  <si>
    <t>£m, annual average</t>
  </si>
  <si>
    <t>Aggregate sharing threshold (% of RoRE)</t>
  </si>
  <si>
    <t>Aggregate sharing threshold (£m)</t>
  </si>
  <si>
    <t>Outperformance payments exceed threshold?</t>
  </si>
  <si>
    <t>TRUE OR FALSE</t>
  </si>
  <si>
    <t>Outperformance payments shared with customers (£m)</t>
  </si>
  <si>
    <t>Reallocating to separate price controls</t>
  </si>
  <si>
    <t>Proportion of outperformance payments per price control</t>
  </si>
  <si>
    <t>Proportion of outperformance payments per price control - Water resources</t>
  </si>
  <si>
    <t>Proportion of outperformance payments per price control - Water network plus</t>
  </si>
  <si>
    <t>Proportion of outperformance payments per price control - Wastewater network plus</t>
  </si>
  <si>
    <t>Proportion of outperformance payments per price control - Bioresources (sludge)</t>
  </si>
  <si>
    <t>Proportion of outperformance payments per price control - Residential retail</t>
  </si>
  <si>
    <t>Proportion of outperformance payments per price control - Business retail</t>
  </si>
  <si>
    <t>Proportion of outperformance payments per price control - Dummy control</t>
  </si>
  <si>
    <t>Outperformance payments shared with customers (£m) - Water resources</t>
  </si>
  <si>
    <t>Outperformance payments shared with customers (£m) - Water network plus</t>
  </si>
  <si>
    <t>Outperformance payments shared with customers (£m) - Wastewater network plus</t>
  </si>
  <si>
    <t>Outperformance payments shared with customers (£m) - Bioresources (sludge)</t>
  </si>
  <si>
    <t>Outperformance payments shared with customers (£m) - Residential retail</t>
  </si>
  <si>
    <t>Outperformance payments shared with customers (£m) - Business retail</t>
  </si>
  <si>
    <t>Outperformance payments shared with customers (£m) - Dummy control</t>
  </si>
  <si>
    <t>Company's outperformance payments after sharing:</t>
  </si>
  <si>
    <t>Company's outperformance payments after sharing: - Water resources</t>
  </si>
  <si>
    <t>Company's outperformance payments after sharing: - Water network plus</t>
  </si>
  <si>
    <t>Company's outperformance payments after sharing: - Wastewater network plus</t>
  </si>
  <si>
    <t>Company's outperformance payments after sharing: - Bioresources (sludge)</t>
  </si>
  <si>
    <t>Company's outperformance payments after sharing: - Residential retail</t>
  </si>
  <si>
    <t>Company's outperformance payments after sharing: - Business retail</t>
  </si>
  <si>
    <t>Company's outperformance payments after sharing: - Dummy control</t>
  </si>
  <si>
    <t>Allocating between in-period and end of period payments</t>
  </si>
  <si>
    <t>Proportion of outperformance payments that are in-period</t>
  </si>
  <si>
    <t>Outperformance payments after sharing (to be applied in-period)</t>
  </si>
  <si>
    <t>Outperformance payments after sharing (to be applied in-period) - Water resources</t>
  </si>
  <si>
    <t>Outperformance payments after sharing (to be applied in-period) - Water network plus</t>
  </si>
  <si>
    <t>Outperformance payments after sharing (to be applied in-period) - Wastewater network plus</t>
  </si>
  <si>
    <t>Outperformance payments after sharing (to be applied in-period) - Bioresources (sludge)</t>
  </si>
  <si>
    <t>Outperformance payments after sharing (to be applied in-period) - Residential retail</t>
  </si>
  <si>
    <t>Outperformance payments after sharing (to be applied in-period) - Business retail</t>
  </si>
  <si>
    <t>Outperformance payments after sharing (to be applied in-period) - Dummy control</t>
  </si>
  <si>
    <t>Outperformance payments after sharing (to be applied end of period)</t>
  </si>
  <si>
    <t>Outperformance payments after sharing (to be applied end of period) - Water resources</t>
  </si>
  <si>
    <t>Outperformance payments after sharing (to be applied end of period) - Water network plus</t>
  </si>
  <si>
    <t>Outperformance payments after sharing (to be applied end of period) - Wastewater network plus</t>
  </si>
  <si>
    <t>Outperformance payments after sharing (to be applied end of period) - Bioresources (sludge)</t>
  </si>
  <si>
    <t>Outperformance payments after sharing (to be applied end of period) - Residential retail</t>
  </si>
  <si>
    <t>Outperformance payments after sharing (to be applied end of period) - Business retail</t>
  </si>
  <si>
    <t>Outperformance payments after sharing (to be applied end of period) - Dummy control</t>
  </si>
  <si>
    <t>In-period adjustments</t>
  </si>
  <si>
    <t>Calculating net ODI payments</t>
  </si>
  <si>
    <t>Underperformance payments (to be applied in-period)</t>
  </si>
  <si>
    <t>Net ODI payments (to be applied in-period)</t>
  </si>
  <si>
    <t>Net ODI payments (to be applied in-period) - Water resources</t>
  </si>
  <si>
    <t>Net ODI payments (to be applied in-period) - Water network plus</t>
  </si>
  <si>
    <t>Net ODI payments (to be applied in-period) - Wastewater network plus</t>
  </si>
  <si>
    <t>Net ODI payments (to be applied in-period) - Bioresources (sludge)</t>
  </si>
  <si>
    <t>Net ODI payments (to be applied in-period) - Residential retail</t>
  </si>
  <si>
    <t>Net ODI payments (to be applied in-period) - Business retail</t>
  </si>
  <si>
    <t>Net ODI payments (to be applied in-period) - Dummy control</t>
  </si>
  <si>
    <t>End of period adjustments</t>
  </si>
  <si>
    <t>Underperformance payments (to be applied end of period)</t>
  </si>
  <si>
    <t>Revenue or RCV?</t>
  </si>
  <si>
    <t>Outperformance payments (revenue)</t>
  </si>
  <si>
    <t>Outperformance payments (revenue) - Water resources</t>
  </si>
  <si>
    <t>Outperformance payments (revenue) - Water network plus</t>
  </si>
  <si>
    <t>Outperformance payments (revenue) - Wastewater network plus</t>
  </si>
  <si>
    <t>Outperformance payments (revenue) - Bioresources (sludge)</t>
  </si>
  <si>
    <t>Outperformance payments (revenue) - Residential retail</t>
  </si>
  <si>
    <t>Outperformance payments (revenue) - Business retail</t>
  </si>
  <si>
    <t>Outperformance payments (revenue) - Dummy control</t>
  </si>
  <si>
    <t>Outperformance payments (RCV)</t>
  </si>
  <si>
    <t>Outperformance payments (RCV) - Water resources</t>
  </si>
  <si>
    <t>Outperformance payments (RCV) - Water network plus</t>
  </si>
  <si>
    <t>Outperformance payments (RCV) - Wastewater network plus</t>
  </si>
  <si>
    <t>Outperformance payments (RCV) - Bioresources (sludge)</t>
  </si>
  <si>
    <t>Outperformance payments (RCV) - Residential retail</t>
  </si>
  <si>
    <t>Outperformance payments (RCV) - Business retail</t>
  </si>
  <si>
    <t>Outperformance payments (RCV) - Dummy control</t>
  </si>
  <si>
    <t>Underperformance payments (revenue)</t>
  </si>
  <si>
    <t>Underperformance payments (revenue) - Water resources</t>
  </si>
  <si>
    <t>Underperformance payments (revenue) - Water network plus</t>
  </si>
  <si>
    <t>Underperformance payments (revenue) - Wastewater network plus</t>
  </si>
  <si>
    <t>Underperformance payments (revenue) - Bioresources (sludge)</t>
  </si>
  <si>
    <t>Underperformance payments (revenue) - Residential retail</t>
  </si>
  <si>
    <t>Underperformance payments (revenue) - Business retail</t>
  </si>
  <si>
    <t>Underperformance payments (revenue) - Dummy control</t>
  </si>
  <si>
    <t>Underperformance payments (RCV)</t>
  </si>
  <si>
    <t>Underperformance payments (RCV) - Water resources</t>
  </si>
  <si>
    <t>Underperformance payments (RCV) - Water network plus</t>
  </si>
  <si>
    <t>Underperformance payments (RCV) - Wastewater network plus</t>
  </si>
  <si>
    <t>Underperformance payments (RCV) - Bioresources (sludge)</t>
  </si>
  <si>
    <t>Underperformance payments (RCV) - Residential retail</t>
  </si>
  <si>
    <t>Underperformance payments (RCV) - Business retail</t>
  </si>
  <si>
    <t>Underperformance payments (RCV) - Dummy control</t>
  </si>
  <si>
    <t>Net ODI payments to be applied at the end of the period</t>
  </si>
  <si>
    <t>Revenue adjustments</t>
  </si>
  <si>
    <t>Revenue adjustments - Water resources</t>
  </si>
  <si>
    <t>Revenue adjustments - Water network plus</t>
  </si>
  <si>
    <t>Revenue adjustments - Wastewater network plus</t>
  </si>
  <si>
    <t>Revenue adjustments - Bioresources (sludge)</t>
  </si>
  <si>
    <t>Revenue adjustments - Residential retail</t>
  </si>
  <si>
    <t>Revenue adjustments - Business retail</t>
  </si>
  <si>
    <t>Revenue adjustments - Dummy control</t>
  </si>
  <si>
    <t>RCV adjustments</t>
  </si>
  <si>
    <t>RCV adjustments - Water resources</t>
  </si>
  <si>
    <t>RCV adjustments - Water network plus</t>
  </si>
  <si>
    <t>RCV adjustments - Wastewater network plus</t>
  </si>
  <si>
    <t>RCV adjustments - Bioresources (sludge)</t>
  </si>
  <si>
    <t>RCV adjustments - Residential retail</t>
  </si>
  <si>
    <t>RCV adjustments - Business retail</t>
  </si>
  <si>
    <t>RCV adjustments - Dummy control</t>
  </si>
  <si>
    <t>Acronym</t>
  </si>
  <si>
    <t>PCL met</t>
  </si>
  <si>
    <t>PC units</t>
  </si>
  <si>
    <t>dp</t>
  </si>
  <si>
    <t>ODI type</t>
  </si>
  <si>
    <t>Common PC</t>
  </si>
  <si>
    <t>True False</t>
  </si>
  <si>
    <t>Up Down</t>
  </si>
  <si>
    <t>2020-21</t>
  </si>
  <si>
    <t>Anglian Water</t>
  </si>
  <si>
    <t>ANH</t>
  </si>
  <si>
    <t>%</t>
  </si>
  <si>
    <t>0</t>
  </si>
  <si>
    <t>NFI</t>
  </si>
  <si>
    <t>Revenue</t>
  </si>
  <si>
    <t>In-period</t>
  </si>
  <si>
    <t>Water quality compliance (CRI)</t>
  </si>
  <si>
    <t>Up</t>
  </si>
  <si>
    <t>Water</t>
  </si>
  <si>
    <t>2021-22</t>
  </si>
  <si>
    <t>Dŵr Cymru</t>
  </si>
  <si>
    <t>WSH</t>
  </si>
  <si>
    <t>HH:MM:SS</t>
  </si>
  <si>
    <t>Out</t>
  </si>
  <si>
    <t>RCV</t>
  </si>
  <si>
    <t>End of period</t>
  </si>
  <si>
    <t>Water supply interruptions</t>
  </si>
  <si>
    <t>Down</t>
  </si>
  <si>
    <t>Wastewater</t>
  </si>
  <si>
    <t>2022-23</t>
  </si>
  <si>
    <t>Hafren Dyfrdwy</t>
  </si>
  <si>
    <t>HDD</t>
  </si>
  <si>
    <t>N/A</t>
  </si>
  <si>
    <t>Months</t>
  </si>
  <si>
    <t>Under</t>
  </si>
  <si>
    <t>Leakage</t>
  </si>
  <si>
    <t>2023-24</t>
  </si>
  <si>
    <t>Northumbrian Water</t>
  </si>
  <si>
    <t>NES</t>
  </si>
  <si>
    <t>time</t>
  </si>
  <si>
    <t>Out &amp; under</t>
  </si>
  <si>
    <t>Per capita consumption (PCC)</t>
  </si>
  <si>
    <t>2024-25</t>
  </si>
  <si>
    <t>Severn Trent Water</t>
  </si>
  <si>
    <t>SVE</t>
  </si>
  <si>
    <t>nr</t>
  </si>
  <si>
    <t>Mains repairs</t>
  </si>
  <si>
    <t>Southern Water</t>
  </si>
  <si>
    <t>SRN</t>
  </si>
  <si>
    <t>km</t>
  </si>
  <si>
    <t>Unplanned outage</t>
  </si>
  <si>
    <t>South West Water</t>
  </si>
  <si>
    <t>SWB</t>
  </si>
  <si>
    <t>KtCO2e</t>
  </si>
  <si>
    <t>Risk of severe restrictions in a drought</t>
  </si>
  <si>
    <t>Thames Water</t>
  </si>
  <si>
    <t>TMS</t>
  </si>
  <si>
    <t>l/p/d</t>
  </si>
  <si>
    <t>hours:mins:secs</t>
  </si>
  <si>
    <t>Internal sewer flooding</t>
  </si>
  <si>
    <t>United Utilities</t>
  </si>
  <si>
    <t>UUW</t>
  </si>
  <si>
    <t>m3</t>
  </si>
  <si>
    <t>na</t>
  </si>
  <si>
    <t>Pollution incidents (categories 1, 2 and 3)</t>
  </si>
  <si>
    <t>Wessex Water</t>
  </si>
  <si>
    <t>WSX</t>
  </si>
  <si>
    <t>minutes</t>
  </si>
  <si>
    <t>TBC</t>
  </si>
  <si>
    <t>Risk of sewer flooding in a storm</t>
  </si>
  <si>
    <t>Yorkshire Water</t>
  </si>
  <si>
    <t>YKY</t>
  </si>
  <si>
    <t>Ml/annum</t>
  </si>
  <si>
    <t>Sewer collapses</t>
  </si>
  <si>
    <t>Affinity Water</t>
  </si>
  <si>
    <t>AFW</t>
  </si>
  <si>
    <t>Ml/d</t>
  </si>
  <si>
    <t>Treatment works compliance</t>
  </si>
  <si>
    <t>Bristol Water</t>
  </si>
  <si>
    <t>BRL</t>
  </si>
  <si>
    <t>Ha</t>
  </si>
  <si>
    <t>Portsmouth Water</t>
  </si>
  <si>
    <t>PRT</t>
  </si>
  <si>
    <t>hectare</t>
  </si>
  <si>
    <t>Priority services for customers in vulnerable circumstances (PSR)</t>
  </si>
  <si>
    <t>SES Water</t>
  </si>
  <si>
    <t>SES</t>
  </si>
  <si>
    <t>£m</t>
  </si>
  <si>
    <t>Customer measure of experience (C-MeX)</t>
  </si>
  <si>
    <t>South East Water</t>
  </si>
  <si>
    <t>SEW</t>
  </si>
  <si>
    <t>Developer services measure of experience (D-MeX)</t>
  </si>
  <si>
    <t>South Staffs Water</t>
  </si>
  <si>
    <t>SSC</t>
  </si>
  <si>
    <t>other</t>
  </si>
  <si>
    <t>Risk reduction units</t>
  </si>
  <si>
    <t>score</t>
  </si>
  <si>
    <t>Risk</t>
  </si>
  <si>
    <t>category</t>
  </si>
  <si>
    <t>Control points delivered</t>
  </si>
  <si>
    <t>deliverables</t>
  </si>
  <si>
    <t>rank</t>
  </si>
  <si>
    <t>Net ODI payments to be applied in-period</t>
  </si>
  <si>
    <t>These payments will be applied in-period using the 'in-period adjustments model' which will deal with taxation, time value of money, inflation and any voluntary deferrals</t>
  </si>
  <si>
    <t>ODI payments for each performance commitment before any sharing of outperformance with customers</t>
  </si>
  <si>
    <t>Any overrides</t>
  </si>
  <si>
    <t>Any validation issues</t>
  </si>
  <si>
    <t>Any Ofwat interventions</t>
  </si>
  <si>
    <t>Inserted new row 56 for companies to include enhanced outperformance caps that are not related to RORE which is required for some FAST Track companies</t>
  </si>
  <si>
    <t>Changed calculations for deadbands in original rows 93 to 97 (new rows 29 to 33) and original rows 102 to 105 (new rows 47 to 51) so that calculations are valid when no deadbands are entered. This also allows the performance commiment to be zero, which previously led to an error</t>
  </si>
  <si>
    <t>Added functionality for enhanced payments to have caps not related to RORE which is required for some fast track companies. Calculation in original row 123 (new row 95 ) now returns enhanced outperformance cap if entered, otherwise to be derived using a calculation to reflect an enhanced payment of 1% of RORE</t>
  </si>
  <si>
    <t>Added conditional formatting so that when units "HH:MM:SS" is selected, the units are displayed in this formatting. Also changed original row 81 (new row 16) on the Performance sheet so that it does not round the number of seconds in underlying data that is in decimal days.</t>
  </si>
  <si>
    <t>Added functionality so that water supply interuptions, leakage and pcc can be calculated where the ODI calculation is not directly based on reporting required by the performance commitment definition. Two new truth statements have been included on the InPerformance sheet and dependent on these new calculations on the Performance sheet in new rows 36-40, 54-58  for standard ODI calculation and new rows 89-93, 102-6  for enhanced ODI calculations will calculate the appropriate values for use in the ODI calculation if the statement is TRUE. Please note that for leakage and pcc the calculation rounds the volume to one decimal place as required by both the leakage and pcc definition. This is a constraint to this functionality being used for bespoke PCs. Also that the modification has not been made for cost recovery ODIs as this issue does not exist.</t>
  </si>
  <si>
    <t>Company_PC_Inputs</t>
  </si>
  <si>
    <t>Sheet to provide for Ofwat to make interventions if necessary</t>
  </si>
  <si>
    <t>Takes from Company_PC_Inputs unless Ofwat makes an intervention</t>
  </si>
  <si>
    <t>Model outputs - aggregate level</t>
  </si>
  <si>
    <t>Provides ouputs at a PC level before any sharing adjustments are made</t>
  </si>
  <si>
    <t>OfwatPandO@ofwat.gov.uk</t>
  </si>
  <si>
    <t>PR19-ODI-performance-model-Dec-2020-v1.1.xlsx</t>
  </si>
  <si>
    <t>These payments will be applied at the end of the 2020-25 period in the relevant PR24 revenue and RCV models</t>
  </si>
  <si>
    <t>Validation</t>
  </si>
  <si>
    <t>Validation data</t>
  </si>
  <si>
    <t>Black text + light yellow shade with stripe through</t>
  </si>
  <si>
    <t>Ofwat_PC_Interventions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</si>
</sst>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0.0%"/>
    <numFmt numFmtId="165" formatCode="0.0000"/>
    <numFmt numFmtId="166" formatCode="0.000"/>
    <numFmt numFmtId="167" formatCode="0.0"/>
    <numFmt numFmtId="168" formatCode="#,##0_);\(#,##0\);&quot;-  &quot;;&quot; &quot;@&quot; &quot;"/>
    <numFmt numFmtId="169" formatCode="_(* #,##0.0_);_(* \(#,##0.0\);_(* &quot;-&quot;??_);_(@_)"/>
    <numFmt numFmtId="170" formatCode="#,##0_);\(#,##0\);&quot;-  &quot;;&quot; &quot;@"/>
    <numFmt numFmtId="171" formatCode="dd\ mmm\ yyyy_);;&quot;-  &quot;;&quot; &quot;@&quot; &quot;"/>
    <numFmt numFmtId="172" formatCode="dd\ mmm\ yy_);;&quot;-  &quot;;&quot; &quot;@&quot; &quot;"/>
    <numFmt numFmtId="173" formatCode="#,##0.0000_);\(#,##0.0000\);&quot;-  &quot;;&quot; &quot;@&quot; &quot;"/>
    <numFmt numFmtId="174" formatCode="0.000000"/>
    <numFmt numFmtId="175" formatCode="[$-F400]h:mm:ss\ AM/PM"/>
    <numFmt numFmtId="176" formatCode="0.00%_);\-0.00%_);&quot;-  &quot;;&quot; &quot;@&quot; &quot;"/>
    <numFmt numFmtId="177" formatCode="###0_);\(###0\);&quot;-  &quot;;&quot; &quot;@&quot; &quot;"/>
    <numFmt numFmtId="178" formatCode="dd\ mmm\ yyyy_);\(###0\);&quot;-  &quot;;&quot; &quot;@&quot; &quot;"/>
    <numFmt numFmtId="179" formatCode="dd\ mmm\ yy_);\(###0\);&quot;-  &quot;;&quot; &quot;@&quot; &quot;"/>
  </numFmts>
  <fonts count="74" x14ac:knownFonts="1">
    <font>
      <sz val="11"/>
      <color theme="1"/>
      <name val="Arial"/>
      <family val="2"/>
    </font>
    <font>
      <sz val="11"/>
      <color theme="1"/>
      <name val="Arial"/>
      <family val="2"/>
    </font>
    <font>
      <sz val="10"/>
      <color theme="1"/>
      <name val="Arial"/>
      <family val="2"/>
    </font>
    <font>
      <b/>
      <sz val="10"/>
      <color theme="0"/>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b/>
      <sz val="10"/>
      <color theme="1"/>
      <name val="Arial"/>
      <family val="2"/>
    </font>
    <font>
      <sz val="22"/>
      <color theme="0"/>
      <name val="Franklin Gothic Demi"/>
      <family val="2"/>
    </font>
    <font>
      <u/>
      <sz val="11"/>
      <color theme="10"/>
      <name val="Calibri"/>
      <family val="2"/>
    </font>
    <font>
      <sz val="22"/>
      <color theme="0"/>
      <name val="Arial"/>
      <family val="2"/>
    </font>
    <font>
      <sz val="22"/>
      <color theme="1"/>
      <name val="Franklin Gothic Demi"/>
      <family val="2"/>
    </font>
    <font>
      <u/>
      <sz val="22"/>
      <name val="Franklin Gothic Demi"/>
      <family val="2"/>
    </font>
    <font>
      <sz val="22"/>
      <name val="Franklin Gothic Demi"/>
      <family val="2"/>
    </font>
    <font>
      <sz val="22"/>
      <color theme="0"/>
      <name val="Franklin Gothic Demi"/>
      <family val="2"/>
      <scheme val="major"/>
    </font>
    <font>
      <sz val="22"/>
      <name val="Franklin Gothic Demi"/>
      <family val="2"/>
      <scheme val="major"/>
    </font>
    <font>
      <u/>
      <sz val="10"/>
      <color theme="1"/>
      <name val="Arial"/>
      <family val="2"/>
    </font>
    <font>
      <sz val="10"/>
      <color rgb="FF0000FF"/>
      <name val="Arial"/>
      <family val="2"/>
    </font>
    <font>
      <b/>
      <u/>
      <sz val="10"/>
      <color theme="1"/>
      <name val="Arial"/>
      <family val="2"/>
    </font>
    <font>
      <sz val="10"/>
      <color rgb="FFFF0000"/>
      <name val="Arial"/>
      <family val="2"/>
    </font>
    <font>
      <b/>
      <sz val="10"/>
      <color rgb="FFFF0000"/>
      <name val="Arial"/>
      <family val="2"/>
    </font>
    <font>
      <b/>
      <u/>
      <sz val="10"/>
      <name val="Arial"/>
      <family val="2"/>
    </font>
    <font>
      <u/>
      <sz val="10"/>
      <color rgb="FFFF0000"/>
      <name val="Arial"/>
      <family val="2"/>
    </font>
    <font>
      <i/>
      <sz val="10"/>
      <color theme="1"/>
      <name val="Arial"/>
      <family val="2"/>
    </font>
    <font>
      <sz val="10"/>
      <name val="Arial"/>
      <family val="2"/>
      <scheme val="minor"/>
    </font>
    <font>
      <sz val="10"/>
      <color rgb="FF0078C9"/>
      <name val="Arial"/>
      <family val="2"/>
      <scheme val="minor"/>
    </font>
    <font>
      <sz val="10"/>
      <color rgb="FFC00000"/>
      <name val="Arial"/>
      <family val="2"/>
    </font>
    <font>
      <b/>
      <sz val="10"/>
      <color rgb="FF0000FF"/>
      <name val="Arial"/>
      <family val="2"/>
    </font>
    <font>
      <u/>
      <sz val="22"/>
      <name val="Franklin Gothic Demi"/>
      <family val="2"/>
      <scheme val="major"/>
    </font>
    <font>
      <sz val="22"/>
      <color theme="1"/>
      <name val="Franklin Gothic Demi"/>
      <family val="2"/>
      <scheme val="major"/>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10"/>
      <color rgb="FF000000"/>
      <name val="Arial"/>
      <family val="2"/>
    </font>
    <font>
      <sz val="12"/>
      <color rgb="FF000000"/>
      <name val="Franklin Gothic Book"/>
      <family val="2"/>
    </font>
    <font>
      <i/>
      <sz val="12"/>
      <color rgb="FF000000"/>
      <name val="Franklin Gothic Demi"/>
      <family val="2"/>
    </font>
    <font>
      <sz val="10"/>
      <name val="Arial"/>
      <family val="2"/>
    </font>
    <font>
      <sz val="11"/>
      <color theme="1"/>
      <name val="Arial"/>
      <family val="2"/>
      <scheme val="minor"/>
    </font>
    <font>
      <b/>
      <sz val="18"/>
      <color theme="3"/>
      <name val="Franklin Gothic Demi"/>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9"/>
      <name val="Arial"/>
      <family val="2"/>
    </font>
    <font>
      <sz val="11"/>
      <color rgb="FFFF0000"/>
      <name val="Arial"/>
      <family val="2"/>
    </font>
    <font>
      <sz val="12"/>
      <color theme="0"/>
      <name val="Franklin Gothic Demi"/>
      <family val="2"/>
      <scheme val="major"/>
    </font>
    <font>
      <u/>
      <sz val="10"/>
      <color rgb="FF0000FF"/>
      <name val="Arial"/>
      <family val="2"/>
    </font>
    <font>
      <sz val="11"/>
      <color rgb="FF0000FF"/>
      <name val="Arial"/>
      <family val="2"/>
    </font>
  </fonts>
  <fills count="66">
    <fill>
      <patternFill patternType="none"/>
    </fill>
    <fill>
      <patternFill patternType="gray125"/>
    </fill>
    <fill>
      <patternFill patternType="solid">
        <fgColor rgb="FFBFDDF1"/>
        <bgColor indexed="64"/>
      </patternFill>
    </fill>
    <fill>
      <patternFill patternType="solid">
        <fgColor rgb="FFFCEABF"/>
        <bgColor indexed="64"/>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0"/>
        <bgColor indexed="64"/>
      </patternFill>
    </fill>
    <fill>
      <patternFill patternType="solid">
        <fgColor rgb="FFE0DCD8"/>
        <bgColor indexed="64"/>
      </patternFill>
    </fill>
    <fill>
      <patternFill patternType="solid">
        <fgColor rgb="FFF0EEEC"/>
        <bgColor indexed="64"/>
      </patternFill>
    </fill>
    <fill>
      <patternFill patternType="solid">
        <fgColor rgb="FF003479"/>
        <bgColor indexed="64"/>
      </patternFill>
    </fill>
    <fill>
      <patternFill patternType="solid">
        <fgColor theme="3"/>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rgb="FF857362"/>
        <bgColor indexed="64"/>
      </patternFill>
    </fill>
    <fill>
      <patternFill patternType="solid">
        <fgColor theme="7"/>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theme="8"/>
        <bgColor indexed="64"/>
      </patternFill>
    </fill>
    <fill>
      <patternFill patternType="lightDown">
        <bgColor theme="6" tint="0.79998168889431442"/>
      </patternFill>
    </fill>
    <fill>
      <patternFill patternType="lightDown">
        <bgColor theme="6" tint="0.79995117038483843"/>
      </patternFill>
    </fill>
    <fill>
      <patternFill patternType="solid">
        <fgColor theme="5" tint="0.79998168889431442"/>
        <bgColor indexed="64"/>
      </patternFill>
    </fill>
  </fills>
  <borders count="23">
    <border>
      <left/>
      <right/>
      <top/>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diagonal/>
    </border>
    <border>
      <left style="thin">
        <color rgb="FF857362"/>
      </left>
      <right/>
      <top/>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s>
  <cellStyleXfs count="131">
    <xf numFmtId="0" fontId="0" fillId="0" borderId="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10" fontId="2" fillId="0" borderId="0" applyFont="0" applyFill="0" applyBorder="0" applyAlignment="0" applyProtection="0"/>
    <xf numFmtId="0" fontId="3" fillId="16" borderId="0" applyNumberFormat="0" applyBorder="0" applyAlignment="0" applyProtection="0"/>
    <xf numFmtId="10" fontId="2"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169" fontId="2" fillId="13" borderId="0" applyNumberFormat="0" applyFont="0" applyBorder="0" applyAlignment="0" applyProtection="0"/>
    <xf numFmtId="0" fontId="2" fillId="14" borderId="0" applyNumberFormat="0" applyFont="0" applyBorder="0" applyAlignment="0" applyProtection="0"/>
    <xf numFmtId="170" fontId="11" fillId="0" borderId="0" applyNumberFormat="0" applyProtection="0">
      <alignment vertical="top"/>
    </xf>
    <xf numFmtId="170" fontId="12" fillId="0" borderId="0" applyNumberFormat="0" applyProtection="0">
      <alignment vertical="top"/>
    </xf>
    <xf numFmtId="170" fontId="5" fillId="15" borderId="0" applyNumberFormat="0" applyProtection="0">
      <alignment vertical="top"/>
    </xf>
    <xf numFmtId="9" fontId="2" fillId="0" borderId="0" applyFont="0" applyFill="0" applyBorder="0" applyAlignment="0" applyProtection="0"/>
    <xf numFmtId="0" fontId="13" fillId="0" borderId="0" applyNumberFormat="0" applyFill="0" applyBorder="0" applyProtection="0">
      <alignment vertical="top"/>
    </xf>
    <xf numFmtId="171" fontId="5" fillId="0" borderId="0" applyFont="0" applyFill="0" applyBorder="0" applyProtection="0">
      <alignment vertical="top"/>
    </xf>
    <xf numFmtId="172" fontId="5" fillId="0" borderId="0" applyFont="0" applyFill="0" applyBorder="0" applyProtection="0">
      <alignment vertical="top"/>
    </xf>
    <xf numFmtId="173" fontId="5" fillId="0" borderId="0" applyFont="0" applyFill="0" applyBorder="0" applyProtection="0">
      <alignment vertical="top"/>
    </xf>
    <xf numFmtId="0" fontId="6" fillId="0" borderId="0"/>
    <xf numFmtId="0" fontId="7" fillId="0" borderId="0"/>
    <xf numFmtId="0" fontId="8" fillId="0" borderId="0"/>
    <xf numFmtId="172" fontId="9" fillId="0" borderId="0" applyNumberFormat="0" applyFill="0" applyBorder="0" applyProtection="0">
      <alignment vertical="top"/>
    </xf>
    <xf numFmtId="0" fontId="10" fillId="0" borderId="0" applyNumberFormat="0" applyFill="0" applyBorder="0" applyProtection="0">
      <alignment vertical="top"/>
    </xf>
    <xf numFmtId="0" fontId="5" fillId="0" borderId="0" applyNumberFormat="0" applyFill="0" applyBorder="0" applyProtection="0">
      <alignment horizontal="right" vertical="top"/>
    </xf>
    <xf numFmtId="0" fontId="5" fillId="0" borderId="0"/>
    <xf numFmtId="10" fontId="2" fillId="0" borderId="0" applyFont="0" applyFill="0" applyBorder="0" applyAlignment="0" applyProtection="0"/>
    <xf numFmtId="43" fontId="2"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37" fillId="20" borderId="0" applyNumberFormat="0" applyBorder="0" applyAlignment="0" applyProtection="0"/>
    <xf numFmtId="0" fontId="39" fillId="0" borderId="0" applyNumberFormat="0" applyFill="0" applyBorder="0" applyAlignment="0" applyProtection="0"/>
    <xf numFmtId="0" fontId="40" fillId="0" borderId="0" applyNumberFormat="0" applyFill="0" applyAlignment="0" applyProtection="0"/>
    <xf numFmtId="0" fontId="41" fillId="22" borderId="0" applyNumberFormat="0" applyBorder="0" applyAlignment="0" applyProtection="0"/>
    <xf numFmtId="0" fontId="41" fillId="20" borderId="0" applyNumberFormat="0" applyAlignment="0" applyProtection="0"/>
    <xf numFmtId="0" fontId="42" fillId="0" borderId="0" applyNumberFormat="0" applyFill="0" applyAlignment="0" applyProtection="0"/>
    <xf numFmtId="0" fontId="43" fillId="0" borderId="0" applyNumberFormat="0" applyBorder="0" applyAlignment="0" applyProtection="0"/>
    <xf numFmtId="0" fontId="44" fillId="0" borderId="0" applyNumberFormat="0" applyBorder="0" applyAlignment="0" applyProtection="0"/>
    <xf numFmtId="0" fontId="2" fillId="0" borderId="0" applyNumberFormat="0" applyBorder="0" applyAlignment="0" applyProtection="0"/>
    <xf numFmtId="0" fontId="45" fillId="0" borderId="0" applyNumberFormat="0" applyBorder="0" applyAlignment="0" applyProtection="0"/>
    <xf numFmtId="0" fontId="2" fillId="3" borderId="0" applyNumberFormat="0" applyAlignment="0" applyProtection="0"/>
    <xf numFmtId="0" fontId="2" fillId="18" borderId="0" applyNumberFormat="0" applyBorder="0" applyAlignment="0" applyProtection="0"/>
    <xf numFmtId="0" fontId="43" fillId="18" borderId="0" applyNumberFormat="0" applyBorder="0" applyAlignment="0" applyProtection="0"/>
    <xf numFmtId="0" fontId="2" fillId="23" borderId="0" applyNumberFormat="0" applyBorder="0" applyAlignment="0" applyProtection="0"/>
    <xf numFmtId="168" fontId="4" fillId="22" borderId="0" applyAlignment="0" applyProtection="0"/>
    <xf numFmtId="0" fontId="2" fillId="18" borderId="0" applyNumberFormat="0" applyFont="0" applyBorder="0" applyAlignment="0" applyProtection="0"/>
    <xf numFmtId="0" fontId="46" fillId="2" borderId="0" applyNumberFormat="0" applyAlignment="0" applyProtection="0"/>
    <xf numFmtId="0" fontId="2" fillId="24" borderId="0" applyNumberFormat="0" applyBorder="0" applyAlignment="0" applyProtection="0"/>
    <xf numFmtId="168" fontId="2" fillId="0" borderId="0" applyFont="0" applyFill="0" applyBorder="0" applyProtection="0">
      <alignment vertical="top"/>
    </xf>
    <xf numFmtId="168" fontId="5" fillId="0" borderId="0" applyFont="0" applyFill="0" applyBorder="0" applyProtection="0">
      <alignment vertical="top"/>
    </xf>
    <xf numFmtId="43" fontId="2" fillId="0" borderId="0" applyFont="0" applyFill="0" applyBorder="0" applyAlignment="0" applyProtection="0"/>
    <xf numFmtId="168" fontId="5" fillId="0" borderId="0" applyFont="0" applyFill="0" applyBorder="0" applyProtection="0">
      <alignment vertical="top"/>
    </xf>
    <xf numFmtId="43" fontId="2" fillId="0" borderId="0" applyFont="0" applyFill="0" applyBorder="0" applyAlignment="0" applyProtection="0"/>
    <xf numFmtId="168" fontId="51" fillId="0" borderId="0" applyFont="0" applyFill="0" applyBorder="0" applyProtection="0">
      <alignment vertical="top"/>
    </xf>
    <xf numFmtId="178" fontId="5" fillId="0" borderId="0" applyFont="0" applyFill="0" applyBorder="0" applyProtection="0">
      <alignment vertical="top"/>
    </xf>
    <xf numFmtId="179" fontId="5" fillId="0" borderId="0" applyFont="0" applyFill="0" applyBorder="0" applyProtection="0">
      <alignment vertical="top"/>
    </xf>
    <xf numFmtId="176" fontId="5" fillId="0" borderId="0" applyFont="0" applyFill="0" applyBorder="0" applyProtection="0">
      <alignment vertical="top"/>
    </xf>
    <xf numFmtId="0" fontId="53" fillId="0" borderId="0" applyNumberFormat="0" applyFill="0" applyBorder="0" applyAlignment="0" applyProtection="0"/>
    <xf numFmtId="0" fontId="54" fillId="0" borderId="12" applyNumberFormat="0" applyFill="0" applyAlignment="0" applyProtection="0"/>
    <xf numFmtId="0" fontId="55" fillId="0" borderId="13" applyNumberFormat="0" applyFill="0" applyAlignment="0" applyProtection="0"/>
    <xf numFmtId="0" fontId="56" fillId="0" borderId="14" applyNumberFormat="0" applyFill="0" applyAlignment="0" applyProtection="0"/>
    <xf numFmtId="0" fontId="56" fillId="0" borderId="0" applyNumberFormat="0" applyFill="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9" fillId="32" borderId="0" applyNumberFormat="0" applyBorder="0" applyAlignment="0" applyProtection="0"/>
    <xf numFmtId="0" fontId="60" fillId="33" borderId="15" applyNumberFormat="0" applyAlignment="0" applyProtection="0"/>
    <xf numFmtId="0" fontId="61" fillId="34" borderId="16" applyNumberFormat="0" applyAlignment="0" applyProtection="0"/>
    <xf numFmtId="0" fontId="62" fillId="34" borderId="15" applyNumberFormat="0" applyAlignment="0" applyProtection="0"/>
    <xf numFmtId="0" fontId="63" fillId="0" borderId="17" applyNumberFormat="0" applyFill="0" applyAlignment="0" applyProtection="0"/>
    <xf numFmtId="0" fontId="64" fillId="35" borderId="18" applyNumberFormat="0" applyAlignment="0" applyProtection="0"/>
    <xf numFmtId="0" fontId="65" fillId="0" borderId="0" applyNumberFormat="0" applyFill="0" applyBorder="0" applyAlignment="0" applyProtection="0"/>
    <xf numFmtId="0" fontId="5" fillId="36" borderId="19" applyNumberFormat="0" applyFont="0" applyAlignment="0" applyProtection="0"/>
    <xf numFmtId="0" fontId="66" fillId="0" borderId="0" applyNumberFormat="0" applyFill="0" applyBorder="0" applyAlignment="0" applyProtection="0"/>
    <xf numFmtId="0" fontId="67" fillId="0" borderId="20" applyNumberFormat="0" applyFill="0" applyAlignment="0" applyProtection="0"/>
    <xf numFmtId="0" fontId="68"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68" fillId="56" borderId="0" applyNumberFormat="0" applyBorder="0" applyAlignment="0" applyProtection="0"/>
    <xf numFmtId="0" fontId="68" fillId="57" borderId="0" applyNumberFormat="0" applyBorder="0" applyAlignment="0" applyProtection="0"/>
    <xf numFmtId="0" fontId="52" fillId="58" borderId="0" applyNumberFormat="0" applyBorder="0" applyAlignment="0" applyProtection="0"/>
    <xf numFmtId="0" fontId="52" fillId="59" borderId="0" applyNumberFormat="0" applyBorder="0" applyAlignment="0" applyProtection="0"/>
    <xf numFmtId="0" fontId="68" fillId="60" borderId="0" applyNumberFormat="0" applyBorder="0" applyAlignment="0" applyProtection="0"/>
    <xf numFmtId="170" fontId="39" fillId="0" borderId="0" applyNumberFormat="0" applyFill="0" applyBorder="0" applyAlignment="0" applyProtection="0">
      <alignment vertical="top"/>
    </xf>
    <xf numFmtId="177" fontId="5" fillId="0" borderId="0" applyFont="0" applyFill="0" applyBorder="0" applyProtection="0">
      <alignment vertical="top"/>
    </xf>
    <xf numFmtId="170" fontId="5" fillId="0" borderId="0" applyFont="0" applyFill="0" applyBorder="0" applyProtection="0">
      <alignment vertical="top"/>
    </xf>
    <xf numFmtId="0" fontId="69" fillId="61" borderId="21" applyNumberFormat="0" applyFont="0" applyAlignment="0" applyProtection="0"/>
    <xf numFmtId="168" fontId="52" fillId="0" borderId="0" applyFont="0" applyFill="0" applyBorder="0" applyProtection="0">
      <alignment vertical="top"/>
    </xf>
    <xf numFmtId="43" fontId="52" fillId="0" borderId="0" applyFont="0" applyFill="0" applyBorder="0" applyAlignment="0" applyProtection="0"/>
    <xf numFmtId="176" fontId="52" fillId="0" borderId="0" applyFont="0" applyFill="0" applyBorder="0" applyProtection="0">
      <alignment vertical="top"/>
    </xf>
    <xf numFmtId="173" fontId="52" fillId="0" borderId="0" applyFont="0" applyFill="0" applyBorder="0" applyProtection="0">
      <alignment vertical="top"/>
    </xf>
    <xf numFmtId="178" fontId="52" fillId="0" borderId="0" applyFont="0" applyFill="0" applyBorder="0" applyProtection="0">
      <alignment vertical="top"/>
    </xf>
    <xf numFmtId="177" fontId="52" fillId="0" borderId="0" applyFont="0" applyFill="0" applyBorder="0" applyProtection="0">
      <alignment vertical="top"/>
    </xf>
    <xf numFmtId="0" fontId="37" fillId="20" borderId="0" applyNumberFormat="0" applyBorder="0" applyAlignment="0" applyProtection="0"/>
    <xf numFmtId="0" fontId="2" fillId="0" borderId="0"/>
    <xf numFmtId="168" fontId="51" fillId="0" borderId="0" applyFont="0" applyFill="0" applyBorder="0" applyProtection="0">
      <alignment vertical="top"/>
    </xf>
    <xf numFmtId="0" fontId="39" fillId="0" borderId="0" applyNumberFormat="0" applyFill="0" applyBorder="0" applyAlignment="0" applyProtection="0"/>
    <xf numFmtId="0" fontId="40" fillId="0" borderId="0" applyNumberFormat="0" applyFill="0" applyAlignment="0" applyProtection="0"/>
    <xf numFmtId="0" fontId="1" fillId="0" borderId="0"/>
    <xf numFmtId="170" fontId="39" fillId="0" borderId="0" applyNumberFormat="0" applyFill="0" applyBorder="0" applyAlignment="0" applyProtection="0">
      <alignment vertical="top"/>
    </xf>
    <xf numFmtId="168" fontId="2" fillId="0" borderId="0" applyFont="0" applyFill="0" applyBorder="0" applyProtection="0">
      <alignment vertical="top"/>
    </xf>
    <xf numFmtId="168" fontId="5" fillId="0" borderId="0" applyFont="0" applyFill="0" applyBorder="0" applyProtection="0">
      <alignment vertical="top"/>
    </xf>
    <xf numFmtId="0" fontId="5" fillId="0" borderId="0"/>
    <xf numFmtId="176" fontId="52" fillId="0" borderId="0" applyFont="0" applyFill="0" applyBorder="0" applyProtection="0">
      <alignment vertical="top"/>
    </xf>
    <xf numFmtId="43" fontId="2" fillId="0" borderId="0" applyFont="0" applyFill="0" applyBorder="0" applyAlignment="0" applyProtection="0"/>
    <xf numFmtId="0" fontId="2" fillId="0" borderId="0"/>
    <xf numFmtId="43" fontId="1" fillId="0" borderId="0" applyFont="0" applyFill="0" applyBorder="0" applyAlignment="0" applyProtection="0"/>
    <xf numFmtId="168" fontId="5" fillId="0" borderId="0" applyFont="0" applyFill="0" applyBorder="0" applyProtection="0">
      <alignment vertical="top"/>
    </xf>
  </cellStyleXfs>
  <cellXfs count="284">
    <xf numFmtId="0" fontId="0" fillId="0" borderId="0" xfId="0"/>
    <xf numFmtId="0" fontId="2" fillId="3" borderId="0" xfId="0" applyFont="1" applyFill="1" applyAlignment="1">
      <alignment horizontal="left" vertical="center"/>
    </xf>
    <xf numFmtId="0" fontId="5" fillId="2" borderId="0" xfId="0" applyFont="1" applyFill="1" applyAlignment="1">
      <alignment horizontal="left" vertical="center"/>
    </xf>
    <xf numFmtId="0" fontId="9" fillId="2" borderId="0" xfId="30" applyNumberFormat="1" applyFont="1" applyFill="1" applyAlignment="1">
      <alignment horizontal="left" vertical="center"/>
    </xf>
    <xf numFmtId="0" fontId="10" fillId="2" borderId="0" xfId="31" applyFont="1" applyFill="1" applyAlignment="1">
      <alignment horizontal="left" vertical="center"/>
    </xf>
    <xf numFmtId="0" fontId="5" fillId="2" borderId="0" xfId="32" applyFont="1" applyFill="1" applyAlignment="1">
      <alignment horizontal="left" vertical="center"/>
    </xf>
    <xf numFmtId="0" fontId="5" fillId="2" borderId="0" xfId="0" applyNumberFormat="1" applyFont="1" applyFill="1" applyAlignment="1">
      <alignment horizontal="left" vertical="center"/>
    </xf>
    <xf numFmtId="0" fontId="5" fillId="0" borderId="0" xfId="0" applyFont="1" applyFill="1" applyAlignment="1">
      <alignment horizontal="left" vertical="center"/>
    </xf>
    <xf numFmtId="0" fontId="9" fillId="2" borderId="0" xfId="30" applyNumberFormat="1" applyFont="1" applyFill="1" applyAlignment="1">
      <alignment vertical="center"/>
    </xf>
    <xf numFmtId="0" fontId="9" fillId="18" borderId="0" xfId="30" applyNumberFormat="1" applyFont="1" applyFill="1" applyAlignment="1">
      <alignment horizontal="left" vertical="center"/>
    </xf>
    <xf numFmtId="0" fontId="10" fillId="18" borderId="0" xfId="31" applyFont="1" applyFill="1" applyAlignment="1">
      <alignment horizontal="left" vertical="center"/>
    </xf>
    <xf numFmtId="0" fontId="5" fillId="18" borderId="0" xfId="32" applyFont="1" applyFill="1" applyAlignment="1">
      <alignment horizontal="left" vertical="center"/>
    </xf>
    <xf numFmtId="0" fontId="5" fillId="18" borderId="0" xfId="0" applyNumberFormat="1" applyFont="1" applyFill="1" applyAlignment="1">
      <alignment horizontal="left" vertical="center"/>
    </xf>
    <xf numFmtId="0" fontId="5" fillId="18" borderId="0" xfId="0" applyFont="1" applyFill="1" applyAlignment="1">
      <alignment horizontal="left" vertical="center"/>
    </xf>
    <xf numFmtId="166" fontId="5" fillId="18" borderId="0" xfId="0" applyNumberFormat="1" applyFont="1" applyFill="1" applyAlignment="1">
      <alignment horizontal="left" vertical="center"/>
    </xf>
    <xf numFmtId="0" fontId="2" fillId="17" borderId="0" xfId="0" applyFont="1" applyFill="1" applyAlignment="1">
      <alignment vertical="center"/>
    </xf>
    <xf numFmtId="0" fontId="15" fillId="0" borderId="0" xfId="0" applyFont="1" applyFill="1" applyAlignment="1">
      <alignment horizontal="left" vertical="center"/>
    </xf>
    <xf numFmtId="0" fontId="15" fillId="20" borderId="0" xfId="0" applyFont="1" applyFill="1" applyAlignment="1">
      <alignment horizontal="left" vertical="center"/>
    </xf>
    <xf numFmtId="0" fontId="15" fillId="20" borderId="0" xfId="0" applyFont="1" applyFill="1" applyAlignment="1">
      <alignment horizontal="right" vertical="center"/>
    </xf>
    <xf numFmtId="0" fontId="5" fillId="18" borderId="0" xfId="0" applyFont="1" applyFill="1" applyAlignment="1">
      <alignment horizontal="right" vertical="center"/>
    </xf>
    <xf numFmtId="0" fontId="5" fillId="18" borderId="0" xfId="0" applyNumberFormat="1" applyFont="1" applyFill="1" applyAlignment="1">
      <alignment horizontal="right" vertical="center"/>
    </xf>
    <xf numFmtId="0" fontId="18" fillId="0" borderId="0" xfId="0" applyFont="1" applyFill="1" applyAlignment="1">
      <alignment horizontal="left" vertical="center"/>
    </xf>
    <xf numFmtId="0" fontId="18" fillId="0" borderId="0" xfId="0" applyNumberFormat="1" applyFont="1" applyFill="1" applyAlignment="1">
      <alignment horizontal="left" vertical="center"/>
    </xf>
    <xf numFmtId="166" fontId="18" fillId="0" borderId="0" xfId="0" applyNumberFormat="1" applyFont="1" applyFill="1" applyAlignment="1">
      <alignment horizontal="left" vertical="center"/>
    </xf>
    <xf numFmtId="0" fontId="2" fillId="0" borderId="0" xfId="0" applyFont="1"/>
    <xf numFmtId="168" fontId="15" fillId="21" borderId="0" xfId="0" applyNumberFormat="1" applyFont="1" applyFill="1" applyAlignment="1">
      <alignment horizontal="left" vertical="center"/>
    </xf>
    <xf numFmtId="0" fontId="18" fillId="21" borderId="0" xfId="0" applyFont="1" applyFill="1" applyAlignment="1">
      <alignment horizontal="left" vertical="center"/>
    </xf>
    <xf numFmtId="0" fontId="19" fillId="21" borderId="0" xfId="31" applyFont="1" applyFill="1" applyAlignment="1">
      <alignment horizontal="left" vertical="center"/>
    </xf>
    <xf numFmtId="168" fontId="15" fillId="21" borderId="0" xfId="0" applyNumberFormat="1" applyFont="1" applyFill="1" applyAlignment="1">
      <alignment horizontal="right" vertical="center"/>
    </xf>
    <xf numFmtId="0" fontId="20" fillId="21" borderId="0" xfId="32" applyFont="1" applyFill="1" applyAlignment="1">
      <alignment horizontal="left" vertical="center"/>
    </xf>
    <xf numFmtId="0" fontId="2" fillId="17" borderId="0" xfId="0" applyFont="1" applyFill="1" applyAlignment="1"/>
    <xf numFmtId="0" fontId="14" fillId="17" borderId="0" xfId="0" applyFont="1" applyFill="1" applyAlignment="1">
      <alignment vertical="center"/>
    </xf>
    <xf numFmtId="0" fontId="10" fillId="2" borderId="0" xfId="31" applyFont="1" applyFill="1" applyAlignment="1">
      <alignment vertical="center"/>
    </xf>
    <xf numFmtId="0" fontId="5" fillId="2" borderId="0" xfId="32" applyFont="1" applyFill="1" applyAlignment="1">
      <alignment horizontal="right" vertical="center"/>
    </xf>
    <xf numFmtId="0" fontId="5" fillId="2" borderId="0" xfId="0" applyNumberFormat="1" applyFont="1" applyFill="1" applyAlignment="1">
      <alignment vertical="center"/>
    </xf>
    <xf numFmtId="0" fontId="24" fillId="17" borderId="0" xfId="0" applyFont="1" applyFill="1" applyAlignment="1">
      <alignment horizontal="left"/>
    </xf>
    <xf numFmtId="0" fontId="25" fillId="17" borderId="0" xfId="0" applyFont="1" applyFill="1" applyAlignment="1">
      <alignment vertical="center"/>
    </xf>
    <xf numFmtId="0" fontId="24" fillId="17" borderId="0" xfId="0" applyFont="1" applyFill="1" applyAlignment="1">
      <alignment vertical="center"/>
    </xf>
    <xf numFmtId="0" fontId="5" fillId="17" borderId="0" xfId="0" applyFont="1" applyFill="1" applyAlignment="1">
      <alignment vertical="center"/>
    </xf>
    <xf numFmtId="0" fontId="5" fillId="17" borderId="0" xfId="0" applyFont="1" applyFill="1" applyAlignment="1">
      <alignment horizontal="right" vertical="center"/>
    </xf>
    <xf numFmtId="165" fontId="2" fillId="17" borderId="0" xfId="0" applyNumberFormat="1" applyFont="1" applyFill="1" applyAlignment="1">
      <alignment vertical="center"/>
    </xf>
    <xf numFmtId="164" fontId="2" fillId="17" borderId="0" xfId="0" applyNumberFormat="1" applyFont="1" applyFill="1" applyAlignment="1">
      <alignment vertical="center"/>
    </xf>
    <xf numFmtId="164" fontId="2" fillId="17" borderId="0" xfId="0" applyNumberFormat="1" applyFont="1" applyFill="1" applyAlignment="1">
      <alignment horizontal="right" vertical="center"/>
    </xf>
    <xf numFmtId="166" fontId="14" fillId="17" borderId="0" xfId="0" applyNumberFormat="1" applyFont="1" applyFill="1" applyAlignment="1">
      <alignment vertical="center"/>
    </xf>
    <xf numFmtId="0" fontId="9" fillId="2" borderId="0" xfId="0" applyFont="1" applyFill="1" applyAlignment="1">
      <alignment vertical="center"/>
    </xf>
    <xf numFmtId="166" fontId="27" fillId="17" borderId="0" xfId="0" applyNumberFormat="1" applyFont="1" applyFill="1" applyAlignment="1">
      <alignment vertical="center"/>
    </xf>
    <xf numFmtId="166" fontId="26" fillId="17" borderId="0" xfId="0" applyNumberFormat="1" applyFont="1" applyFill="1" applyAlignment="1">
      <alignment vertical="center"/>
    </xf>
    <xf numFmtId="164" fontId="27" fillId="17" borderId="0" xfId="0" applyNumberFormat="1" applyFont="1" applyFill="1" applyAlignment="1">
      <alignment vertical="center"/>
    </xf>
    <xf numFmtId="164" fontId="26" fillId="17" borderId="0" xfId="0" applyNumberFormat="1" applyFont="1" applyFill="1" applyAlignment="1">
      <alignment vertical="center"/>
    </xf>
    <xf numFmtId="164" fontId="14" fillId="17" borderId="0" xfId="0" applyNumberFormat="1" applyFont="1" applyFill="1" applyAlignment="1">
      <alignment vertical="center"/>
    </xf>
    <xf numFmtId="164" fontId="27" fillId="17" borderId="0" xfId="2" applyNumberFormat="1" applyFont="1" applyFill="1" applyAlignment="1">
      <alignment vertical="center"/>
    </xf>
    <xf numFmtId="164" fontId="26" fillId="17" borderId="0" xfId="2" applyNumberFormat="1" applyFont="1" applyFill="1" applyAlignment="1">
      <alignment vertical="center"/>
    </xf>
    <xf numFmtId="0" fontId="2" fillId="17" borderId="0" xfId="0" applyFont="1" applyFill="1"/>
    <xf numFmtId="0" fontId="5" fillId="17" borderId="0" xfId="30" applyNumberFormat="1" applyFont="1" applyFill="1">
      <alignment vertical="top"/>
    </xf>
    <xf numFmtId="0" fontId="5" fillId="17" borderId="0" xfId="0" applyFont="1" applyFill="1" applyAlignment="1">
      <alignment vertical="top"/>
    </xf>
    <xf numFmtId="0" fontId="28" fillId="17" borderId="0" xfId="31" applyFont="1" applyFill="1">
      <alignment vertical="top"/>
    </xf>
    <xf numFmtId="0" fontId="5" fillId="17" borderId="0" xfId="32" applyFont="1" applyFill="1">
      <alignment horizontal="right" vertical="top"/>
    </xf>
    <xf numFmtId="0" fontId="5" fillId="17" borderId="0" xfId="0" applyNumberFormat="1" applyFont="1" applyFill="1" applyAlignment="1">
      <alignment vertical="top"/>
    </xf>
    <xf numFmtId="0" fontId="5" fillId="17" borderId="0" xfId="0" applyNumberFormat="1" applyFont="1" applyFill="1" applyAlignment="1">
      <alignment horizontal="right" vertical="top"/>
    </xf>
    <xf numFmtId="0" fontId="2" fillId="17" borderId="0" xfId="0" applyFont="1" applyFill="1" applyAlignment="1">
      <alignment horizontal="right"/>
    </xf>
    <xf numFmtId="166" fontId="2" fillId="17" borderId="0" xfId="0" applyNumberFormat="1" applyFont="1" applyFill="1"/>
    <xf numFmtId="166" fontId="24" fillId="17" borderId="0" xfId="0" applyNumberFormat="1" applyFont="1" applyFill="1"/>
    <xf numFmtId="0" fontId="24" fillId="17" borderId="0" xfId="0" applyFont="1" applyFill="1"/>
    <xf numFmtId="0" fontId="24" fillId="17" borderId="0" xfId="0" applyFont="1" applyFill="1" applyAlignment="1">
      <alignment horizontal="right"/>
    </xf>
    <xf numFmtId="164" fontId="24" fillId="17" borderId="0" xfId="2" applyNumberFormat="1" applyFont="1" applyFill="1"/>
    <xf numFmtId="164" fontId="2" fillId="17" borderId="0" xfId="2" applyNumberFormat="1" applyFont="1" applyFill="1"/>
    <xf numFmtId="9" fontId="24" fillId="17" borderId="0" xfId="2" applyFont="1" applyFill="1"/>
    <xf numFmtId="9" fontId="2" fillId="17" borderId="0" xfId="2" applyFont="1" applyFill="1"/>
    <xf numFmtId="9" fontId="24" fillId="17" borderId="0" xfId="0" applyNumberFormat="1" applyFont="1" applyFill="1"/>
    <xf numFmtId="9" fontId="2" fillId="17" borderId="0" xfId="0" applyNumberFormat="1" applyFont="1" applyFill="1"/>
    <xf numFmtId="0" fontId="25" fillId="17" borderId="0" xfId="0" applyFont="1" applyFill="1"/>
    <xf numFmtId="0" fontId="23" fillId="17" borderId="0" xfId="0" applyFont="1" applyFill="1" applyAlignment="1">
      <alignment horizontal="right"/>
    </xf>
    <xf numFmtId="0" fontId="23" fillId="17" borderId="0" xfId="0" applyFont="1" applyFill="1" applyAlignment="1"/>
    <xf numFmtId="0" fontId="26" fillId="17" borderId="0" xfId="0" applyFont="1" applyFill="1"/>
    <xf numFmtId="0" fontId="26" fillId="17" borderId="0" xfId="0" applyFont="1" applyFill="1" applyAlignment="1">
      <alignment horizontal="right"/>
    </xf>
    <xf numFmtId="166" fontId="26" fillId="17" borderId="0" xfId="0" applyNumberFormat="1" applyFont="1" applyFill="1"/>
    <xf numFmtId="0" fontId="29" fillId="17" borderId="0" xfId="0" applyFont="1" applyFill="1" applyAlignment="1">
      <alignment horizontal="right"/>
    </xf>
    <xf numFmtId="0" fontId="30" fillId="17" borderId="0" xfId="0" applyFont="1" applyFill="1"/>
    <xf numFmtId="0" fontId="5" fillId="17" borderId="0" xfId="30" applyNumberFormat="1" applyFont="1" applyFill="1" applyAlignment="1">
      <alignment vertical="center"/>
    </xf>
    <xf numFmtId="0" fontId="10" fillId="17" borderId="0" xfId="31" applyFont="1" applyFill="1" applyAlignment="1">
      <alignment vertical="center"/>
    </xf>
    <xf numFmtId="0" fontId="5" fillId="17" borderId="0" xfId="32" applyFont="1" applyFill="1" applyAlignment="1">
      <alignment horizontal="right" vertical="center"/>
    </xf>
    <xf numFmtId="0" fontId="5" fillId="17" borderId="0" xfId="0" applyNumberFormat="1" applyFont="1" applyFill="1" applyAlignment="1">
      <alignment vertical="center"/>
    </xf>
    <xf numFmtId="0" fontId="5" fillId="17" borderId="0" xfId="0" applyNumberFormat="1" applyFont="1" applyFill="1" applyAlignment="1">
      <alignment horizontal="right" vertical="center"/>
    </xf>
    <xf numFmtId="166" fontId="5" fillId="17" borderId="0" xfId="0" applyNumberFormat="1" applyFont="1" applyFill="1" applyAlignment="1">
      <alignment vertical="center"/>
    </xf>
    <xf numFmtId="0" fontId="28" fillId="17" borderId="0" xfId="31" applyFont="1" applyFill="1" applyAlignment="1">
      <alignment vertical="center"/>
    </xf>
    <xf numFmtId="166" fontId="24" fillId="17" borderId="0" xfId="0" applyNumberFormat="1" applyFont="1" applyFill="1" applyAlignment="1">
      <alignment vertical="center"/>
    </xf>
    <xf numFmtId="0" fontId="32" fillId="18" borderId="1" xfId="0" applyFont="1" applyFill="1" applyBorder="1" applyAlignment="1">
      <alignment horizontal="left" vertical="center" wrapText="1"/>
    </xf>
    <xf numFmtId="0" fontId="31" fillId="19" borderId="1"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2" fillId="3" borderId="0" xfId="0" applyFont="1" applyFill="1"/>
    <xf numFmtId="0" fontId="33" fillId="0" borderId="0" xfId="0" applyFont="1" applyFill="1" applyBorder="1" applyAlignment="1">
      <alignment horizontal="left" vertical="center"/>
    </xf>
    <xf numFmtId="0" fontId="2" fillId="0" borderId="0" xfId="0" applyFont="1" applyFill="1" applyBorder="1"/>
    <xf numFmtId="0" fontId="14" fillId="17" borderId="0" xfId="0" applyFont="1" applyFill="1"/>
    <xf numFmtId="166" fontId="2" fillId="3" borderId="0" xfId="0" applyNumberFormat="1" applyFont="1" applyFill="1"/>
    <xf numFmtId="166" fontId="2" fillId="17" borderId="0" xfId="0" applyNumberFormat="1" applyFont="1" applyFill="1" applyAlignment="1"/>
    <xf numFmtId="166" fontId="2" fillId="3" borderId="0" xfId="0" applyNumberFormat="1" applyFont="1" applyFill="1" applyAlignment="1"/>
    <xf numFmtId="3" fontId="4" fillId="17" borderId="0" xfId="0" applyNumberFormat="1" applyFont="1" applyFill="1" applyAlignment="1">
      <alignment horizontal="center" vertical="center"/>
    </xf>
    <xf numFmtId="164" fontId="24" fillId="17" borderId="0" xfId="0" applyNumberFormat="1" applyFont="1" applyFill="1" applyAlignment="1">
      <alignment horizontal="right" vertical="center"/>
    </xf>
    <xf numFmtId="164" fontId="34" fillId="17" borderId="0" xfId="2" applyNumberFormat="1" applyFont="1" applyFill="1" applyAlignment="1">
      <alignment vertical="center"/>
    </xf>
    <xf numFmtId="0" fontId="14" fillId="17" borderId="0" xfId="0" applyFont="1" applyFill="1" applyAlignment="1">
      <alignment horizontal="left" vertical="center"/>
    </xf>
    <xf numFmtId="166" fontId="26" fillId="17" borderId="0" xfId="0" applyNumberFormat="1" applyFont="1" applyFill="1" applyAlignment="1">
      <alignment horizontal="right" vertical="center"/>
    </xf>
    <xf numFmtId="0" fontId="2" fillId="17" borderId="0" xfId="0" applyFont="1" applyFill="1" applyAlignment="1">
      <alignment horizontal="left" vertical="center"/>
    </xf>
    <xf numFmtId="0" fontId="22" fillId="17" borderId="0" xfId="0" applyFont="1" applyFill="1" applyAlignment="1">
      <alignment horizontal="left" vertical="center"/>
    </xf>
    <xf numFmtId="0" fontId="31" fillId="17" borderId="0" xfId="0" applyFont="1" applyFill="1" applyAlignment="1">
      <alignment horizontal="left" vertical="center" wrapText="1"/>
    </xf>
    <xf numFmtId="0" fontId="31" fillId="17" borderId="5" xfId="0" applyFont="1" applyFill="1" applyBorder="1" applyAlignment="1">
      <alignment horizontal="left" vertical="center" wrapText="1"/>
    </xf>
    <xf numFmtId="0" fontId="31" fillId="17" borderId="6" xfId="0" applyFont="1" applyFill="1" applyBorder="1" applyAlignment="1">
      <alignment horizontal="left" vertical="center" wrapText="1"/>
    </xf>
    <xf numFmtId="0" fontId="31" fillId="17" borderId="0" xfId="0" applyFont="1" applyFill="1" applyBorder="1" applyAlignment="1">
      <alignment horizontal="left" vertical="center" wrapText="1"/>
    </xf>
    <xf numFmtId="0" fontId="31" fillId="17" borderId="4" xfId="0" applyFont="1" applyFill="1" applyBorder="1" applyAlignment="1">
      <alignment horizontal="left" vertical="center" wrapText="1"/>
    </xf>
    <xf numFmtId="0" fontId="31" fillId="17" borderId="2" xfId="0" applyFont="1" applyFill="1" applyBorder="1" applyAlignment="1">
      <alignment horizontal="left" vertical="center" wrapText="1"/>
    </xf>
    <xf numFmtId="0" fontId="31" fillId="17" borderId="3" xfId="0" applyFont="1" applyFill="1" applyBorder="1" applyAlignment="1">
      <alignment horizontal="left" vertical="center" wrapText="1"/>
    </xf>
    <xf numFmtId="0" fontId="21" fillId="21" borderId="0" xfId="0" applyFont="1" applyFill="1" applyAlignment="1">
      <alignment horizontal="left" vertical="center"/>
    </xf>
    <xf numFmtId="0" fontId="21" fillId="21" borderId="0" xfId="0" applyFont="1" applyFill="1" applyAlignment="1">
      <alignment horizontal="right" vertical="center"/>
    </xf>
    <xf numFmtId="0" fontId="15" fillId="4" borderId="0" xfId="3" applyFont="1" applyFill="1" applyAlignment="1">
      <alignment horizontal="left" vertical="center"/>
    </xf>
    <xf numFmtId="0" fontId="15" fillId="4" borderId="0" xfId="3" applyFont="1" applyFill="1" applyAlignment="1">
      <alignment horizontal="right" vertical="center"/>
    </xf>
    <xf numFmtId="0" fontId="15" fillId="0" borderId="0" xfId="3" applyFont="1" applyFill="1" applyAlignment="1">
      <alignment horizontal="left" vertical="center"/>
    </xf>
    <xf numFmtId="168" fontId="15" fillId="20" borderId="0" xfId="0" applyNumberFormat="1" applyFont="1" applyFill="1" applyAlignment="1">
      <alignment horizontal="left" vertical="center"/>
    </xf>
    <xf numFmtId="168" fontId="21" fillId="20" borderId="0" xfId="0" applyNumberFormat="1" applyFont="1" applyFill="1" applyAlignment="1">
      <alignment horizontal="left" vertical="center"/>
    </xf>
    <xf numFmtId="0" fontId="35" fillId="20" borderId="0" xfId="31" applyFont="1" applyFill="1" applyAlignment="1">
      <alignment horizontal="left" vertical="center"/>
    </xf>
    <xf numFmtId="0" fontId="22" fillId="20" borderId="0" xfId="32" applyFont="1" applyFill="1" applyAlignment="1">
      <alignment horizontal="left" vertical="center"/>
    </xf>
    <xf numFmtId="0" fontId="36" fillId="20" borderId="0" xfId="0" applyNumberFormat="1" applyFont="1" applyFill="1" applyAlignment="1">
      <alignment horizontal="left" vertical="center"/>
    </xf>
    <xf numFmtId="0" fontId="36" fillId="20" borderId="0" xfId="0" applyFont="1" applyFill="1" applyAlignment="1">
      <alignment horizontal="left" vertical="center"/>
    </xf>
    <xf numFmtId="0" fontId="36" fillId="0" borderId="0" xfId="0" applyFont="1" applyFill="1" applyAlignment="1">
      <alignment horizontal="left" vertical="center"/>
    </xf>
    <xf numFmtId="0" fontId="9" fillId="18" borderId="0" xfId="30" applyNumberFormat="1" applyFont="1" applyFill="1">
      <alignment vertical="top"/>
    </xf>
    <xf numFmtId="0" fontId="10" fillId="18" borderId="0" xfId="31" applyFont="1" applyFill="1">
      <alignment vertical="top"/>
    </xf>
    <xf numFmtId="0" fontId="28" fillId="18" borderId="0" xfId="31" applyFont="1" applyFill="1">
      <alignment vertical="top"/>
    </xf>
    <xf numFmtId="0" fontId="5" fillId="18" borderId="0" xfId="32" applyFont="1" applyFill="1" applyAlignment="1">
      <alignment horizontal="left" vertical="top"/>
    </xf>
    <xf numFmtId="0" fontId="17" fillId="17" borderId="0" xfId="0" applyFont="1" applyFill="1" applyAlignment="1">
      <alignment horizontal="left" vertical="center"/>
    </xf>
    <xf numFmtId="0" fontId="37" fillId="20" borderId="0" xfId="38"/>
    <xf numFmtId="0" fontId="2" fillId="0" borderId="0" xfId="3"/>
    <xf numFmtId="0" fontId="38" fillId="20" borderId="7" xfId="3" applyFont="1" applyFill="1" applyBorder="1"/>
    <xf numFmtId="0" fontId="38" fillId="20" borderId="0" xfId="3" applyFont="1" applyFill="1"/>
    <xf numFmtId="0" fontId="41" fillId="20" borderId="0" xfId="42"/>
    <xf numFmtId="0" fontId="2" fillId="3" borderId="0" xfId="48"/>
    <xf numFmtId="0" fontId="46" fillId="2" borderId="0" xfId="54"/>
    <xf numFmtId="0" fontId="2" fillId="3" borderId="8" xfId="3" applyFill="1" applyBorder="1" applyAlignment="1">
      <alignment horizontal="center"/>
    </xf>
    <xf numFmtId="0" fontId="4" fillId="22" borderId="8" xfId="3" applyFont="1" applyFill="1" applyBorder="1" applyAlignment="1">
      <alignment horizontal="center"/>
    </xf>
    <xf numFmtId="0" fontId="2" fillId="25" borderId="8" xfId="3" applyFill="1" applyBorder="1" applyAlignment="1">
      <alignment horizontal="center"/>
    </xf>
    <xf numFmtId="168" fontId="2" fillId="0" borderId="0" xfId="56">
      <alignment vertical="top"/>
    </xf>
    <xf numFmtId="168" fontId="2" fillId="0" borderId="0" xfId="56" applyFont="1">
      <alignment vertical="top"/>
    </xf>
    <xf numFmtId="168" fontId="47" fillId="26" borderId="8" xfId="56" applyFont="1" applyFill="1" applyBorder="1">
      <alignment vertical="top"/>
    </xf>
    <xf numFmtId="0" fontId="47" fillId="26" borderId="8" xfId="3" applyFont="1" applyFill="1" applyBorder="1" applyAlignment="1">
      <alignment horizontal="center"/>
    </xf>
    <xf numFmtId="0" fontId="5" fillId="18" borderId="9" xfId="0" applyFont="1" applyFill="1" applyBorder="1" applyAlignment="1">
      <alignment horizontal="center" vertical="center"/>
    </xf>
    <xf numFmtId="0" fontId="5" fillId="18" borderId="8" xfId="0" applyFont="1" applyFill="1" applyBorder="1" applyAlignment="1">
      <alignment horizontal="center" vertical="center"/>
    </xf>
    <xf numFmtId="0" fontId="5" fillId="28" borderId="10" xfId="0" applyFont="1" applyFill="1" applyBorder="1" applyAlignment="1">
      <alignment vertical="top" wrapText="1"/>
    </xf>
    <xf numFmtId="0" fontId="5" fillId="28" borderId="11" xfId="0" applyFont="1" applyFill="1" applyBorder="1" applyAlignment="1">
      <alignment vertical="top" wrapText="1"/>
    </xf>
    <xf numFmtId="174" fontId="2" fillId="17" borderId="0" xfId="0" applyNumberFormat="1" applyFont="1" applyFill="1" applyAlignment="1">
      <alignment vertical="center"/>
    </xf>
    <xf numFmtId="174" fontId="14" fillId="17" borderId="0" xfId="0" applyNumberFormat="1" applyFont="1" applyFill="1" applyAlignment="1">
      <alignment vertical="center"/>
    </xf>
    <xf numFmtId="174" fontId="25" fillId="17" borderId="0" xfId="0" applyNumberFormat="1" applyFont="1" applyFill="1" applyAlignment="1">
      <alignment vertical="center"/>
    </xf>
    <xf numFmtId="174" fontId="23" fillId="17" borderId="0" xfId="0" applyNumberFormat="1" applyFont="1" applyFill="1" applyAlignment="1">
      <alignment vertical="center"/>
    </xf>
    <xf numFmtId="174" fontId="27" fillId="17" borderId="0" xfId="0" applyNumberFormat="1" applyFont="1" applyFill="1" applyAlignment="1">
      <alignment vertical="center"/>
    </xf>
    <xf numFmtId="174" fontId="24" fillId="17" borderId="0" xfId="0" applyNumberFormat="1" applyFont="1" applyFill="1" applyAlignment="1">
      <alignment horizontal="left"/>
    </xf>
    <xf numFmtId="0" fontId="5" fillId="0" borderId="0" xfId="0" applyFont="1" applyFill="1" applyAlignment="1">
      <alignment vertical="center"/>
    </xf>
    <xf numFmtId="165" fontId="2" fillId="0" borderId="0" xfId="0" applyNumberFormat="1" applyFont="1" applyFill="1" applyAlignment="1">
      <alignment vertical="center"/>
    </xf>
    <xf numFmtId="168" fontId="15" fillId="4" borderId="0" xfId="3" applyNumberFormat="1" applyFont="1" applyFill="1" applyAlignment="1" applyProtection="1">
      <alignment horizontal="left" vertical="center"/>
      <protection locked="0"/>
    </xf>
    <xf numFmtId="0" fontId="17" fillId="4" borderId="0" xfId="0" applyFont="1" applyFill="1" applyAlignment="1" applyProtection="1">
      <alignment horizontal="left" vertical="center"/>
      <protection locked="0"/>
    </xf>
    <xf numFmtId="0" fontId="2" fillId="17"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2" fillId="17" borderId="0" xfId="0" applyFont="1" applyFill="1" applyAlignment="1" applyProtection="1">
      <protection locked="0"/>
    </xf>
    <xf numFmtId="0" fontId="2" fillId="17" borderId="0" xfId="0" applyFont="1" applyFill="1" applyAlignment="1" applyProtection="1">
      <alignment horizontal="left"/>
      <protection locked="0"/>
    </xf>
    <xf numFmtId="166" fontId="2" fillId="3" borderId="0" xfId="0" applyNumberFormat="1" applyFont="1" applyFill="1" applyAlignment="1" applyProtection="1">
      <alignment horizontal="right" vertical="center"/>
      <protection locked="0"/>
    </xf>
    <xf numFmtId="0" fontId="2" fillId="17" borderId="0" xfId="0" applyFont="1" applyFill="1" applyAlignment="1" applyProtection="1">
      <alignment horizontal="right" vertical="center"/>
      <protection locked="0"/>
    </xf>
    <xf numFmtId="0" fontId="2" fillId="17" borderId="0" xfId="0" applyFont="1" applyFill="1" applyBorder="1" applyAlignment="1" applyProtection="1">
      <alignment horizontal="right" vertical="center"/>
      <protection locked="0"/>
    </xf>
    <xf numFmtId="166" fontId="2" fillId="17" borderId="0" xfId="0" applyNumberFormat="1" applyFont="1" applyFill="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right" vertical="center"/>
      <protection locked="0"/>
    </xf>
    <xf numFmtId="165" fontId="2" fillId="17" borderId="0" xfId="0" applyNumberFormat="1" applyFont="1" applyFill="1" applyAlignment="1" applyProtection="1">
      <alignment horizontal="right" vertical="center"/>
      <protection locked="0"/>
    </xf>
    <xf numFmtId="167" fontId="2" fillId="17" borderId="0" xfId="0" applyNumberFormat="1" applyFont="1" applyFill="1" applyAlignment="1" applyProtection="1">
      <alignment horizontal="right" vertical="center"/>
      <protection locked="0"/>
    </xf>
    <xf numFmtId="0" fontId="5" fillId="17" borderId="0" xfId="0" applyFont="1" applyFill="1" applyAlignment="1" applyProtection="1">
      <alignment horizontal="right" vertical="center"/>
      <protection locked="0"/>
    </xf>
    <xf numFmtId="0" fontId="5" fillId="18" borderId="0" xfId="0" applyFont="1" applyFill="1" applyAlignment="1" applyProtection="1">
      <alignment vertical="top"/>
      <protection locked="0"/>
    </xf>
    <xf numFmtId="168" fontId="15" fillId="4" borderId="0" xfId="3" applyNumberFormat="1" applyFont="1" applyFill="1" applyAlignment="1" applyProtection="1">
      <alignment horizontal="left" vertical="center"/>
    </xf>
    <xf numFmtId="0" fontId="2" fillId="17" borderId="0" xfId="0" applyFont="1" applyFill="1" applyAlignment="1" applyProtection="1">
      <alignment vertical="center"/>
    </xf>
    <xf numFmtId="0" fontId="14" fillId="17" borderId="0" xfId="0" applyFont="1" applyFill="1" applyAlignment="1" applyProtection="1">
      <alignment vertical="center"/>
    </xf>
    <xf numFmtId="0" fontId="23" fillId="17" borderId="0" xfId="0" applyFont="1" applyFill="1" applyAlignment="1" applyProtection="1">
      <alignment vertical="center"/>
    </xf>
    <xf numFmtId="0" fontId="9" fillId="2" borderId="0" xfId="30" applyNumberFormat="1" applyFont="1" applyFill="1" applyAlignment="1" applyProtection="1">
      <alignment vertical="center"/>
    </xf>
    <xf numFmtId="0" fontId="10" fillId="2" borderId="0" xfId="31" applyFont="1" applyFill="1" applyAlignment="1" applyProtection="1">
      <alignment vertical="center"/>
    </xf>
    <xf numFmtId="0" fontId="5" fillId="2" borderId="0" xfId="32" applyFont="1" applyFill="1" applyAlignment="1" applyProtection="1">
      <alignment horizontal="right" vertical="center"/>
    </xf>
    <xf numFmtId="0" fontId="5" fillId="2" borderId="0" xfId="0" applyNumberFormat="1" applyFont="1" applyFill="1" applyAlignment="1" applyProtection="1">
      <alignment vertical="center"/>
    </xf>
    <xf numFmtId="0" fontId="5" fillId="2" borderId="0" xfId="0" applyFont="1" applyFill="1" applyAlignment="1" applyProtection="1">
      <alignment vertical="center"/>
    </xf>
    <xf numFmtId="0" fontId="25" fillId="17" borderId="0" xfId="0" applyFont="1" applyFill="1" applyAlignment="1" applyProtection="1">
      <alignment vertical="center"/>
    </xf>
    <xf numFmtId="0" fontId="2" fillId="17" borderId="0" xfId="0" applyFont="1" applyFill="1" applyAlignment="1" applyProtection="1">
      <alignment horizontal="left"/>
    </xf>
    <xf numFmtId="0" fontId="2" fillId="0" borderId="0" xfId="0" applyFont="1" applyFill="1" applyAlignment="1" applyProtection="1">
      <alignment vertical="center"/>
    </xf>
    <xf numFmtId="0" fontId="9" fillId="18" borderId="0" xfId="30" applyNumberFormat="1" applyFont="1" applyFill="1" applyProtection="1">
      <alignment vertical="top"/>
    </xf>
    <xf numFmtId="0" fontId="10" fillId="18" borderId="0" xfId="31" applyFont="1" applyFill="1" applyProtection="1">
      <alignment vertical="top"/>
    </xf>
    <xf numFmtId="0" fontId="28" fillId="18" borderId="0" xfId="31" applyFont="1" applyFill="1" applyProtection="1">
      <alignment vertical="top"/>
    </xf>
    <xf numFmtId="0" fontId="5" fillId="18" borderId="0" xfId="32" applyFont="1" applyFill="1" applyAlignment="1" applyProtection="1">
      <alignment horizontal="left" vertical="top"/>
    </xf>
    <xf numFmtId="0" fontId="5" fillId="18" borderId="0" xfId="0" applyFont="1" applyFill="1" applyAlignment="1" applyProtection="1">
      <alignment vertical="top"/>
    </xf>
    <xf numFmtId="0" fontId="2" fillId="17" borderId="0" xfId="0" applyFont="1" applyFill="1" applyAlignment="1" applyProtection="1"/>
    <xf numFmtId="0" fontId="2" fillId="29" borderId="0" xfId="0" applyFont="1" applyFill="1" applyAlignment="1" applyProtection="1">
      <alignment horizontal="left" vertical="top" wrapText="1"/>
      <protection locked="0"/>
    </xf>
    <xf numFmtId="0" fontId="2" fillId="29" borderId="0" xfId="0" applyFont="1" applyFill="1" applyAlignment="1" applyProtection="1">
      <alignment horizontal="right" vertical="center"/>
      <protection locked="0"/>
    </xf>
    <xf numFmtId="0" fontId="2" fillId="29" borderId="0" xfId="0" applyFont="1" applyFill="1" applyBorder="1" applyAlignment="1" applyProtection="1">
      <alignment horizontal="right" vertical="center"/>
      <protection locked="0"/>
    </xf>
    <xf numFmtId="0" fontId="2" fillId="29" borderId="0" xfId="0" applyFont="1" applyFill="1" applyAlignment="1" applyProtection="1">
      <alignment horizontal="left" vertical="top" wrapText="1"/>
    </xf>
    <xf numFmtId="0" fontId="2" fillId="29" borderId="0" xfId="0" applyFont="1" applyFill="1" applyAlignment="1" applyProtection="1">
      <alignment horizontal="right" vertical="center"/>
    </xf>
    <xf numFmtId="166" fontId="2" fillId="29" borderId="0" xfId="0" applyNumberFormat="1" applyFont="1" applyFill="1" applyAlignment="1" applyProtection="1">
      <alignment horizontal="right" vertical="center"/>
      <protection locked="0"/>
    </xf>
    <xf numFmtId="164" fontId="2" fillId="29" borderId="0" xfId="0" applyNumberFormat="1" applyFont="1" applyFill="1" applyAlignment="1" applyProtection="1">
      <alignment horizontal="right" vertical="center"/>
      <protection locked="0"/>
    </xf>
    <xf numFmtId="174" fontId="2" fillId="0" borderId="0" xfId="0" applyNumberFormat="1" applyFont="1"/>
    <xf numFmtId="174" fontId="2" fillId="29" borderId="0" xfId="0" applyNumberFormat="1" applyFont="1" applyFill="1" applyAlignment="1" applyProtection="1">
      <alignment horizontal="right" vertical="center"/>
      <protection locked="0"/>
    </xf>
    <xf numFmtId="0" fontId="17" fillId="4" borderId="0" xfId="0" applyFont="1" applyFill="1" applyAlignment="1" applyProtection="1">
      <alignment horizontal="left" vertical="center"/>
    </xf>
    <xf numFmtId="166" fontId="5" fillId="17" borderId="0" xfId="0" applyNumberFormat="1" applyFont="1" applyFill="1" applyAlignment="1" applyProtection="1">
      <alignment horizontal="right" vertical="center"/>
    </xf>
    <xf numFmtId="0" fontId="2" fillId="17" borderId="0" xfId="0" applyFont="1" applyFill="1" applyBorder="1" applyAlignment="1" applyProtection="1">
      <alignment horizontal="right" vertical="center"/>
    </xf>
    <xf numFmtId="166" fontId="2" fillId="17" borderId="0" xfId="0" applyNumberFormat="1" applyFont="1" applyFill="1" applyAlignment="1" applyProtection="1">
      <alignment horizontal="right" vertical="center"/>
    </xf>
    <xf numFmtId="0" fontId="2" fillId="17" borderId="0" xfId="0" applyFont="1" applyFill="1" applyAlignment="1" applyProtection="1">
      <alignment horizontal="right" vertical="center"/>
    </xf>
    <xf numFmtId="165" fontId="2" fillId="17" borderId="0" xfId="0" applyNumberFormat="1" applyFont="1" applyFill="1" applyAlignment="1" applyProtection="1">
      <alignment horizontal="right" vertical="center"/>
    </xf>
    <xf numFmtId="167" fontId="2" fillId="17" borderId="0" xfId="0" applyNumberFormat="1" applyFont="1" applyFill="1" applyAlignment="1" applyProtection="1">
      <alignment horizontal="right" vertical="center"/>
    </xf>
    <xf numFmtId="0" fontId="5" fillId="17" borderId="0" xfId="0" applyFont="1" applyFill="1" applyAlignment="1" applyProtection="1">
      <alignment horizontal="right" vertical="center"/>
    </xf>
    <xf numFmtId="0" fontId="70" fillId="0" borderId="0" xfId="0" applyFont="1"/>
    <xf numFmtId="0" fontId="23" fillId="17" borderId="0" xfId="0" applyFont="1" applyFill="1" applyAlignment="1">
      <alignment vertical="center"/>
    </xf>
    <xf numFmtId="0" fontId="0" fillId="0" borderId="0" xfId="0"/>
    <xf numFmtId="0" fontId="23" fillId="17" borderId="0" xfId="0" applyFont="1" applyFill="1"/>
    <xf numFmtId="0" fontId="2" fillId="17" borderId="0" xfId="0" applyFont="1" applyFill="1" applyAlignment="1" applyProtection="1">
      <alignment vertical="center"/>
    </xf>
    <xf numFmtId="166" fontId="24" fillId="17" borderId="0" xfId="0" applyNumberFormat="1" applyFont="1" applyFill="1" applyAlignment="1">
      <alignment horizontal="left" vertical="center"/>
    </xf>
    <xf numFmtId="0" fontId="26" fillId="17" borderId="0" xfId="0" applyFont="1" applyFill="1" applyAlignment="1">
      <alignment vertical="center"/>
    </xf>
    <xf numFmtId="0" fontId="26" fillId="17" borderId="0" xfId="0" applyFont="1" applyFill="1" applyAlignment="1">
      <alignment horizontal="right" vertical="center"/>
    </xf>
    <xf numFmtId="0" fontId="2" fillId="0" borderId="0" xfId="0" applyFont="1" applyFill="1" applyAlignment="1">
      <alignment vertical="center"/>
    </xf>
    <xf numFmtId="0" fontId="2" fillId="17" borderId="0" xfId="0" applyFont="1" applyFill="1" applyAlignment="1">
      <alignment vertical="center"/>
    </xf>
    <xf numFmtId="168" fontId="15" fillId="4" borderId="0" xfId="3" applyNumberFormat="1" applyFont="1" applyFill="1" applyAlignment="1">
      <alignment horizontal="left" vertical="center"/>
    </xf>
    <xf numFmtId="0" fontId="2" fillId="17" borderId="0" xfId="0" applyFont="1" applyFill="1" applyAlignment="1"/>
    <xf numFmtId="0" fontId="5" fillId="2" borderId="0" xfId="0" applyFont="1" applyFill="1" applyAlignment="1">
      <alignment vertical="center"/>
    </xf>
    <xf numFmtId="0" fontId="2" fillId="17" borderId="0" xfId="0" applyFont="1" applyFill="1" applyAlignment="1">
      <alignment horizontal="right" vertical="center"/>
    </xf>
    <xf numFmtId="0" fontId="2" fillId="17" borderId="0" xfId="0" applyFont="1" applyFill="1" applyBorder="1" applyAlignment="1">
      <alignment horizontal="right" vertical="center"/>
    </xf>
    <xf numFmtId="166" fontId="2" fillId="17" borderId="0" xfId="0" applyNumberFormat="1" applyFont="1" applyFill="1" applyAlignment="1">
      <alignment horizontal="right" vertical="center"/>
    </xf>
    <xf numFmtId="0" fontId="24" fillId="17" borderId="0" xfId="0" applyFont="1" applyFill="1" applyAlignment="1">
      <alignment vertical="center"/>
    </xf>
    <xf numFmtId="166" fontId="24" fillId="17" borderId="0" xfId="0" applyNumberFormat="1" applyFont="1" applyFill="1" applyAlignment="1">
      <alignment horizontal="right" vertical="center"/>
    </xf>
    <xf numFmtId="166" fontId="5" fillId="17" borderId="0" xfId="0" applyNumberFormat="1" applyFont="1" applyFill="1" applyAlignment="1">
      <alignment horizontal="right" vertical="center"/>
    </xf>
    <xf numFmtId="0" fontId="2" fillId="0" borderId="0" xfId="0" applyFont="1" applyFill="1" applyAlignment="1">
      <alignment horizontal="right" vertical="center"/>
    </xf>
    <xf numFmtId="167" fontId="2" fillId="17" borderId="0" xfId="0" applyNumberFormat="1" applyFont="1" applyFill="1" applyAlignment="1">
      <alignment horizontal="right" vertical="center"/>
    </xf>
    <xf numFmtId="9" fontId="24" fillId="17" borderId="0" xfId="2" applyFont="1" applyFill="1" applyAlignment="1">
      <alignment horizontal="right" vertical="center"/>
    </xf>
    <xf numFmtId="166" fontId="2" fillId="17" borderId="0" xfId="0" applyNumberFormat="1" applyFont="1" applyFill="1" applyAlignment="1">
      <alignment vertical="center"/>
    </xf>
    <xf numFmtId="0" fontId="5" fillId="2" borderId="0" xfId="0" applyFont="1" applyFill="1" applyAlignment="1">
      <alignment horizontal="right" vertical="center"/>
    </xf>
    <xf numFmtId="0" fontId="24" fillId="17" borderId="0" xfId="0" applyFont="1" applyFill="1" applyAlignment="1">
      <alignment horizontal="right" vertical="center"/>
    </xf>
    <xf numFmtId="164" fontId="24" fillId="17" borderId="0" xfId="2" applyNumberFormat="1" applyFont="1" applyFill="1" applyAlignment="1">
      <alignment vertical="center"/>
    </xf>
    <xf numFmtId="0" fontId="5" fillId="18" borderId="0" xfId="0" applyFont="1" applyFill="1" applyAlignment="1">
      <alignment vertical="top"/>
    </xf>
    <xf numFmtId="174" fontId="24" fillId="17" borderId="0" xfId="0" applyNumberFormat="1" applyFont="1" applyFill="1" applyAlignment="1">
      <alignment horizontal="right" vertical="center"/>
    </xf>
    <xf numFmtId="174" fontId="5" fillId="17" borderId="0" xfId="0" applyNumberFormat="1" applyFont="1" applyFill="1" applyAlignment="1">
      <alignment horizontal="right" vertical="center"/>
    </xf>
    <xf numFmtId="174" fontId="2" fillId="17" borderId="0" xfId="0" applyNumberFormat="1" applyFont="1" applyFill="1" applyAlignment="1">
      <alignment horizontal="right" vertical="center"/>
    </xf>
    <xf numFmtId="0" fontId="24" fillId="17" borderId="0" xfId="0" applyFont="1" applyFill="1" applyAlignment="1">
      <alignment horizontal="left" vertical="top" wrapText="1"/>
    </xf>
    <xf numFmtId="0" fontId="24" fillId="0" borderId="0" xfId="0" applyFont="1" applyFill="1" applyAlignment="1">
      <alignment vertical="center"/>
    </xf>
    <xf numFmtId="175" fontId="24" fillId="17" borderId="0" xfId="0" applyNumberFormat="1" applyFont="1" applyFill="1" applyAlignment="1">
      <alignment horizontal="right" vertical="center"/>
    </xf>
    <xf numFmtId="175" fontId="5" fillId="17" borderId="0" xfId="0" applyNumberFormat="1" applyFont="1" applyFill="1" applyAlignment="1">
      <alignment horizontal="right" vertical="center"/>
    </xf>
    <xf numFmtId="166" fontId="2" fillId="0" borderId="0" xfId="0" applyNumberFormat="1" applyFont="1"/>
    <xf numFmtId="166" fontId="2" fillId="0" borderId="0" xfId="0" applyNumberFormat="1" applyFont="1" applyFill="1" applyAlignment="1">
      <alignment vertical="center"/>
    </xf>
    <xf numFmtId="174" fontId="24" fillId="0" borderId="0" xfId="0" applyNumberFormat="1" applyFont="1" applyFill="1" applyAlignment="1">
      <alignment vertical="center"/>
    </xf>
    <xf numFmtId="166" fontId="24" fillId="0" borderId="0" xfId="0" applyNumberFormat="1" applyFont="1" applyFill="1" applyAlignment="1">
      <alignment vertical="center"/>
    </xf>
    <xf numFmtId="174" fontId="24" fillId="17" borderId="0" xfId="0" applyNumberFormat="1" applyFont="1" applyFill="1" applyAlignment="1">
      <alignment vertical="center"/>
    </xf>
    <xf numFmtId="166" fontId="2" fillId="17" borderId="0" xfId="0" applyNumberFormat="1" applyFont="1" applyFill="1" applyAlignment="1">
      <alignment horizontal="left" vertical="center"/>
    </xf>
    <xf numFmtId="0" fontId="2" fillId="17" borderId="0" xfId="0" applyFont="1" applyFill="1" applyAlignment="1">
      <alignment horizontal="left" vertical="top" wrapText="1"/>
    </xf>
    <xf numFmtId="0" fontId="2" fillId="17" borderId="0" xfId="0" applyFont="1" applyFill="1" applyAlignment="1">
      <alignment horizontal="left" vertical="top" wrapText="1"/>
    </xf>
    <xf numFmtId="174" fontId="2" fillId="17" borderId="0" xfId="0" applyNumberFormat="1" applyFont="1" applyFill="1" applyProtection="1"/>
    <xf numFmtId="0" fontId="2" fillId="17" borderId="0" xfId="0" applyFont="1" applyFill="1" applyAlignment="1" applyProtection="1">
      <alignment horizontal="left" vertical="top" wrapText="1"/>
    </xf>
    <xf numFmtId="174" fontId="2" fillId="17" borderId="0" xfId="0" applyNumberFormat="1" applyFont="1" applyFill="1" applyAlignment="1" applyProtection="1">
      <alignment horizontal="right" vertical="center"/>
    </xf>
    <xf numFmtId="164" fontId="2" fillId="17" borderId="0" xfId="0" applyNumberFormat="1" applyFont="1" applyFill="1" applyAlignment="1" applyProtection="1">
      <alignment horizontal="right" vertical="center"/>
    </xf>
    <xf numFmtId="0" fontId="72" fillId="17" borderId="0" xfId="0" applyFont="1" applyFill="1"/>
    <xf numFmtId="0" fontId="73" fillId="0" borderId="0" xfId="0" applyFont="1"/>
    <xf numFmtId="168" fontId="4" fillId="62" borderId="8" xfId="56" applyNumberFormat="1" applyFont="1" applyFill="1" applyBorder="1">
      <alignment vertical="top"/>
    </xf>
    <xf numFmtId="0" fontId="2" fillId="63" borderId="0" xfId="0" applyFont="1" applyFill="1" applyAlignment="1">
      <alignment vertical="center"/>
    </xf>
    <xf numFmtId="0" fontId="2" fillId="64" borderId="0" xfId="0" applyFont="1" applyFill="1"/>
    <xf numFmtId="9" fontId="2" fillId="64" borderId="0" xfId="0" applyNumberFormat="1" applyFont="1" applyFill="1"/>
    <xf numFmtId="168" fontId="2" fillId="17" borderId="0" xfId="56" applyFont="1" applyFill="1">
      <alignment vertical="top"/>
    </xf>
    <xf numFmtId="168" fontId="11" fillId="17" borderId="0" xfId="56" applyFont="1" applyFill="1" applyBorder="1" applyAlignment="1">
      <alignment vertical="top"/>
    </xf>
    <xf numFmtId="168" fontId="5" fillId="17" borderId="0" xfId="56" applyFont="1" applyFill="1" applyBorder="1" applyAlignment="1">
      <alignment vertical="top"/>
    </xf>
    <xf numFmtId="168" fontId="2" fillId="17" borderId="0" xfId="56" applyFont="1" applyFill="1" applyBorder="1">
      <alignment vertical="top"/>
    </xf>
    <xf numFmtId="168" fontId="2" fillId="65" borderId="8" xfId="56" applyFont="1" applyFill="1" applyBorder="1">
      <alignment vertical="top"/>
    </xf>
    <xf numFmtId="168" fontId="2" fillId="29" borderId="8" xfId="56" applyFont="1" applyFill="1" applyBorder="1">
      <alignment vertical="top"/>
    </xf>
    <xf numFmtId="168" fontId="2" fillId="27" borderId="8" xfId="56" applyFont="1" applyFill="1" applyBorder="1">
      <alignment vertical="top"/>
    </xf>
    <xf numFmtId="168" fontId="2" fillId="0" borderId="0" xfId="56" applyFont="1" applyFill="1" applyBorder="1">
      <alignment vertical="top"/>
    </xf>
    <xf numFmtId="0" fontId="2" fillId="17" borderId="0" xfId="3" applyFill="1"/>
    <xf numFmtId="0" fontId="40" fillId="17" borderId="0" xfId="40" applyFill="1" applyAlignment="1">
      <alignment vertical="center"/>
    </xf>
    <xf numFmtId="0" fontId="2" fillId="17" borderId="0" xfId="3" applyFill="1" applyAlignment="1">
      <alignment vertical="center"/>
    </xf>
    <xf numFmtId="0" fontId="2" fillId="17" borderId="0" xfId="3" applyFill="1" applyAlignment="1">
      <alignment vertical="center" wrapText="1"/>
    </xf>
    <xf numFmtId="0" fontId="0" fillId="17" borderId="0" xfId="0" applyFill="1"/>
    <xf numFmtId="0" fontId="48" fillId="17" borderId="0" xfId="0" applyFont="1" applyFill="1" applyAlignment="1">
      <alignment vertical="top"/>
    </xf>
    <xf numFmtId="0" fontId="49" fillId="17" borderId="0" xfId="0" applyFont="1" applyFill="1" applyAlignment="1">
      <alignment vertical="top"/>
    </xf>
    <xf numFmtId="0" fontId="50" fillId="17" borderId="0" xfId="0" applyFont="1" applyFill="1" applyAlignment="1">
      <alignment vertical="top"/>
    </xf>
    <xf numFmtId="0" fontId="71" fillId="20" borderId="0" xfId="0" applyFont="1" applyFill="1"/>
    <xf numFmtId="0" fontId="2" fillId="20" borderId="0" xfId="3" applyFill="1"/>
    <xf numFmtId="0" fontId="71" fillId="20" borderId="0" xfId="0" applyFont="1" applyFill="1" applyAlignment="1">
      <alignment horizontal="left"/>
    </xf>
    <xf numFmtId="15" fontId="71" fillId="20" borderId="0" xfId="0" applyNumberFormat="1" applyFont="1" applyFill="1" applyAlignment="1">
      <alignment horizontal="left"/>
    </xf>
    <xf numFmtId="0" fontId="40" fillId="17" borderId="0" xfId="40" applyFill="1" applyBorder="1"/>
    <xf numFmtId="0" fontId="40" fillId="17" borderId="0" xfId="40" applyFill="1"/>
    <xf numFmtId="0" fontId="42" fillId="17" borderId="0" xfId="43" applyFill="1"/>
    <xf numFmtId="0" fontId="43" fillId="17" borderId="0" xfId="44" applyFill="1"/>
    <xf numFmtId="0" fontId="44" fillId="17" borderId="0" xfId="45" applyFill="1"/>
    <xf numFmtId="0" fontId="2" fillId="17" borderId="0" xfId="46" applyFill="1"/>
    <xf numFmtId="0" fontId="45" fillId="17" borderId="0" xfId="47" applyFill="1"/>
    <xf numFmtId="0" fontId="5" fillId="28" borderId="22" xfId="0" applyFont="1" applyFill="1" applyBorder="1" applyAlignment="1">
      <alignment vertical="top" wrapText="1"/>
    </xf>
  </cellXfs>
  <cellStyles count="131">
    <cellStyle name="20% - Accent1 2" xfId="83"/>
    <cellStyle name="20% - Accent2 2" xfId="87"/>
    <cellStyle name="20% - Accent3 2" xfId="91"/>
    <cellStyle name="20% - Accent4 2" xfId="95"/>
    <cellStyle name="20% - Accent5 2" xfId="99"/>
    <cellStyle name="20% - Accent6 2" xfId="103"/>
    <cellStyle name="40% - Accent1 2" xfId="84"/>
    <cellStyle name="40% - Accent2 2" xfId="88"/>
    <cellStyle name="40% - Accent3 2" xfId="92"/>
    <cellStyle name="40% - Accent4 2" xfId="96"/>
    <cellStyle name="40% - Accent5 2" xfId="100"/>
    <cellStyle name="40% - Accent6 2" xfId="104"/>
    <cellStyle name="60% - Accent1 2" xfId="85"/>
    <cellStyle name="60% - Accent2 2" xfId="89"/>
    <cellStyle name="60% - Accent3 2" xfId="93"/>
    <cellStyle name="60% - Accent4 2" xfId="97"/>
    <cellStyle name="60% - Accent5 2" xfId="101"/>
    <cellStyle name="60% - Accent6 2" xfId="105"/>
    <cellStyle name="Accent1 2" xfId="82"/>
    <cellStyle name="Accent2 2" xfId="86"/>
    <cellStyle name="Accent3 2" xfId="90"/>
    <cellStyle name="Accent4 2" xfId="94"/>
    <cellStyle name="Accent5 2" xfId="98"/>
    <cellStyle name="Accent6 2" xfId="102"/>
    <cellStyle name="Bad 2" xfId="71"/>
    <cellStyle name="Between-worksheet counter-flow" xfId="50"/>
    <cellStyle name="BM Input" xfId="109"/>
    <cellStyle name="Calculation 2" xfId="46"/>
    <cellStyle name="Calculation 3" xfId="75"/>
    <cellStyle name="Check Cell 2" xfId="52"/>
    <cellStyle name="Check Cell 3" xfId="77"/>
    <cellStyle name="Column 1" xfId="30"/>
    <cellStyle name="Column 2 + 3" xfId="31"/>
    <cellStyle name="Column 4" xfId="32"/>
    <cellStyle name="Comma 2" xfId="4"/>
    <cellStyle name="Comma 2 2" xfId="111"/>
    <cellStyle name="Comma 2 3" xfId="58"/>
    <cellStyle name="Comma 3" xfId="35"/>
    <cellStyle name="Comma 3 2" xfId="60"/>
    <cellStyle name="Comma 4" xfId="127"/>
    <cellStyle name="Comma 5" xfId="108"/>
    <cellStyle name="Comma 6" xfId="129"/>
    <cellStyle name="Counterflow" xfId="18"/>
    <cellStyle name="DateLong" xfId="24"/>
    <cellStyle name="DateLong 2" xfId="114"/>
    <cellStyle name="DateLong 3" xfId="62"/>
    <cellStyle name="DateShort" xfId="25"/>
    <cellStyle name="DateShort 2" xfId="63"/>
    <cellStyle name="Documentation" xfId="23"/>
    <cellStyle name="Empty cell" xfId="53"/>
    <cellStyle name="End of sheet" xfId="42"/>
    <cellStyle name="Explanatory Text 2" xfId="47"/>
    <cellStyle name="Explanatory Text 3" xfId="80"/>
    <cellStyle name="Export" xfId="20"/>
    <cellStyle name="Exported to another sheet or section" xfId="45"/>
    <cellStyle name="Factor" xfId="26"/>
    <cellStyle name="Factor 2" xfId="113"/>
    <cellStyle name="Good 2" xfId="70"/>
    <cellStyle name="Hard coded" xfId="21"/>
    <cellStyle name="Hard coded output" xfId="51"/>
    <cellStyle name="Heading 1 2" xfId="40"/>
    <cellStyle name="Heading 1 3" xfId="120"/>
    <cellStyle name="Heading 1 4" xfId="66"/>
    <cellStyle name="Heading 2 2" xfId="43"/>
    <cellStyle name="Heading 2 3" xfId="67"/>
    <cellStyle name="Heading 3 2" xfId="68"/>
    <cellStyle name="Heading 4 2" xfId="69"/>
    <cellStyle name="Hyperlink 2" xfId="37"/>
    <cellStyle name="Hyperlink 2 2" xfId="122"/>
    <cellStyle name="Hyperlink 3" xfId="39"/>
    <cellStyle name="Hyperlink 4" xfId="119"/>
    <cellStyle name="Hyperlink 5" xfId="106"/>
    <cellStyle name="Import" xfId="19"/>
    <cellStyle name="Input 2" xfId="48"/>
    <cellStyle name="Input 3" xfId="73"/>
    <cellStyle name="Level 1 Heading" xfId="27"/>
    <cellStyle name="Level 2 Heading" xfId="28"/>
    <cellStyle name="Level 3 Heading" xfId="29"/>
    <cellStyle name="Linked Cell 2" xfId="44"/>
    <cellStyle name="Linked Cell 3" xfId="76"/>
    <cellStyle name="Neutral 2" xfId="72"/>
    <cellStyle name="Normal" xfId="0" builtinId="0"/>
    <cellStyle name="Normal 2" xfId="33"/>
    <cellStyle name="Normal 2 2" xfId="56"/>
    <cellStyle name="Normal 2 2 2" xfId="125"/>
    <cellStyle name="Normal 2 2 3" xfId="124"/>
    <cellStyle name="Normal 2 3" xfId="1"/>
    <cellStyle name="Normal 2 4" xfId="57"/>
    <cellStyle name="Normal 2 5" xfId="110"/>
    <cellStyle name="Normal 3" xfId="3"/>
    <cellStyle name="Normal 3 2" xfId="121"/>
    <cellStyle name="Normal 4" xfId="118"/>
    <cellStyle name="Normal 4 2" xfId="123"/>
    <cellStyle name="Normal 4 3" xfId="130"/>
    <cellStyle name="Normal 5" xfId="117"/>
    <cellStyle name="Normal 6" xfId="36"/>
    <cellStyle name="Normal 7" xfId="61"/>
    <cellStyle name="Normal 7 2" xfId="59"/>
    <cellStyle name="Normal 9" xfId="128"/>
    <cellStyle name="Note 2" xfId="79"/>
    <cellStyle name="Output 2" xfId="74"/>
    <cellStyle name="Pantone 130C" xfId="11"/>
    <cellStyle name="Pantone 179C" xfId="16"/>
    <cellStyle name="Pantone 232C" xfId="15"/>
    <cellStyle name="Pantone 2745C" xfId="14"/>
    <cellStyle name="Pantone 279C" xfId="9"/>
    <cellStyle name="Pantone 281C" xfId="8"/>
    <cellStyle name="Pantone 451C" xfId="10"/>
    <cellStyle name="Pantone 583C" xfId="13"/>
    <cellStyle name="Pantone 633C" xfId="12"/>
    <cellStyle name="Percent" xfId="2" builtinId="5"/>
    <cellStyle name="Percent [0]" xfId="22"/>
    <cellStyle name="Percent 2" xfId="5"/>
    <cellStyle name="Percent 2 2" xfId="112"/>
    <cellStyle name="Percent 3" xfId="7"/>
    <cellStyle name="Percent 3 2" xfId="126"/>
    <cellStyle name="Percent 4" xfId="34"/>
    <cellStyle name="Percent 5" xfId="64"/>
    <cellStyle name="Section separator" xfId="54"/>
    <cellStyle name="Title 2" xfId="38"/>
    <cellStyle name="Title 3" xfId="116"/>
    <cellStyle name="Title 4" xfId="65"/>
    <cellStyle name="To be reviewed or discussed" xfId="55"/>
    <cellStyle name="Total 2" xfId="81"/>
    <cellStyle name="Warning Text 2" xfId="6"/>
    <cellStyle name="Warning Text 3" xfId="41"/>
    <cellStyle name="Warning Text 4" xfId="78"/>
    <cellStyle name="WIP" xfId="17"/>
    <cellStyle name="Within-worksheet counter-flow" xfId="49"/>
    <cellStyle name="Year" xfId="107"/>
    <cellStyle name="Year 2" xfId="115"/>
  </cellStyles>
  <dxfs count="136">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color theme="0" tint="-0.14996795556505021"/>
      </font>
    </dxf>
    <dxf>
      <font>
        <color theme="0" tint="-0.14996795556505021"/>
      </font>
    </dxf>
    <dxf>
      <font>
        <b val="0"/>
        <i val="0"/>
        <color theme="0" tint="-0.14996795556505021"/>
      </font>
    </dxf>
    <dxf>
      <font>
        <color theme="0" tint="-0.14996795556505021"/>
      </font>
    </dxf>
    <dxf>
      <font>
        <color theme="0" tint="-0.14996795556505021"/>
      </font>
    </dxf>
    <dxf>
      <font>
        <color theme="0" tint="-0.14996795556505021"/>
      </font>
    </dxf>
    <dxf>
      <font>
        <b val="0"/>
        <i val="0"/>
        <color theme="0" tint="-0.14996795556505021"/>
      </font>
    </dxf>
    <dxf>
      <font>
        <color theme="0" tint="-0.14996795556505021"/>
      </font>
    </dxf>
    <dxf>
      <font>
        <b val="0"/>
        <i val="0"/>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color theme="0" tint="-0.14996795556505021"/>
      </font>
    </dxf>
    <dxf>
      <font>
        <color theme="0" tint="-0.14996795556505021"/>
      </font>
    </dxf>
    <dxf>
      <font>
        <color theme="0" tint="-0.14996795556505021"/>
      </font>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color theme="0" tint="-0.14996795556505021"/>
      </font>
    </dxf>
    <dxf>
      <font>
        <color theme="0" tint="-0.14996795556505021"/>
      </font>
    </dxf>
    <dxf>
      <font>
        <color theme="0" tint="-0.14996795556505021"/>
      </font>
    </dxf>
    <dxf>
      <font>
        <color theme="0"/>
      </font>
    </dxf>
    <dxf>
      <font>
        <color theme="0" tint="-0.14996795556505021"/>
      </font>
    </dxf>
    <dxf>
      <numFmt numFmtId="175" formatCode="[$-F400]h:mm:ss\ AM/PM"/>
    </dxf>
    <dxf>
      <numFmt numFmtId="175" formatCode="[$-F400]h:mm:ss\ AM/PM"/>
    </dxf>
    <dxf>
      <numFmt numFmtId="175" formatCode="[$-F400]h:mm:ss\ AM/PM"/>
    </dxf>
    <dxf>
      <numFmt numFmtId="175" formatCode="[$-F400]h:mm:ss\ AM/PM"/>
    </dxf>
    <dxf>
      <numFmt numFmtId="175" formatCode="[$-F400]h:mm:ss\ AM/PM"/>
    </dxf>
    <dxf>
      <numFmt numFmtId="175" formatCode="[$-F400]h:mm:ss\ AM/PM"/>
    </dxf>
    <dxf>
      <font>
        <color rgb="FF9C0006"/>
      </font>
      <fill>
        <patternFill>
          <bgColor rgb="FFFFC7CE"/>
        </patternFill>
      </fill>
    </dxf>
    <dxf>
      <font>
        <color theme="0" tint="-0.14996795556505021"/>
      </font>
    </dxf>
    <dxf>
      <font>
        <color theme="0"/>
      </font>
    </dxf>
    <dxf>
      <font>
        <color rgb="FF9C0006"/>
      </font>
      <fill>
        <patternFill>
          <bgColor rgb="FFFFC7CE"/>
        </patternFill>
      </fill>
    </dxf>
    <dxf>
      <font>
        <color theme="0" tint="-0.14996795556505021"/>
      </font>
    </dxf>
    <dxf>
      <font>
        <color theme="0"/>
      </font>
    </dxf>
    <dxf>
      <numFmt numFmtId="175" formatCode="[$-F400]h:mm:ss\ AM/PM"/>
    </dxf>
    <dxf>
      <numFmt numFmtId="175" formatCode="[$-F400]h:mm:ss\ AM/PM"/>
    </dxf>
    <dxf>
      <numFmt numFmtId="175" formatCode="[$-F400]h:mm:ss\ AM/PM"/>
    </dxf>
    <dxf>
      <font>
        <color rgb="FF9C0006"/>
      </font>
      <fill>
        <patternFill>
          <bgColor rgb="FFFFC7CE"/>
        </patternFill>
      </fill>
    </dxf>
    <dxf>
      <font>
        <color theme="0" tint="-0.14996795556505021"/>
      </font>
    </dxf>
    <dxf>
      <font>
        <color theme="0"/>
      </font>
    </dxf>
    <dxf>
      <numFmt numFmtId="175" formatCode="[$-F400]h:mm:ss\ AM/PM"/>
    </dxf>
    <dxf>
      <numFmt numFmtId="175" formatCode="[$-F400]h:mm:ss\ AM/PM"/>
    </dxf>
    <dxf>
      <numFmt numFmtId="175" formatCode="[$-F400]h:mm:ss\ AM/PM"/>
    </dxf>
    <dxf>
      <font>
        <color rgb="FF9C0006"/>
      </font>
      <fill>
        <patternFill>
          <bgColor rgb="FFFFC7CE"/>
        </patternFill>
      </fill>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003479"/>
      <color rgb="FF0000FF"/>
      <color rgb="FFFFCCFF"/>
      <color rgb="FF857362"/>
      <color rgb="FFFCEABF"/>
      <color rgb="FFE0DCD8"/>
      <color rgb="FFCA0083"/>
      <color rgb="FF002664"/>
      <color rgb="FFBFDDF1"/>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4</xdr:col>
      <xdr:colOff>82407</xdr:colOff>
      <xdr:row>6</xdr:row>
      <xdr:rowOff>188121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25743" y="702129"/>
          <a:ext cx="2754850" cy="7752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g.rayat\OneDrive%20-%20OFWAT\Quality%20and%20Assurance\FD%20-%20Reconciliation%20Rule%20Book\Reconciliation%20Rule%20Book\Models\Cost-of-New-Debt-Indexation-Model-Blank-17.07.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A36"/>
  <sheetViews>
    <sheetView tabSelected="1" view="pageBreakPreview" zoomScale="80" zoomScaleNormal="100" zoomScaleSheetLayoutView="80" workbookViewId="0"/>
  </sheetViews>
  <sheetFormatPr defaultColWidth="0" defaultRowHeight="12.75" x14ac:dyDescent="0.2"/>
  <cols>
    <col min="1" max="1" width="28.25" style="128" bestFit="1" customWidth="1"/>
    <col min="2" max="2" width="100.25" style="128" customWidth="1"/>
    <col min="3" max="3" width="23.125" style="128" customWidth="1"/>
    <col min="4" max="4" width="16" style="128" customWidth="1"/>
    <col min="5" max="5" width="9.125" style="128" customWidth="1"/>
    <col min="6" max="6" width="9.125" style="128" hidden="1"/>
    <col min="7" max="16381" width="0" style="128" hidden="1"/>
    <col min="16382" max="16384" width="9.125" style="128" hidden="1"/>
  </cols>
  <sheetData>
    <row r="1" spans="1:6" s="127" customFormat="1" ht="30.75" thickBot="1" x14ac:dyDescent="0.45">
      <c r="A1" s="127" t="str">
        <f ca="1" xml:space="preserve"> RIGHT(CELL("filename", $A$1), LEN(CELL("filename", $A$1)) - SEARCH("]", CELL("filename", $A$1)))</f>
        <v>Cover</v>
      </c>
    </row>
    <row r="2" spans="1:6" ht="3.95" customHeight="1" x14ac:dyDescent="0.3">
      <c r="A2" s="129"/>
      <c r="B2" s="129"/>
      <c r="C2" s="129"/>
      <c r="D2" s="129"/>
      <c r="E2" s="129"/>
      <c r="F2" s="129"/>
    </row>
    <row r="3" spans="1:6" s="273" customFormat="1" ht="16.5" x14ac:dyDescent="0.3">
      <c r="A3" s="130" t="s">
        <v>0</v>
      </c>
      <c r="B3" s="272" t="s">
        <v>1</v>
      </c>
      <c r="C3" s="130"/>
      <c r="D3" s="130"/>
      <c r="E3" s="130"/>
      <c r="F3" s="130"/>
    </row>
    <row r="4" spans="1:6" s="273" customFormat="1" ht="16.5" x14ac:dyDescent="0.3">
      <c r="A4" s="130" t="s">
        <v>2</v>
      </c>
      <c r="B4" s="274">
        <v>1.1000000000000001</v>
      </c>
      <c r="C4" s="130"/>
      <c r="D4" s="130"/>
      <c r="E4" s="130"/>
      <c r="F4" s="130"/>
    </row>
    <row r="5" spans="1:6" s="273" customFormat="1" ht="16.5" x14ac:dyDescent="0.3">
      <c r="A5" s="130" t="s">
        <v>3</v>
      </c>
      <c r="B5" s="272" t="s">
        <v>583</v>
      </c>
      <c r="C5" s="130"/>
      <c r="D5" s="130"/>
      <c r="E5" s="130"/>
      <c r="F5" s="130"/>
    </row>
    <row r="6" spans="1:6" s="273" customFormat="1" ht="16.5" x14ac:dyDescent="0.3">
      <c r="A6" s="130" t="s">
        <v>4</v>
      </c>
      <c r="B6" s="275">
        <v>44167</v>
      </c>
      <c r="C6" s="130"/>
      <c r="D6" s="130"/>
      <c r="E6" s="130"/>
      <c r="F6" s="130"/>
    </row>
    <row r="7" spans="1:6" s="273" customFormat="1" ht="16.5" x14ac:dyDescent="0.3">
      <c r="A7" s="130" t="s">
        <v>5</v>
      </c>
      <c r="B7" s="130" t="s">
        <v>6</v>
      </c>
      <c r="C7" s="130"/>
      <c r="D7" s="130"/>
      <c r="E7" s="130"/>
      <c r="F7" s="130"/>
    </row>
    <row r="8" spans="1:6" s="273" customFormat="1" ht="16.5" x14ac:dyDescent="0.3">
      <c r="A8" s="130" t="s">
        <v>7</v>
      </c>
      <c r="B8" s="130" t="s">
        <v>582</v>
      </c>
      <c r="C8" s="130"/>
      <c r="D8" s="130"/>
      <c r="E8" s="130"/>
      <c r="F8" s="130"/>
    </row>
    <row r="9" spans="1:6" s="273" customFormat="1" ht="3.75" customHeight="1" x14ac:dyDescent="0.3">
      <c r="A9" s="130"/>
      <c r="B9" s="130"/>
      <c r="C9" s="130"/>
      <c r="D9" s="130"/>
      <c r="E9" s="130"/>
      <c r="F9" s="130"/>
    </row>
    <row r="10" spans="1:6" s="264" customFormat="1" x14ac:dyDescent="0.2"/>
    <row r="11" spans="1:6" s="264" customFormat="1" ht="119.25" customHeight="1" x14ac:dyDescent="0.2">
      <c r="A11" s="265" t="s">
        <v>8</v>
      </c>
      <c r="B11" s="245" t="s">
        <v>9</v>
      </c>
      <c r="C11" s="245"/>
      <c r="D11" s="245"/>
    </row>
    <row r="12" spans="1:6" s="264" customFormat="1" x14ac:dyDescent="0.2">
      <c r="A12" s="266"/>
      <c r="B12" s="266"/>
    </row>
    <row r="13" spans="1:6" s="264" customFormat="1" ht="25.5" x14ac:dyDescent="0.2">
      <c r="A13" s="265" t="s">
        <v>10</v>
      </c>
      <c r="B13" s="267" t="s">
        <v>11</v>
      </c>
    </row>
    <row r="14" spans="1:6" s="264" customFormat="1" x14ac:dyDescent="0.2">
      <c r="A14" s="266"/>
      <c r="B14" s="266"/>
    </row>
    <row r="15" spans="1:6" s="264" customFormat="1" ht="207.95" customHeight="1" x14ac:dyDescent="0.2">
      <c r="A15" s="265" t="s">
        <v>12</v>
      </c>
      <c r="B15" s="245" t="s">
        <v>13</v>
      </c>
      <c r="C15" s="245"/>
      <c r="D15" s="245"/>
    </row>
    <row r="16" spans="1:6" s="268" customFormat="1" ht="14.25" x14ac:dyDescent="0.2"/>
    <row r="17" spans="1:1021 1025:2045 2049:3069 3073:4093 4097:5117 5121:6141 6145:7165 7169:8189 8193:9213 9217:10237 10241:11261 11265:12285 12289:13309 13313:14333 14337:15357 15361:16381" s="268" customFormat="1" ht="16.5" x14ac:dyDescent="0.2">
      <c r="A17" s="265" t="s">
        <v>14</v>
      </c>
      <c r="B17" s="269" t="s">
        <v>15</v>
      </c>
      <c r="C17" s="270"/>
      <c r="D17" s="270"/>
    </row>
    <row r="18" spans="1:1021 1025:2045 2049:3069 3073:4093 4097:5117 5121:6141 6145:7165 7169:8189 8193:9213 9217:10237 10241:11261 11265:12285 12289:13309 13313:14333 14337:15357 15361:16381" s="270" customFormat="1" ht="16.5" x14ac:dyDescent="0.2">
      <c r="A18" s="271"/>
      <c r="E18" s="271"/>
      <c r="I18" s="271"/>
      <c r="M18" s="271"/>
      <c r="Q18" s="271"/>
      <c r="U18" s="271"/>
      <c r="Y18" s="271"/>
      <c r="AC18" s="271"/>
      <c r="AG18" s="271"/>
      <c r="AK18" s="271"/>
      <c r="AO18" s="271"/>
      <c r="AS18" s="271"/>
      <c r="AW18" s="271"/>
      <c r="BA18" s="271"/>
      <c r="BE18" s="271"/>
      <c r="BI18" s="271"/>
      <c r="BM18" s="271"/>
      <c r="BQ18" s="271"/>
      <c r="BU18" s="271"/>
      <c r="BY18" s="271"/>
      <c r="CC18" s="271"/>
      <c r="CG18" s="271"/>
      <c r="CK18" s="271"/>
      <c r="CO18" s="271"/>
      <c r="CS18" s="271"/>
      <c r="CW18" s="271"/>
      <c r="DA18" s="271"/>
      <c r="DE18" s="271"/>
      <c r="DI18" s="271"/>
      <c r="DM18" s="271"/>
      <c r="DQ18" s="271"/>
      <c r="DU18" s="271"/>
      <c r="DY18" s="271"/>
      <c r="EC18" s="271"/>
      <c r="EG18" s="271"/>
      <c r="EK18" s="271"/>
      <c r="EO18" s="271"/>
      <c r="ES18" s="271"/>
      <c r="EW18" s="271"/>
      <c r="FA18" s="271"/>
      <c r="FE18" s="271"/>
      <c r="FI18" s="271"/>
      <c r="FM18" s="271"/>
      <c r="FQ18" s="271"/>
      <c r="FU18" s="271"/>
      <c r="FY18" s="271"/>
      <c r="GC18" s="271"/>
      <c r="GG18" s="271"/>
      <c r="GK18" s="271"/>
      <c r="GO18" s="271"/>
      <c r="GS18" s="271"/>
      <c r="GW18" s="271"/>
      <c r="HA18" s="271"/>
      <c r="HE18" s="271"/>
      <c r="HI18" s="271"/>
      <c r="HM18" s="271"/>
      <c r="HQ18" s="271"/>
      <c r="HU18" s="271"/>
      <c r="HY18" s="271"/>
      <c r="IC18" s="271"/>
      <c r="IG18" s="271"/>
      <c r="IK18" s="271"/>
      <c r="IO18" s="271"/>
      <c r="IS18" s="271"/>
      <c r="IW18" s="271"/>
      <c r="JA18" s="271"/>
      <c r="JE18" s="271"/>
      <c r="JI18" s="271"/>
      <c r="JM18" s="271"/>
      <c r="JQ18" s="271"/>
      <c r="JU18" s="271"/>
      <c r="JY18" s="271"/>
      <c r="KC18" s="271"/>
      <c r="KG18" s="271"/>
      <c r="KK18" s="271"/>
      <c r="KO18" s="271"/>
      <c r="KS18" s="271"/>
      <c r="KW18" s="271"/>
      <c r="LA18" s="271"/>
      <c r="LE18" s="271"/>
      <c r="LI18" s="271"/>
      <c r="LM18" s="271"/>
      <c r="LQ18" s="271"/>
      <c r="LU18" s="271"/>
      <c r="LY18" s="271"/>
      <c r="MC18" s="271"/>
      <c r="MG18" s="271"/>
      <c r="MK18" s="271"/>
      <c r="MO18" s="271"/>
      <c r="MS18" s="271"/>
      <c r="MW18" s="271"/>
      <c r="NA18" s="271"/>
      <c r="NE18" s="271"/>
      <c r="NI18" s="271"/>
      <c r="NM18" s="271"/>
      <c r="NQ18" s="271"/>
      <c r="NU18" s="271"/>
      <c r="NY18" s="271"/>
      <c r="OC18" s="271"/>
      <c r="OG18" s="271"/>
      <c r="OK18" s="271"/>
      <c r="OO18" s="271"/>
      <c r="OS18" s="271"/>
      <c r="OW18" s="271"/>
      <c r="PA18" s="271"/>
      <c r="PE18" s="271"/>
      <c r="PI18" s="271"/>
      <c r="PM18" s="271"/>
      <c r="PQ18" s="271"/>
      <c r="PU18" s="271"/>
      <c r="PY18" s="271"/>
      <c r="QC18" s="271"/>
      <c r="QG18" s="271"/>
      <c r="QK18" s="271"/>
      <c r="QO18" s="271"/>
      <c r="QS18" s="271"/>
      <c r="QW18" s="271"/>
      <c r="RA18" s="271"/>
      <c r="RE18" s="271"/>
      <c r="RI18" s="271"/>
      <c r="RM18" s="271"/>
      <c r="RQ18" s="271"/>
      <c r="RU18" s="271"/>
      <c r="RY18" s="271"/>
      <c r="SC18" s="271"/>
      <c r="SG18" s="271"/>
      <c r="SK18" s="271"/>
      <c r="SO18" s="271"/>
      <c r="SS18" s="271"/>
      <c r="SW18" s="271"/>
      <c r="TA18" s="271"/>
      <c r="TE18" s="271"/>
      <c r="TI18" s="271"/>
      <c r="TM18" s="271"/>
      <c r="TQ18" s="271"/>
      <c r="TU18" s="271"/>
      <c r="TY18" s="271"/>
      <c r="UC18" s="271"/>
      <c r="UG18" s="271"/>
      <c r="UK18" s="271"/>
      <c r="UO18" s="271"/>
      <c r="US18" s="271"/>
      <c r="UW18" s="271"/>
      <c r="VA18" s="271"/>
      <c r="VE18" s="271"/>
      <c r="VI18" s="271"/>
      <c r="VM18" s="271"/>
      <c r="VQ18" s="271"/>
      <c r="VU18" s="271"/>
      <c r="VY18" s="271"/>
      <c r="WC18" s="271"/>
      <c r="WG18" s="271"/>
      <c r="WK18" s="271"/>
      <c r="WO18" s="271"/>
      <c r="WS18" s="271"/>
      <c r="WW18" s="271"/>
      <c r="XA18" s="271"/>
      <c r="XE18" s="271"/>
      <c r="XI18" s="271"/>
      <c r="XM18" s="271"/>
      <c r="XQ18" s="271"/>
      <c r="XU18" s="271"/>
      <c r="XY18" s="271"/>
      <c r="YC18" s="271"/>
      <c r="YG18" s="271"/>
      <c r="YK18" s="271"/>
      <c r="YO18" s="271"/>
      <c r="YS18" s="271"/>
      <c r="YW18" s="271"/>
      <c r="ZA18" s="271"/>
      <c r="ZE18" s="271"/>
      <c r="ZI18" s="271"/>
      <c r="ZM18" s="271"/>
      <c r="ZQ18" s="271"/>
      <c r="ZU18" s="271"/>
      <c r="ZY18" s="271"/>
      <c r="AAC18" s="271"/>
      <c r="AAG18" s="271"/>
      <c r="AAK18" s="271"/>
      <c r="AAO18" s="271"/>
      <c r="AAS18" s="271"/>
      <c r="AAW18" s="271"/>
      <c r="ABA18" s="271"/>
      <c r="ABE18" s="271"/>
      <c r="ABI18" s="271"/>
      <c r="ABM18" s="271"/>
      <c r="ABQ18" s="271"/>
      <c r="ABU18" s="271"/>
      <c r="ABY18" s="271"/>
      <c r="ACC18" s="271"/>
      <c r="ACG18" s="271"/>
      <c r="ACK18" s="271"/>
      <c r="ACO18" s="271"/>
      <c r="ACS18" s="271"/>
      <c r="ACW18" s="271"/>
      <c r="ADA18" s="271"/>
      <c r="ADE18" s="271"/>
      <c r="ADI18" s="271"/>
      <c r="ADM18" s="271"/>
      <c r="ADQ18" s="271"/>
      <c r="ADU18" s="271"/>
      <c r="ADY18" s="271"/>
      <c r="AEC18" s="271"/>
      <c r="AEG18" s="271"/>
      <c r="AEK18" s="271"/>
      <c r="AEO18" s="271"/>
      <c r="AES18" s="271"/>
      <c r="AEW18" s="271"/>
      <c r="AFA18" s="271"/>
      <c r="AFE18" s="271"/>
      <c r="AFI18" s="271"/>
      <c r="AFM18" s="271"/>
      <c r="AFQ18" s="271"/>
      <c r="AFU18" s="271"/>
      <c r="AFY18" s="271"/>
      <c r="AGC18" s="271"/>
      <c r="AGG18" s="271"/>
      <c r="AGK18" s="271"/>
      <c r="AGO18" s="271"/>
      <c r="AGS18" s="271"/>
      <c r="AGW18" s="271"/>
      <c r="AHA18" s="271"/>
      <c r="AHE18" s="271"/>
      <c r="AHI18" s="271"/>
      <c r="AHM18" s="271"/>
      <c r="AHQ18" s="271"/>
      <c r="AHU18" s="271"/>
      <c r="AHY18" s="271"/>
      <c r="AIC18" s="271"/>
      <c r="AIG18" s="271"/>
      <c r="AIK18" s="271"/>
      <c r="AIO18" s="271"/>
      <c r="AIS18" s="271"/>
      <c r="AIW18" s="271"/>
      <c r="AJA18" s="271"/>
      <c r="AJE18" s="271"/>
      <c r="AJI18" s="271"/>
      <c r="AJM18" s="271"/>
      <c r="AJQ18" s="271"/>
      <c r="AJU18" s="271"/>
      <c r="AJY18" s="271"/>
      <c r="AKC18" s="271"/>
      <c r="AKG18" s="271"/>
      <c r="AKK18" s="271"/>
      <c r="AKO18" s="271"/>
      <c r="AKS18" s="271"/>
      <c r="AKW18" s="271"/>
      <c r="ALA18" s="271"/>
      <c r="ALE18" s="271"/>
      <c r="ALI18" s="271"/>
      <c r="ALM18" s="271"/>
      <c r="ALQ18" s="271"/>
      <c r="ALU18" s="271"/>
      <c r="ALY18" s="271"/>
      <c r="AMC18" s="271"/>
      <c r="AMG18" s="271"/>
      <c r="AMK18" s="271"/>
      <c r="AMO18" s="271"/>
      <c r="AMS18" s="271"/>
      <c r="AMW18" s="271"/>
      <c r="ANA18" s="271"/>
      <c r="ANE18" s="271"/>
      <c r="ANI18" s="271"/>
      <c r="ANM18" s="271"/>
      <c r="ANQ18" s="271"/>
      <c r="ANU18" s="271"/>
      <c r="ANY18" s="271"/>
      <c r="AOC18" s="271"/>
      <c r="AOG18" s="271"/>
      <c r="AOK18" s="271"/>
      <c r="AOO18" s="271"/>
      <c r="AOS18" s="271"/>
      <c r="AOW18" s="271"/>
      <c r="APA18" s="271"/>
      <c r="APE18" s="271"/>
      <c r="API18" s="271"/>
      <c r="APM18" s="271"/>
      <c r="APQ18" s="271"/>
      <c r="APU18" s="271"/>
      <c r="APY18" s="271"/>
      <c r="AQC18" s="271"/>
      <c r="AQG18" s="271"/>
      <c r="AQK18" s="271"/>
      <c r="AQO18" s="271"/>
      <c r="AQS18" s="271"/>
      <c r="AQW18" s="271"/>
      <c r="ARA18" s="271"/>
      <c r="ARE18" s="271"/>
      <c r="ARI18" s="271"/>
      <c r="ARM18" s="271"/>
      <c r="ARQ18" s="271"/>
      <c r="ARU18" s="271"/>
      <c r="ARY18" s="271"/>
      <c r="ASC18" s="271"/>
      <c r="ASG18" s="271"/>
      <c r="ASK18" s="271"/>
      <c r="ASO18" s="271"/>
      <c r="ASS18" s="271"/>
      <c r="ASW18" s="271"/>
      <c r="ATA18" s="271"/>
      <c r="ATE18" s="271"/>
      <c r="ATI18" s="271"/>
      <c r="ATM18" s="271"/>
      <c r="ATQ18" s="271"/>
      <c r="ATU18" s="271"/>
      <c r="ATY18" s="271"/>
      <c r="AUC18" s="271"/>
      <c r="AUG18" s="271"/>
      <c r="AUK18" s="271"/>
      <c r="AUO18" s="271"/>
      <c r="AUS18" s="271"/>
      <c r="AUW18" s="271"/>
      <c r="AVA18" s="271"/>
      <c r="AVE18" s="271"/>
      <c r="AVI18" s="271"/>
      <c r="AVM18" s="271"/>
      <c r="AVQ18" s="271"/>
      <c r="AVU18" s="271"/>
      <c r="AVY18" s="271"/>
      <c r="AWC18" s="271"/>
      <c r="AWG18" s="271"/>
      <c r="AWK18" s="271"/>
      <c r="AWO18" s="271"/>
      <c r="AWS18" s="271"/>
      <c r="AWW18" s="271"/>
      <c r="AXA18" s="271"/>
      <c r="AXE18" s="271"/>
      <c r="AXI18" s="271"/>
      <c r="AXM18" s="271"/>
      <c r="AXQ18" s="271"/>
      <c r="AXU18" s="271"/>
      <c r="AXY18" s="271"/>
      <c r="AYC18" s="271"/>
      <c r="AYG18" s="271"/>
      <c r="AYK18" s="271"/>
      <c r="AYO18" s="271"/>
      <c r="AYS18" s="271"/>
      <c r="AYW18" s="271"/>
      <c r="AZA18" s="271"/>
      <c r="AZE18" s="271"/>
      <c r="AZI18" s="271"/>
      <c r="AZM18" s="271"/>
      <c r="AZQ18" s="271"/>
      <c r="AZU18" s="271"/>
      <c r="AZY18" s="271"/>
      <c r="BAC18" s="271"/>
      <c r="BAG18" s="271"/>
      <c r="BAK18" s="271"/>
      <c r="BAO18" s="271"/>
      <c r="BAS18" s="271"/>
      <c r="BAW18" s="271"/>
      <c r="BBA18" s="271"/>
      <c r="BBE18" s="271"/>
      <c r="BBI18" s="271"/>
      <c r="BBM18" s="271"/>
      <c r="BBQ18" s="271"/>
      <c r="BBU18" s="271"/>
      <c r="BBY18" s="271"/>
      <c r="BCC18" s="271"/>
      <c r="BCG18" s="271"/>
      <c r="BCK18" s="271"/>
      <c r="BCO18" s="271"/>
      <c r="BCS18" s="271"/>
      <c r="BCW18" s="271"/>
      <c r="BDA18" s="271"/>
      <c r="BDE18" s="271"/>
      <c r="BDI18" s="271"/>
      <c r="BDM18" s="271"/>
      <c r="BDQ18" s="271"/>
      <c r="BDU18" s="271"/>
      <c r="BDY18" s="271"/>
      <c r="BEC18" s="271"/>
      <c r="BEG18" s="271"/>
      <c r="BEK18" s="271"/>
      <c r="BEO18" s="271"/>
      <c r="BES18" s="271"/>
      <c r="BEW18" s="271"/>
      <c r="BFA18" s="271"/>
      <c r="BFE18" s="271"/>
      <c r="BFI18" s="271"/>
      <c r="BFM18" s="271"/>
      <c r="BFQ18" s="271"/>
      <c r="BFU18" s="271"/>
      <c r="BFY18" s="271"/>
      <c r="BGC18" s="271"/>
      <c r="BGG18" s="271"/>
      <c r="BGK18" s="271"/>
      <c r="BGO18" s="271"/>
      <c r="BGS18" s="271"/>
      <c r="BGW18" s="271"/>
      <c r="BHA18" s="271"/>
      <c r="BHE18" s="271"/>
      <c r="BHI18" s="271"/>
      <c r="BHM18" s="271"/>
      <c r="BHQ18" s="271"/>
      <c r="BHU18" s="271"/>
      <c r="BHY18" s="271"/>
      <c r="BIC18" s="271"/>
      <c r="BIG18" s="271"/>
      <c r="BIK18" s="271"/>
      <c r="BIO18" s="271"/>
      <c r="BIS18" s="271"/>
      <c r="BIW18" s="271"/>
      <c r="BJA18" s="271"/>
      <c r="BJE18" s="271"/>
      <c r="BJI18" s="271"/>
      <c r="BJM18" s="271"/>
      <c r="BJQ18" s="271"/>
      <c r="BJU18" s="271"/>
      <c r="BJY18" s="271"/>
      <c r="BKC18" s="271"/>
      <c r="BKG18" s="271"/>
      <c r="BKK18" s="271"/>
      <c r="BKO18" s="271"/>
      <c r="BKS18" s="271"/>
      <c r="BKW18" s="271"/>
      <c r="BLA18" s="271"/>
      <c r="BLE18" s="271"/>
      <c r="BLI18" s="271"/>
      <c r="BLM18" s="271"/>
      <c r="BLQ18" s="271"/>
      <c r="BLU18" s="271"/>
      <c r="BLY18" s="271"/>
      <c r="BMC18" s="271"/>
      <c r="BMG18" s="271"/>
      <c r="BMK18" s="271"/>
      <c r="BMO18" s="271"/>
      <c r="BMS18" s="271"/>
      <c r="BMW18" s="271"/>
      <c r="BNA18" s="271"/>
      <c r="BNE18" s="271"/>
      <c r="BNI18" s="271"/>
      <c r="BNM18" s="271"/>
      <c r="BNQ18" s="271"/>
      <c r="BNU18" s="271"/>
      <c r="BNY18" s="271"/>
      <c r="BOC18" s="271"/>
      <c r="BOG18" s="271"/>
      <c r="BOK18" s="271"/>
      <c r="BOO18" s="271"/>
      <c r="BOS18" s="271"/>
      <c r="BOW18" s="271"/>
      <c r="BPA18" s="271"/>
      <c r="BPE18" s="271"/>
      <c r="BPI18" s="271"/>
      <c r="BPM18" s="271"/>
      <c r="BPQ18" s="271"/>
      <c r="BPU18" s="271"/>
      <c r="BPY18" s="271"/>
      <c r="BQC18" s="271"/>
      <c r="BQG18" s="271"/>
      <c r="BQK18" s="271"/>
      <c r="BQO18" s="271"/>
      <c r="BQS18" s="271"/>
      <c r="BQW18" s="271"/>
      <c r="BRA18" s="271"/>
      <c r="BRE18" s="271"/>
      <c r="BRI18" s="271"/>
      <c r="BRM18" s="271"/>
      <c r="BRQ18" s="271"/>
      <c r="BRU18" s="271"/>
      <c r="BRY18" s="271"/>
      <c r="BSC18" s="271"/>
      <c r="BSG18" s="271"/>
      <c r="BSK18" s="271"/>
      <c r="BSO18" s="271"/>
      <c r="BSS18" s="271"/>
      <c r="BSW18" s="271"/>
      <c r="BTA18" s="271"/>
      <c r="BTE18" s="271"/>
      <c r="BTI18" s="271"/>
      <c r="BTM18" s="271"/>
      <c r="BTQ18" s="271"/>
      <c r="BTU18" s="271"/>
      <c r="BTY18" s="271"/>
      <c r="BUC18" s="271"/>
      <c r="BUG18" s="271"/>
      <c r="BUK18" s="271"/>
      <c r="BUO18" s="271"/>
      <c r="BUS18" s="271"/>
      <c r="BUW18" s="271"/>
      <c r="BVA18" s="271"/>
      <c r="BVE18" s="271"/>
      <c r="BVI18" s="271"/>
      <c r="BVM18" s="271"/>
      <c r="BVQ18" s="271"/>
      <c r="BVU18" s="271"/>
      <c r="BVY18" s="271"/>
      <c r="BWC18" s="271"/>
      <c r="BWG18" s="271"/>
      <c r="BWK18" s="271"/>
      <c r="BWO18" s="271"/>
      <c r="BWS18" s="271"/>
      <c r="BWW18" s="271"/>
      <c r="BXA18" s="271"/>
      <c r="BXE18" s="271"/>
      <c r="BXI18" s="271"/>
      <c r="BXM18" s="271"/>
      <c r="BXQ18" s="271"/>
      <c r="BXU18" s="271"/>
      <c r="BXY18" s="271"/>
      <c r="BYC18" s="271"/>
      <c r="BYG18" s="271"/>
      <c r="BYK18" s="271"/>
      <c r="BYO18" s="271"/>
      <c r="BYS18" s="271"/>
      <c r="BYW18" s="271"/>
      <c r="BZA18" s="271"/>
      <c r="BZE18" s="271"/>
      <c r="BZI18" s="271"/>
      <c r="BZM18" s="271"/>
      <c r="BZQ18" s="271"/>
      <c r="BZU18" s="271"/>
      <c r="BZY18" s="271"/>
      <c r="CAC18" s="271"/>
      <c r="CAG18" s="271"/>
      <c r="CAK18" s="271"/>
      <c r="CAO18" s="271"/>
      <c r="CAS18" s="271"/>
      <c r="CAW18" s="271"/>
      <c r="CBA18" s="271"/>
      <c r="CBE18" s="271"/>
      <c r="CBI18" s="271"/>
      <c r="CBM18" s="271"/>
      <c r="CBQ18" s="271"/>
      <c r="CBU18" s="271"/>
      <c r="CBY18" s="271"/>
      <c r="CCC18" s="271"/>
      <c r="CCG18" s="271"/>
      <c r="CCK18" s="271"/>
      <c r="CCO18" s="271"/>
      <c r="CCS18" s="271"/>
      <c r="CCW18" s="271"/>
      <c r="CDA18" s="271"/>
      <c r="CDE18" s="271"/>
      <c r="CDI18" s="271"/>
      <c r="CDM18" s="271"/>
      <c r="CDQ18" s="271"/>
      <c r="CDU18" s="271"/>
      <c r="CDY18" s="271"/>
      <c r="CEC18" s="271"/>
      <c r="CEG18" s="271"/>
      <c r="CEK18" s="271"/>
      <c r="CEO18" s="271"/>
      <c r="CES18" s="271"/>
      <c r="CEW18" s="271"/>
      <c r="CFA18" s="271"/>
      <c r="CFE18" s="271"/>
      <c r="CFI18" s="271"/>
      <c r="CFM18" s="271"/>
      <c r="CFQ18" s="271"/>
      <c r="CFU18" s="271"/>
      <c r="CFY18" s="271"/>
      <c r="CGC18" s="271"/>
      <c r="CGG18" s="271"/>
      <c r="CGK18" s="271"/>
      <c r="CGO18" s="271"/>
      <c r="CGS18" s="271"/>
      <c r="CGW18" s="271"/>
      <c r="CHA18" s="271"/>
      <c r="CHE18" s="271"/>
      <c r="CHI18" s="271"/>
      <c r="CHM18" s="271"/>
      <c r="CHQ18" s="271"/>
      <c r="CHU18" s="271"/>
      <c r="CHY18" s="271"/>
      <c r="CIC18" s="271"/>
      <c r="CIG18" s="271"/>
      <c r="CIK18" s="271"/>
      <c r="CIO18" s="271"/>
      <c r="CIS18" s="271"/>
      <c r="CIW18" s="271"/>
      <c r="CJA18" s="271"/>
      <c r="CJE18" s="271"/>
      <c r="CJI18" s="271"/>
      <c r="CJM18" s="271"/>
      <c r="CJQ18" s="271"/>
      <c r="CJU18" s="271"/>
      <c r="CJY18" s="271"/>
      <c r="CKC18" s="271"/>
      <c r="CKG18" s="271"/>
      <c r="CKK18" s="271"/>
      <c r="CKO18" s="271"/>
      <c r="CKS18" s="271"/>
      <c r="CKW18" s="271"/>
      <c r="CLA18" s="271"/>
      <c r="CLE18" s="271"/>
      <c r="CLI18" s="271"/>
      <c r="CLM18" s="271"/>
      <c r="CLQ18" s="271"/>
      <c r="CLU18" s="271"/>
      <c r="CLY18" s="271"/>
      <c r="CMC18" s="271"/>
      <c r="CMG18" s="271"/>
      <c r="CMK18" s="271"/>
      <c r="CMO18" s="271"/>
      <c r="CMS18" s="271"/>
      <c r="CMW18" s="271"/>
      <c r="CNA18" s="271"/>
      <c r="CNE18" s="271"/>
      <c r="CNI18" s="271"/>
      <c r="CNM18" s="271"/>
      <c r="CNQ18" s="271"/>
      <c r="CNU18" s="271"/>
      <c r="CNY18" s="271"/>
      <c r="COC18" s="271"/>
      <c r="COG18" s="271"/>
      <c r="COK18" s="271"/>
      <c r="COO18" s="271"/>
      <c r="COS18" s="271"/>
      <c r="COW18" s="271"/>
      <c r="CPA18" s="271"/>
      <c r="CPE18" s="271"/>
      <c r="CPI18" s="271"/>
      <c r="CPM18" s="271"/>
      <c r="CPQ18" s="271"/>
      <c r="CPU18" s="271"/>
      <c r="CPY18" s="271"/>
      <c r="CQC18" s="271"/>
      <c r="CQG18" s="271"/>
      <c r="CQK18" s="271"/>
      <c r="CQO18" s="271"/>
      <c r="CQS18" s="271"/>
      <c r="CQW18" s="271"/>
      <c r="CRA18" s="271"/>
      <c r="CRE18" s="271"/>
      <c r="CRI18" s="271"/>
      <c r="CRM18" s="271"/>
      <c r="CRQ18" s="271"/>
      <c r="CRU18" s="271"/>
      <c r="CRY18" s="271"/>
      <c r="CSC18" s="271"/>
      <c r="CSG18" s="271"/>
      <c r="CSK18" s="271"/>
      <c r="CSO18" s="271"/>
      <c r="CSS18" s="271"/>
      <c r="CSW18" s="271"/>
      <c r="CTA18" s="271"/>
      <c r="CTE18" s="271"/>
      <c r="CTI18" s="271"/>
      <c r="CTM18" s="271"/>
      <c r="CTQ18" s="271"/>
      <c r="CTU18" s="271"/>
      <c r="CTY18" s="271"/>
      <c r="CUC18" s="271"/>
      <c r="CUG18" s="271"/>
      <c r="CUK18" s="271"/>
      <c r="CUO18" s="271"/>
      <c r="CUS18" s="271"/>
      <c r="CUW18" s="271"/>
      <c r="CVA18" s="271"/>
      <c r="CVE18" s="271"/>
      <c r="CVI18" s="271"/>
      <c r="CVM18" s="271"/>
      <c r="CVQ18" s="271"/>
      <c r="CVU18" s="271"/>
      <c r="CVY18" s="271"/>
      <c r="CWC18" s="271"/>
      <c r="CWG18" s="271"/>
      <c r="CWK18" s="271"/>
      <c r="CWO18" s="271"/>
      <c r="CWS18" s="271"/>
      <c r="CWW18" s="271"/>
      <c r="CXA18" s="271"/>
      <c r="CXE18" s="271"/>
      <c r="CXI18" s="271"/>
      <c r="CXM18" s="271"/>
      <c r="CXQ18" s="271"/>
      <c r="CXU18" s="271"/>
      <c r="CXY18" s="271"/>
      <c r="CYC18" s="271"/>
      <c r="CYG18" s="271"/>
      <c r="CYK18" s="271"/>
      <c r="CYO18" s="271"/>
      <c r="CYS18" s="271"/>
      <c r="CYW18" s="271"/>
      <c r="CZA18" s="271"/>
      <c r="CZE18" s="271"/>
      <c r="CZI18" s="271"/>
      <c r="CZM18" s="271"/>
      <c r="CZQ18" s="271"/>
      <c r="CZU18" s="271"/>
      <c r="CZY18" s="271"/>
      <c r="DAC18" s="271"/>
      <c r="DAG18" s="271"/>
      <c r="DAK18" s="271"/>
      <c r="DAO18" s="271"/>
      <c r="DAS18" s="271"/>
      <c r="DAW18" s="271"/>
      <c r="DBA18" s="271"/>
      <c r="DBE18" s="271"/>
      <c r="DBI18" s="271"/>
      <c r="DBM18" s="271"/>
      <c r="DBQ18" s="271"/>
      <c r="DBU18" s="271"/>
      <c r="DBY18" s="271"/>
      <c r="DCC18" s="271"/>
      <c r="DCG18" s="271"/>
      <c r="DCK18" s="271"/>
      <c r="DCO18" s="271"/>
      <c r="DCS18" s="271"/>
      <c r="DCW18" s="271"/>
      <c r="DDA18" s="271"/>
      <c r="DDE18" s="271"/>
      <c r="DDI18" s="271"/>
      <c r="DDM18" s="271"/>
      <c r="DDQ18" s="271"/>
      <c r="DDU18" s="271"/>
      <c r="DDY18" s="271"/>
      <c r="DEC18" s="271"/>
      <c r="DEG18" s="271"/>
      <c r="DEK18" s="271"/>
      <c r="DEO18" s="271"/>
      <c r="DES18" s="271"/>
      <c r="DEW18" s="271"/>
      <c r="DFA18" s="271"/>
      <c r="DFE18" s="271"/>
      <c r="DFI18" s="271"/>
      <c r="DFM18" s="271"/>
      <c r="DFQ18" s="271"/>
      <c r="DFU18" s="271"/>
      <c r="DFY18" s="271"/>
      <c r="DGC18" s="271"/>
      <c r="DGG18" s="271"/>
      <c r="DGK18" s="271"/>
      <c r="DGO18" s="271"/>
      <c r="DGS18" s="271"/>
      <c r="DGW18" s="271"/>
      <c r="DHA18" s="271"/>
      <c r="DHE18" s="271"/>
      <c r="DHI18" s="271"/>
      <c r="DHM18" s="271"/>
      <c r="DHQ18" s="271"/>
      <c r="DHU18" s="271"/>
      <c r="DHY18" s="271"/>
      <c r="DIC18" s="271"/>
      <c r="DIG18" s="271"/>
      <c r="DIK18" s="271"/>
      <c r="DIO18" s="271"/>
      <c r="DIS18" s="271"/>
      <c r="DIW18" s="271"/>
      <c r="DJA18" s="271"/>
      <c r="DJE18" s="271"/>
      <c r="DJI18" s="271"/>
      <c r="DJM18" s="271"/>
      <c r="DJQ18" s="271"/>
      <c r="DJU18" s="271"/>
      <c r="DJY18" s="271"/>
      <c r="DKC18" s="271"/>
      <c r="DKG18" s="271"/>
      <c r="DKK18" s="271"/>
      <c r="DKO18" s="271"/>
      <c r="DKS18" s="271"/>
      <c r="DKW18" s="271"/>
      <c r="DLA18" s="271"/>
      <c r="DLE18" s="271"/>
      <c r="DLI18" s="271"/>
      <c r="DLM18" s="271"/>
      <c r="DLQ18" s="271"/>
      <c r="DLU18" s="271"/>
      <c r="DLY18" s="271"/>
      <c r="DMC18" s="271"/>
      <c r="DMG18" s="271"/>
      <c r="DMK18" s="271"/>
      <c r="DMO18" s="271"/>
      <c r="DMS18" s="271"/>
      <c r="DMW18" s="271"/>
      <c r="DNA18" s="271"/>
      <c r="DNE18" s="271"/>
      <c r="DNI18" s="271"/>
      <c r="DNM18" s="271"/>
      <c r="DNQ18" s="271"/>
      <c r="DNU18" s="271"/>
      <c r="DNY18" s="271"/>
      <c r="DOC18" s="271"/>
      <c r="DOG18" s="271"/>
      <c r="DOK18" s="271"/>
      <c r="DOO18" s="271"/>
      <c r="DOS18" s="271"/>
      <c r="DOW18" s="271"/>
      <c r="DPA18" s="271"/>
      <c r="DPE18" s="271"/>
      <c r="DPI18" s="271"/>
      <c r="DPM18" s="271"/>
      <c r="DPQ18" s="271"/>
      <c r="DPU18" s="271"/>
      <c r="DPY18" s="271"/>
      <c r="DQC18" s="271"/>
      <c r="DQG18" s="271"/>
      <c r="DQK18" s="271"/>
      <c r="DQO18" s="271"/>
      <c r="DQS18" s="271"/>
      <c r="DQW18" s="271"/>
      <c r="DRA18" s="271"/>
      <c r="DRE18" s="271"/>
      <c r="DRI18" s="271"/>
      <c r="DRM18" s="271"/>
      <c r="DRQ18" s="271"/>
      <c r="DRU18" s="271"/>
      <c r="DRY18" s="271"/>
      <c r="DSC18" s="271"/>
      <c r="DSG18" s="271"/>
      <c r="DSK18" s="271"/>
      <c r="DSO18" s="271"/>
      <c r="DSS18" s="271"/>
      <c r="DSW18" s="271"/>
      <c r="DTA18" s="271"/>
      <c r="DTE18" s="271"/>
      <c r="DTI18" s="271"/>
      <c r="DTM18" s="271"/>
      <c r="DTQ18" s="271"/>
      <c r="DTU18" s="271"/>
      <c r="DTY18" s="271"/>
      <c r="DUC18" s="271"/>
      <c r="DUG18" s="271"/>
      <c r="DUK18" s="271"/>
      <c r="DUO18" s="271"/>
      <c r="DUS18" s="271"/>
      <c r="DUW18" s="271"/>
      <c r="DVA18" s="271"/>
      <c r="DVE18" s="271"/>
      <c r="DVI18" s="271"/>
      <c r="DVM18" s="271"/>
      <c r="DVQ18" s="271"/>
      <c r="DVU18" s="271"/>
      <c r="DVY18" s="271"/>
      <c r="DWC18" s="271"/>
      <c r="DWG18" s="271"/>
      <c r="DWK18" s="271"/>
      <c r="DWO18" s="271"/>
      <c r="DWS18" s="271"/>
      <c r="DWW18" s="271"/>
      <c r="DXA18" s="271"/>
      <c r="DXE18" s="271"/>
      <c r="DXI18" s="271"/>
      <c r="DXM18" s="271"/>
      <c r="DXQ18" s="271"/>
      <c r="DXU18" s="271"/>
      <c r="DXY18" s="271"/>
      <c r="DYC18" s="271"/>
      <c r="DYG18" s="271"/>
      <c r="DYK18" s="271"/>
      <c r="DYO18" s="271"/>
      <c r="DYS18" s="271"/>
      <c r="DYW18" s="271"/>
      <c r="DZA18" s="271"/>
      <c r="DZE18" s="271"/>
      <c r="DZI18" s="271"/>
      <c r="DZM18" s="271"/>
      <c r="DZQ18" s="271"/>
      <c r="DZU18" s="271"/>
      <c r="DZY18" s="271"/>
      <c r="EAC18" s="271"/>
      <c r="EAG18" s="271"/>
      <c r="EAK18" s="271"/>
      <c r="EAO18" s="271"/>
      <c r="EAS18" s="271"/>
      <c r="EAW18" s="271"/>
      <c r="EBA18" s="271"/>
      <c r="EBE18" s="271"/>
      <c r="EBI18" s="271"/>
      <c r="EBM18" s="271"/>
      <c r="EBQ18" s="271"/>
      <c r="EBU18" s="271"/>
      <c r="EBY18" s="271"/>
      <c r="ECC18" s="271"/>
      <c r="ECG18" s="271"/>
      <c r="ECK18" s="271"/>
      <c r="ECO18" s="271"/>
      <c r="ECS18" s="271"/>
      <c r="ECW18" s="271"/>
      <c r="EDA18" s="271"/>
      <c r="EDE18" s="271"/>
      <c r="EDI18" s="271"/>
      <c r="EDM18" s="271"/>
      <c r="EDQ18" s="271"/>
      <c r="EDU18" s="271"/>
      <c r="EDY18" s="271"/>
      <c r="EEC18" s="271"/>
      <c r="EEG18" s="271"/>
      <c r="EEK18" s="271"/>
      <c r="EEO18" s="271"/>
      <c r="EES18" s="271"/>
      <c r="EEW18" s="271"/>
      <c r="EFA18" s="271"/>
      <c r="EFE18" s="271"/>
      <c r="EFI18" s="271"/>
      <c r="EFM18" s="271"/>
      <c r="EFQ18" s="271"/>
      <c r="EFU18" s="271"/>
      <c r="EFY18" s="271"/>
      <c r="EGC18" s="271"/>
      <c r="EGG18" s="271"/>
      <c r="EGK18" s="271"/>
      <c r="EGO18" s="271"/>
      <c r="EGS18" s="271"/>
      <c r="EGW18" s="271"/>
      <c r="EHA18" s="271"/>
      <c r="EHE18" s="271"/>
      <c r="EHI18" s="271"/>
      <c r="EHM18" s="271"/>
      <c r="EHQ18" s="271"/>
      <c r="EHU18" s="271"/>
      <c r="EHY18" s="271"/>
      <c r="EIC18" s="271"/>
      <c r="EIG18" s="271"/>
      <c r="EIK18" s="271"/>
      <c r="EIO18" s="271"/>
      <c r="EIS18" s="271"/>
      <c r="EIW18" s="271"/>
      <c r="EJA18" s="271"/>
      <c r="EJE18" s="271"/>
      <c r="EJI18" s="271"/>
      <c r="EJM18" s="271"/>
      <c r="EJQ18" s="271"/>
      <c r="EJU18" s="271"/>
      <c r="EJY18" s="271"/>
      <c r="EKC18" s="271"/>
      <c r="EKG18" s="271"/>
      <c r="EKK18" s="271"/>
      <c r="EKO18" s="271"/>
      <c r="EKS18" s="271"/>
      <c r="EKW18" s="271"/>
      <c r="ELA18" s="271"/>
      <c r="ELE18" s="271"/>
      <c r="ELI18" s="271"/>
      <c r="ELM18" s="271"/>
      <c r="ELQ18" s="271"/>
      <c r="ELU18" s="271"/>
      <c r="ELY18" s="271"/>
      <c r="EMC18" s="271"/>
      <c r="EMG18" s="271"/>
      <c r="EMK18" s="271"/>
      <c r="EMO18" s="271"/>
      <c r="EMS18" s="271"/>
      <c r="EMW18" s="271"/>
      <c r="ENA18" s="271"/>
      <c r="ENE18" s="271"/>
      <c r="ENI18" s="271"/>
      <c r="ENM18" s="271"/>
      <c r="ENQ18" s="271"/>
      <c r="ENU18" s="271"/>
      <c r="ENY18" s="271"/>
      <c r="EOC18" s="271"/>
      <c r="EOG18" s="271"/>
      <c r="EOK18" s="271"/>
      <c r="EOO18" s="271"/>
      <c r="EOS18" s="271"/>
      <c r="EOW18" s="271"/>
      <c r="EPA18" s="271"/>
      <c r="EPE18" s="271"/>
      <c r="EPI18" s="271"/>
      <c r="EPM18" s="271"/>
      <c r="EPQ18" s="271"/>
      <c r="EPU18" s="271"/>
      <c r="EPY18" s="271"/>
      <c r="EQC18" s="271"/>
      <c r="EQG18" s="271"/>
      <c r="EQK18" s="271"/>
      <c r="EQO18" s="271"/>
      <c r="EQS18" s="271"/>
      <c r="EQW18" s="271"/>
      <c r="ERA18" s="271"/>
      <c r="ERE18" s="271"/>
      <c r="ERI18" s="271"/>
      <c r="ERM18" s="271"/>
      <c r="ERQ18" s="271"/>
      <c r="ERU18" s="271"/>
      <c r="ERY18" s="271"/>
      <c r="ESC18" s="271"/>
      <c r="ESG18" s="271"/>
      <c r="ESK18" s="271"/>
      <c r="ESO18" s="271"/>
      <c r="ESS18" s="271"/>
      <c r="ESW18" s="271"/>
      <c r="ETA18" s="271"/>
      <c r="ETE18" s="271"/>
      <c r="ETI18" s="271"/>
      <c r="ETM18" s="271"/>
      <c r="ETQ18" s="271"/>
      <c r="ETU18" s="271"/>
      <c r="ETY18" s="271"/>
      <c r="EUC18" s="271"/>
      <c r="EUG18" s="271"/>
      <c r="EUK18" s="271"/>
      <c r="EUO18" s="271"/>
      <c r="EUS18" s="271"/>
      <c r="EUW18" s="271"/>
      <c r="EVA18" s="271"/>
      <c r="EVE18" s="271"/>
      <c r="EVI18" s="271"/>
      <c r="EVM18" s="271"/>
      <c r="EVQ18" s="271"/>
      <c r="EVU18" s="271"/>
      <c r="EVY18" s="271"/>
      <c r="EWC18" s="271"/>
      <c r="EWG18" s="271"/>
      <c r="EWK18" s="271"/>
      <c r="EWO18" s="271"/>
      <c r="EWS18" s="271"/>
      <c r="EWW18" s="271"/>
      <c r="EXA18" s="271"/>
      <c r="EXE18" s="271"/>
      <c r="EXI18" s="271"/>
      <c r="EXM18" s="271"/>
      <c r="EXQ18" s="271"/>
      <c r="EXU18" s="271"/>
      <c r="EXY18" s="271"/>
      <c r="EYC18" s="271"/>
      <c r="EYG18" s="271"/>
      <c r="EYK18" s="271"/>
      <c r="EYO18" s="271"/>
      <c r="EYS18" s="271"/>
      <c r="EYW18" s="271"/>
      <c r="EZA18" s="271"/>
      <c r="EZE18" s="271"/>
      <c r="EZI18" s="271"/>
      <c r="EZM18" s="271"/>
      <c r="EZQ18" s="271"/>
      <c r="EZU18" s="271"/>
      <c r="EZY18" s="271"/>
      <c r="FAC18" s="271"/>
      <c r="FAG18" s="271"/>
      <c r="FAK18" s="271"/>
      <c r="FAO18" s="271"/>
      <c r="FAS18" s="271"/>
      <c r="FAW18" s="271"/>
      <c r="FBA18" s="271"/>
      <c r="FBE18" s="271"/>
      <c r="FBI18" s="271"/>
      <c r="FBM18" s="271"/>
      <c r="FBQ18" s="271"/>
      <c r="FBU18" s="271"/>
      <c r="FBY18" s="271"/>
      <c r="FCC18" s="271"/>
      <c r="FCG18" s="271"/>
      <c r="FCK18" s="271"/>
      <c r="FCO18" s="271"/>
      <c r="FCS18" s="271"/>
      <c r="FCW18" s="271"/>
      <c r="FDA18" s="271"/>
      <c r="FDE18" s="271"/>
      <c r="FDI18" s="271"/>
      <c r="FDM18" s="271"/>
      <c r="FDQ18" s="271"/>
      <c r="FDU18" s="271"/>
      <c r="FDY18" s="271"/>
      <c r="FEC18" s="271"/>
      <c r="FEG18" s="271"/>
      <c r="FEK18" s="271"/>
      <c r="FEO18" s="271"/>
      <c r="FES18" s="271"/>
      <c r="FEW18" s="271"/>
      <c r="FFA18" s="271"/>
      <c r="FFE18" s="271"/>
      <c r="FFI18" s="271"/>
      <c r="FFM18" s="271"/>
      <c r="FFQ18" s="271"/>
      <c r="FFU18" s="271"/>
      <c r="FFY18" s="271"/>
      <c r="FGC18" s="271"/>
      <c r="FGG18" s="271"/>
      <c r="FGK18" s="271"/>
      <c r="FGO18" s="271"/>
      <c r="FGS18" s="271"/>
      <c r="FGW18" s="271"/>
      <c r="FHA18" s="271"/>
      <c r="FHE18" s="271"/>
      <c r="FHI18" s="271"/>
      <c r="FHM18" s="271"/>
      <c r="FHQ18" s="271"/>
      <c r="FHU18" s="271"/>
      <c r="FHY18" s="271"/>
      <c r="FIC18" s="271"/>
      <c r="FIG18" s="271"/>
      <c r="FIK18" s="271"/>
      <c r="FIO18" s="271"/>
      <c r="FIS18" s="271"/>
      <c r="FIW18" s="271"/>
      <c r="FJA18" s="271"/>
      <c r="FJE18" s="271"/>
      <c r="FJI18" s="271"/>
      <c r="FJM18" s="271"/>
      <c r="FJQ18" s="271"/>
      <c r="FJU18" s="271"/>
      <c r="FJY18" s="271"/>
      <c r="FKC18" s="271"/>
      <c r="FKG18" s="271"/>
      <c r="FKK18" s="271"/>
      <c r="FKO18" s="271"/>
      <c r="FKS18" s="271"/>
      <c r="FKW18" s="271"/>
      <c r="FLA18" s="271"/>
      <c r="FLE18" s="271"/>
      <c r="FLI18" s="271"/>
      <c r="FLM18" s="271"/>
      <c r="FLQ18" s="271"/>
      <c r="FLU18" s="271"/>
      <c r="FLY18" s="271"/>
      <c r="FMC18" s="271"/>
      <c r="FMG18" s="271"/>
      <c r="FMK18" s="271"/>
      <c r="FMO18" s="271"/>
      <c r="FMS18" s="271"/>
      <c r="FMW18" s="271"/>
      <c r="FNA18" s="271"/>
      <c r="FNE18" s="271"/>
      <c r="FNI18" s="271"/>
      <c r="FNM18" s="271"/>
      <c r="FNQ18" s="271"/>
      <c r="FNU18" s="271"/>
      <c r="FNY18" s="271"/>
      <c r="FOC18" s="271"/>
      <c r="FOG18" s="271"/>
      <c r="FOK18" s="271"/>
      <c r="FOO18" s="271"/>
      <c r="FOS18" s="271"/>
      <c r="FOW18" s="271"/>
      <c r="FPA18" s="271"/>
      <c r="FPE18" s="271"/>
      <c r="FPI18" s="271"/>
      <c r="FPM18" s="271"/>
      <c r="FPQ18" s="271"/>
      <c r="FPU18" s="271"/>
      <c r="FPY18" s="271"/>
      <c r="FQC18" s="271"/>
      <c r="FQG18" s="271"/>
      <c r="FQK18" s="271"/>
      <c r="FQO18" s="271"/>
      <c r="FQS18" s="271"/>
      <c r="FQW18" s="271"/>
      <c r="FRA18" s="271"/>
      <c r="FRE18" s="271"/>
      <c r="FRI18" s="271"/>
      <c r="FRM18" s="271"/>
      <c r="FRQ18" s="271"/>
      <c r="FRU18" s="271"/>
      <c r="FRY18" s="271"/>
      <c r="FSC18" s="271"/>
      <c r="FSG18" s="271"/>
      <c r="FSK18" s="271"/>
      <c r="FSO18" s="271"/>
      <c r="FSS18" s="271"/>
      <c r="FSW18" s="271"/>
      <c r="FTA18" s="271"/>
      <c r="FTE18" s="271"/>
      <c r="FTI18" s="271"/>
      <c r="FTM18" s="271"/>
      <c r="FTQ18" s="271"/>
      <c r="FTU18" s="271"/>
      <c r="FTY18" s="271"/>
      <c r="FUC18" s="271"/>
      <c r="FUG18" s="271"/>
      <c r="FUK18" s="271"/>
      <c r="FUO18" s="271"/>
      <c r="FUS18" s="271"/>
      <c r="FUW18" s="271"/>
      <c r="FVA18" s="271"/>
      <c r="FVE18" s="271"/>
      <c r="FVI18" s="271"/>
      <c r="FVM18" s="271"/>
      <c r="FVQ18" s="271"/>
      <c r="FVU18" s="271"/>
      <c r="FVY18" s="271"/>
      <c r="FWC18" s="271"/>
      <c r="FWG18" s="271"/>
      <c r="FWK18" s="271"/>
      <c r="FWO18" s="271"/>
      <c r="FWS18" s="271"/>
      <c r="FWW18" s="271"/>
      <c r="FXA18" s="271"/>
      <c r="FXE18" s="271"/>
      <c r="FXI18" s="271"/>
      <c r="FXM18" s="271"/>
      <c r="FXQ18" s="271"/>
      <c r="FXU18" s="271"/>
      <c r="FXY18" s="271"/>
      <c r="FYC18" s="271"/>
      <c r="FYG18" s="271"/>
      <c r="FYK18" s="271"/>
      <c r="FYO18" s="271"/>
      <c r="FYS18" s="271"/>
      <c r="FYW18" s="271"/>
      <c r="FZA18" s="271"/>
      <c r="FZE18" s="271"/>
      <c r="FZI18" s="271"/>
      <c r="FZM18" s="271"/>
      <c r="FZQ18" s="271"/>
      <c r="FZU18" s="271"/>
      <c r="FZY18" s="271"/>
      <c r="GAC18" s="271"/>
      <c r="GAG18" s="271"/>
      <c r="GAK18" s="271"/>
      <c r="GAO18" s="271"/>
      <c r="GAS18" s="271"/>
      <c r="GAW18" s="271"/>
      <c r="GBA18" s="271"/>
      <c r="GBE18" s="271"/>
      <c r="GBI18" s="271"/>
      <c r="GBM18" s="271"/>
      <c r="GBQ18" s="271"/>
      <c r="GBU18" s="271"/>
      <c r="GBY18" s="271"/>
      <c r="GCC18" s="271"/>
      <c r="GCG18" s="271"/>
      <c r="GCK18" s="271"/>
      <c r="GCO18" s="271"/>
      <c r="GCS18" s="271"/>
      <c r="GCW18" s="271"/>
      <c r="GDA18" s="271"/>
      <c r="GDE18" s="271"/>
      <c r="GDI18" s="271"/>
      <c r="GDM18" s="271"/>
      <c r="GDQ18" s="271"/>
      <c r="GDU18" s="271"/>
      <c r="GDY18" s="271"/>
      <c r="GEC18" s="271"/>
      <c r="GEG18" s="271"/>
      <c r="GEK18" s="271"/>
      <c r="GEO18" s="271"/>
      <c r="GES18" s="271"/>
      <c r="GEW18" s="271"/>
      <c r="GFA18" s="271"/>
      <c r="GFE18" s="271"/>
      <c r="GFI18" s="271"/>
      <c r="GFM18" s="271"/>
      <c r="GFQ18" s="271"/>
      <c r="GFU18" s="271"/>
      <c r="GFY18" s="271"/>
      <c r="GGC18" s="271"/>
      <c r="GGG18" s="271"/>
      <c r="GGK18" s="271"/>
      <c r="GGO18" s="271"/>
      <c r="GGS18" s="271"/>
      <c r="GGW18" s="271"/>
      <c r="GHA18" s="271"/>
      <c r="GHE18" s="271"/>
      <c r="GHI18" s="271"/>
      <c r="GHM18" s="271"/>
      <c r="GHQ18" s="271"/>
      <c r="GHU18" s="271"/>
      <c r="GHY18" s="271"/>
      <c r="GIC18" s="271"/>
      <c r="GIG18" s="271"/>
      <c r="GIK18" s="271"/>
      <c r="GIO18" s="271"/>
      <c r="GIS18" s="271"/>
      <c r="GIW18" s="271"/>
      <c r="GJA18" s="271"/>
      <c r="GJE18" s="271"/>
      <c r="GJI18" s="271"/>
      <c r="GJM18" s="271"/>
      <c r="GJQ18" s="271"/>
      <c r="GJU18" s="271"/>
      <c r="GJY18" s="271"/>
      <c r="GKC18" s="271"/>
      <c r="GKG18" s="271"/>
      <c r="GKK18" s="271"/>
      <c r="GKO18" s="271"/>
      <c r="GKS18" s="271"/>
      <c r="GKW18" s="271"/>
      <c r="GLA18" s="271"/>
      <c r="GLE18" s="271"/>
      <c r="GLI18" s="271"/>
      <c r="GLM18" s="271"/>
      <c r="GLQ18" s="271"/>
      <c r="GLU18" s="271"/>
      <c r="GLY18" s="271"/>
      <c r="GMC18" s="271"/>
      <c r="GMG18" s="271"/>
      <c r="GMK18" s="271"/>
      <c r="GMO18" s="271"/>
      <c r="GMS18" s="271"/>
      <c r="GMW18" s="271"/>
      <c r="GNA18" s="271"/>
      <c r="GNE18" s="271"/>
      <c r="GNI18" s="271"/>
      <c r="GNM18" s="271"/>
      <c r="GNQ18" s="271"/>
      <c r="GNU18" s="271"/>
      <c r="GNY18" s="271"/>
      <c r="GOC18" s="271"/>
      <c r="GOG18" s="271"/>
      <c r="GOK18" s="271"/>
      <c r="GOO18" s="271"/>
      <c r="GOS18" s="271"/>
      <c r="GOW18" s="271"/>
      <c r="GPA18" s="271"/>
      <c r="GPE18" s="271"/>
      <c r="GPI18" s="271"/>
      <c r="GPM18" s="271"/>
      <c r="GPQ18" s="271"/>
      <c r="GPU18" s="271"/>
      <c r="GPY18" s="271"/>
      <c r="GQC18" s="271"/>
      <c r="GQG18" s="271"/>
      <c r="GQK18" s="271"/>
      <c r="GQO18" s="271"/>
      <c r="GQS18" s="271"/>
      <c r="GQW18" s="271"/>
      <c r="GRA18" s="271"/>
      <c r="GRE18" s="271"/>
      <c r="GRI18" s="271"/>
      <c r="GRM18" s="271"/>
      <c r="GRQ18" s="271"/>
      <c r="GRU18" s="271"/>
      <c r="GRY18" s="271"/>
      <c r="GSC18" s="271"/>
      <c r="GSG18" s="271"/>
      <c r="GSK18" s="271"/>
      <c r="GSO18" s="271"/>
      <c r="GSS18" s="271"/>
      <c r="GSW18" s="271"/>
      <c r="GTA18" s="271"/>
      <c r="GTE18" s="271"/>
      <c r="GTI18" s="271"/>
      <c r="GTM18" s="271"/>
      <c r="GTQ18" s="271"/>
      <c r="GTU18" s="271"/>
      <c r="GTY18" s="271"/>
      <c r="GUC18" s="271"/>
      <c r="GUG18" s="271"/>
      <c r="GUK18" s="271"/>
      <c r="GUO18" s="271"/>
      <c r="GUS18" s="271"/>
      <c r="GUW18" s="271"/>
      <c r="GVA18" s="271"/>
      <c r="GVE18" s="271"/>
      <c r="GVI18" s="271"/>
      <c r="GVM18" s="271"/>
      <c r="GVQ18" s="271"/>
      <c r="GVU18" s="271"/>
      <c r="GVY18" s="271"/>
      <c r="GWC18" s="271"/>
      <c r="GWG18" s="271"/>
      <c r="GWK18" s="271"/>
      <c r="GWO18" s="271"/>
      <c r="GWS18" s="271"/>
      <c r="GWW18" s="271"/>
      <c r="GXA18" s="271"/>
      <c r="GXE18" s="271"/>
      <c r="GXI18" s="271"/>
      <c r="GXM18" s="271"/>
      <c r="GXQ18" s="271"/>
      <c r="GXU18" s="271"/>
      <c r="GXY18" s="271"/>
      <c r="GYC18" s="271"/>
      <c r="GYG18" s="271"/>
      <c r="GYK18" s="271"/>
      <c r="GYO18" s="271"/>
      <c r="GYS18" s="271"/>
      <c r="GYW18" s="271"/>
      <c r="GZA18" s="271"/>
      <c r="GZE18" s="271"/>
      <c r="GZI18" s="271"/>
      <c r="GZM18" s="271"/>
      <c r="GZQ18" s="271"/>
      <c r="GZU18" s="271"/>
      <c r="GZY18" s="271"/>
      <c r="HAC18" s="271"/>
      <c r="HAG18" s="271"/>
      <c r="HAK18" s="271"/>
      <c r="HAO18" s="271"/>
      <c r="HAS18" s="271"/>
      <c r="HAW18" s="271"/>
      <c r="HBA18" s="271"/>
      <c r="HBE18" s="271"/>
      <c r="HBI18" s="271"/>
      <c r="HBM18" s="271"/>
      <c r="HBQ18" s="271"/>
      <c r="HBU18" s="271"/>
      <c r="HBY18" s="271"/>
      <c r="HCC18" s="271"/>
      <c r="HCG18" s="271"/>
      <c r="HCK18" s="271"/>
      <c r="HCO18" s="271"/>
      <c r="HCS18" s="271"/>
      <c r="HCW18" s="271"/>
      <c r="HDA18" s="271"/>
      <c r="HDE18" s="271"/>
      <c r="HDI18" s="271"/>
      <c r="HDM18" s="271"/>
      <c r="HDQ18" s="271"/>
      <c r="HDU18" s="271"/>
      <c r="HDY18" s="271"/>
      <c r="HEC18" s="271"/>
      <c r="HEG18" s="271"/>
      <c r="HEK18" s="271"/>
      <c r="HEO18" s="271"/>
      <c r="HES18" s="271"/>
      <c r="HEW18" s="271"/>
      <c r="HFA18" s="271"/>
      <c r="HFE18" s="271"/>
      <c r="HFI18" s="271"/>
      <c r="HFM18" s="271"/>
      <c r="HFQ18" s="271"/>
      <c r="HFU18" s="271"/>
      <c r="HFY18" s="271"/>
      <c r="HGC18" s="271"/>
      <c r="HGG18" s="271"/>
      <c r="HGK18" s="271"/>
      <c r="HGO18" s="271"/>
      <c r="HGS18" s="271"/>
      <c r="HGW18" s="271"/>
      <c r="HHA18" s="271"/>
      <c r="HHE18" s="271"/>
      <c r="HHI18" s="271"/>
      <c r="HHM18" s="271"/>
      <c r="HHQ18" s="271"/>
      <c r="HHU18" s="271"/>
      <c r="HHY18" s="271"/>
      <c r="HIC18" s="271"/>
      <c r="HIG18" s="271"/>
      <c r="HIK18" s="271"/>
      <c r="HIO18" s="271"/>
      <c r="HIS18" s="271"/>
      <c r="HIW18" s="271"/>
      <c r="HJA18" s="271"/>
      <c r="HJE18" s="271"/>
      <c r="HJI18" s="271"/>
      <c r="HJM18" s="271"/>
      <c r="HJQ18" s="271"/>
      <c r="HJU18" s="271"/>
      <c r="HJY18" s="271"/>
      <c r="HKC18" s="271"/>
      <c r="HKG18" s="271"/>
      <c r="HKK18" s="271"/>
      <c r="HKO18" s="271"/>
      <c r="HKS18" s="271"/>
      <c r="HKW18" s="271"/>
      <c r="HLA18" s="271"/>
      <c r="HLE18" s="271"/>
      <c r="HLI18" s="271"/>
      <c r="HLM18" s="271"/>
      <c r="HLQ18" s="271"/>
      <c r="HLU18" s="271"/>
      <c r="HLY18" s="271"/>
      <c r="HMC18" s="271"/>
      <c r="HMG18" s="271"/>
      <c r="HMK18" s="271"/>
      <c r="HMO18" s="271"/>
      <c r="HMS18" s="271"/>
      <c r="HMW18" s="271"/>
      <c r="HNA18" s="271"/>
      <c r="HNE18" s="271"/>
      <c r="HNI18" s="271"/>
      <c r="HNM18" s="271"/>
      <c r="HNQ18" s="271"/>
      <c r="HNU18" s="271"/>
      <c r="HNY18" s="271"/>
      <c r="HOC18" s="271"/>
      <c r="HOG18" s="271"/>
      <c r="HOK18" s="271"/>
      <c r="HOO18" s="271"/>
      <c r="HOS18" s="271"/>
      <c r="HOW18" s="271"/>
      <c r="HPA18" s="271"/>
      <c r="HPE18" s="271"/>
      <c r="HPI18" s="271"/>
      <c r="HPM18" s="271"/>
      <c r="HPQ18" s="271"/>
      <c r="HPU18" s="271"/>
      <c r="HPY18" s="271"/>
      <c r="HQC18" s="271"/>
      <c r="HQG18" s="271"/>
      <c r="HQK18" s="271"/>
      <c r="HQO18" s="271"/>
      <c r="HQS18" s="271"/>
      <c r="HQW18" s="271"/>
      <c r="HRA18" s="271"/>
      <c r="HRE18" s="271"/>
      <c r="HRI18" s="271"/>
      <c r="HRM18" s="271"/>
      <c r="HRQ18" s="271"/>
      <c r="HRU18" s="271"/>
      <c r="HRY18" s="271"/>
      <c r="HSC18" s="271"/>
      <c r="HSG18" s="271"/>
      <c r="HSK18" s="271"/>
      <c r="HSO18" s="271"/>
      <c r="HSS18" s="271"/>
      <c r="HSW18" s="271"/>
      <c r="HTA18" s="271"/>
      <c r="HTE18" s="271"/>
      <c r="HTI18" s="271"/>
      <c r="HTM18" s="271"/>
      <c r="HTQ18" s="271"/>
      <c r="HTU18" s="271"/>
      <c r="HTY18" s="271"/>
      <c r="HUC18" s="271"/>
      <c r="HUG18" s="271"/>
      <c r="HUK18" s="271"/>
      <c r="HUO18" s="271"/>
      <c r="HUS18" s="271"/>
      <c r="HUW18" s="271"/>
      <c r="HVA18" s="271"/>
      <c r="HVE18" s="271"/>
      <c r="HVI18" s="271"/>
      <c r="HVM18" s="271"/>
      <c r="HVQ18" s="271"/>
      <c r="HVU18" s="271"/>
      <c r="HVY18" s="271"/>
      <c r="HWC18" s="271"/>
      <c r="HWG18" s="271"/>
      <c r="HWK18" s="271"/>
      <c r="HWO18" s="271"/>
      <c r="HWS18" s="271"/>
      <c r="HWW18" s="271"/>
      <c r="HXA18" s="271"/>
      <c r="HXE18" s="271"/>
      <c r="HXI18" s="271"/>
      <c r="HXM18" s="271"/>
      <c r="HXQ18" s="271"/>
      <c r="HXU18" s="271"/>
      <c r="HXY18" s="271"/>
      <c r="HYC18" s="271"/>
      <c r="HYG18" s="271"/>
      <c r="HYK18" s="271"/>
      <c r="HYO18" s="271"/>
      <c r="HYS18" s="271"/>
      <c r="HYW18" s="271"/>
      <c r="HZA18" s="271"/>
      <c r="HZE18" s="271"/>
      <c r="HZI18" s="271"/>
      <c r="HZM18" s="271"/>
      <c r="HZQ18" s="271"/>
      <c r="HZU18" s="271"/>
      <c r="HZY18" s="271"/>
      <c r="IAC18" s="271"/>
      <c r="IAG18" s="271"/>
      <c r="IAK18" s="271"/>
      <c r="IAO18" s="271"/>
      <c r="IAS18" s="271"/>
      <c r="IAW18" s="271"/>
      <c r="IBA18" s="271"/>
      <c r="IBE18" s="271"/>
      <c r="IBI18" s="271"/>
      <c r="IBM18" s="271"/>
      <c r="IBQ18" s="271"/>
      <c r="IBU18" s="271"/>
      <c r="IBY18" s="271"/>
      <c r="ICC18" s="271"/>
      <c r="ICG18" s="271"/>
      <c r="ICK18" s="271"/>
      <c r="ICO18" s="271"/>
      <c r="ICS18" s="271"/>
      <c r="ICW18" s="271"/>
      <c r="IDA18" s="271"/>
      <c r="IDE18" s="271"/>
      <c r="IDI18" s="271"/>
      <c r="IDM18" s="271"/>
      <c r="IDQ18" s="271"/>
      <c r="IDU18" s="271"/>
      <c r="IDY18" s="271"/>
      <c r="IEC18" s="271"/>
      <c r="IEG18" s="271"/>
      <c r="IEK18" s="271"/>
      <c r="IEO18" s="271"/>
      <c r="IES18" s="271"/>
      <c r="IEW18" s="271"/>
      <c r="IFA18" s="271"/>
      <c r="IFE18" s="271"/>
      <c r="IFI18" s="271"/>
      <c r="IFM18" s="271"/>
      <c r="IFQ18" s="271"/>
      <c r="IFU18" s="271"/>
      <c r="IFY18" s="271"/>
      <c r="IGC18" s="271"/>
      <c r="IGG18" s="271"/>
      <c r="IGK18" s="271"/>
      <c r="IGO18" s="271"/>
      <c r="IGS18" s="271"/>
      <c r="IGW18" s="271"/>
      <c r="IHA18" s="271"/>
      <c r="IHE18" s="271"/>
      <c r="IHI18" s="271"/>
      <c r="IHM18" s="271"/>
      <c r="IHQ18" s="271"/>
      <c r="IHU18" s="271"/>
      <c r="IHY18" s="271"/>
      <c r="IIC18" s="271"/>
      <c r="IIG18" s="271"/>
      <c r="IIK18" s="271"/>
      <c r="IIO18" s="271"/>
      <c r="IIS18" s="271"/>
      <c r="IIW18" s="271"/>
      <c r="IJA18" s="271"/>
      <c r="IJE18" s="271"/>
      <c r="IJI18" s="271"/>
      <c r="IJM18" s="271"/>
      <c r="IJQ18" s="271"/>
      <c r="IJU18" s="271"/>
      <c r="IJY18" s="271"/>
      <c r="IKC18" s="271"/>
      <c r="IKG18" s="271"/>
      <c r="IKK18" s="271"/>
      <c r="IKO18" s="271"/>
      <c r="IKS18" s="271"/>
      <c r="IKW18" s="271"/>
      <c r="ILA18" s="271"/>
      <c r="ILE18" s="271"/>
      <c r="ILI18" s="271"/>
      <c r="ILM18" s="271"/>
      <c r="ILQ18" s="271"/>
      <c r="ILU18" s="271"/>
      <c r="ILY18" s="271"/>
      <c r="IMC18" s="271"/>
      <c r="IMG18" s="271"/>
      <c r="IMK18" s="271"/>
      <c r="IMO18" s="271"/>
      <c r="IMS18" s="271"/>
      <c r="IMW18" s="271"/>
      <c r="INA18" s="271"/>
      <c r="INE18" s="271"/>
      <c r="INI18" s="271"/>
      <c r="INM18" s="271"/>
      <c r="INQ18" s="271"/>
      <c r="INU18" s="271"/>
      <c r="INY18" s="271"/>
      <c r="IOC18" s="271"/>
      <c r="IOG18" s="271"/>
      <c r="IOK18" s="271"/>
      <c r="IOO18" s="271"/>
      <c r="IOS18" s="271"/>
      <c r="IOW18" s="271"/>
      <c r="IPA18" s="271"/>
      <c r="IPE18" s="271"/>
      <c r="IPI18" s="271"/>
      <c r="IPM18" s="271"/>
      <c r="IPQ18" s="271"/>
      <c r="IPU18" s="271"/>
      <c r="IPY18" s="271"/>
      <c r="IQC18" s="271"/>
      <c r="IQG18" s="271"/>
      <c r="IQK18" s="271"/>
      <c r="IQO18" s="271"/>
      <c r="IQS18" s="271"/>
      <c r="IQW18" s="271"/>
      <c r="IRA18" s="271"/>
      <c r="IRE18" s="271"/>
      <c r="IRI18" s="271"/>
      <c r="IRM18" s="271"/>
      <c r="IRQ18" s="271"/>
      <c r="IRU18" s="271"/>
      <c r="IRY18" s="271"/>
      <c r="ISC18" s="271"/>
      <c r="ISG18" s="271"/>
      <c r="ISK18" s="271"/>
      <c r="ISO18" s="271"/>
      <c r="ISS18" s="271"/>
      <c r="ISW18" s="271"/>
      <c r="ITA18" s="271"/>
      <c r="ITE18" s="271"/>
      <c r="ITI18" s="271"/>
      <c r="ITM18" s="271"/>
      <c r="ITQ18" s="271"/>
      <c r="ITU18" s="271"/>
      <c r="ITY18" s="271"/>
      <c r="IUC18" s="271"/>
      <c r="IUG18" s="271"/>
      <c r="IUK18" s="271"/>
      <c r="IUO18" s="271"/>
      <c r="IUS18" s="271"/>
      <c r="IUW18" s="271"/>
      <c r="IVA18" s="271"/>
      <c r="IVE18" s="271"/>
      <c r="IVI18" s="271"/>
      <c r="IVM18" s="271"/>
      <c r="IVQ18" s="271"/>
      <c r="IVU18" s="271"/>
      <c r="IVY18" s="271"/>
      <c r="IWC18" s="271"/>
      <c r="IWG18" s="271"/>
      <c r="IWK18" s="271"/>
      <c r="IWO18" s="271"/>
      <c r="IWS18" s="271"/>
      <c r="IWW18" s="271"/>
      <c r="IXA18" s="271"/>
      <c r="IXE18" s="271"/>
      <c r="IXI18" s="271"/>
      <c r="IXM18" s="271"/>
      <c r="IXQ18" s="271"/>
      <c r="IXU18" s="271"/>
      <c r="IXY18" s="271"/>
      <c r="IYC18" s="271"/>
      <c r="IYG18" s="271"/>
      <c r="IYK18" s="271"/>
      <c r="IYO18" s="271"/>
      <c r="IYS18" s="271"/>
      <c r="IYW18" s="271"/>
      <c r="IZA18" s="271"/>
      <c r="IZE18" s="271"/>
      <c r="IZI18" s="271"/>
      <c r="IZM18" s="271"/>
      <c r="IZQ18" s="271"/>
      <c r="IZU18" s="271"/>
      <c r="IZY18" s="271"/>
      <c r="JAC18" s="271"/>
      <c r="JAG18" s="271"/>
      <c r="JAK18" s="271"/>
      <c r="JAO18" s="271"/>
      <c r="JAS18" s="271"/>
      <c r="JAW18" s="271"/>
      <c r="JBA18" s="271"/>
      <c r="JBE18" s="271"/>
      <c r="JBI18" s="271"/>
      <c r="JBM18" s="271"/>
      <c r="JBQ18" s="271"/>
      <c r="JBU18" s="271"/>
      <c r="JBY18" s="271"/>
      <c r="JCC18" s="271"/>
      <c r="JCG18" s="271"/>
      <c r="JCK18" s="271"/>
      <c r="JCO18" s="271"/>
      <c r="JCS18" s="271"/>
      <c r="JCW18" s="271"/>
      <c r="JDA18" s="271"/>
      <c r="JDE18" s="271"/>
      <c r="JDI18" s="271"/>
      <c r="JDM18" s="271"/>
      <c r="JDQ18" s="271"/>
      <c r="JDU18" s="271"/>
      <c r="JDY18" s="271"/>
      <c r="JEC18" s="271"/>
      <c r="JEG18" s="271"/>
      <c r="JEK18" s="271"/>
      <c r="JEO18" s="271"/>
      <c r="JES18" s="271"/>
      <c r="JEW18" s="271"/>
      <c r="JFA18" s="271"/>
      <c r="JFE18" s="271"/>
      <c r="JFI18" s="271"/>
      <c r="JFM18" s="271"/>
      <c r="JFQ18" s="271"/>
      <c r="JFU18" s="271"/>
      <c r="JFY18" s="271"/>
      <c r="JGC18" s="271"/>
      <c r="JGG18" s="271"/>
      <c r="JGK18" s="271"/>
      <c r="JGO18" s="271"/>
      <c r="JGS18" s="271"/>
      <c r="JGW18" s="271"/>
      <c r="JHA18" s="271"/>
      <c r="JHE18" s="271"/>
      <c r="JHI18" s="271"/>
      <c r="JHM18" s="271"/>
      <c r="JHQ18" s="271"/>
      <c r="JHU18" s="271"/>
      <c r="JHY18" s="271"/>
      <c r="JIC18" s="271"/>
      <c r="JIG18" s="271"/>
      <c r="JIK18" s="271"/>
      <c r="JIO18" s="271"/>
      <c r="JIS18" s="271"/>
      <c r="JIW18" s="271"/>
      <c r="JJA18" s="271"/>
      <c r="JJE18" s="271"/>
      <c r="JJI18" s="271"/>
      <c r="JJM18" s="271"/>
      <c r="JJQ18" s="271"/>
      <c r="JJU18" s="271"/>
      <c r="JJY18" s="271"/>
      <c r="JKC18" s="271"/>
      <c r="JKG18" s="271"/>
      <c r="JKK18" s="271"/>
      <c r="JKO18" s="271"/>
      <c r="JKS18" s="271"/>
      <c r="JKW18" s="271"/>
      <c r="JLA18" s="271"/>
      <c r="JLE18" s="271"/>
      <c r="JLI18" s="271"/>
      <c r="JLM18" s="271"/>
      <c r="JLQ18" s="271"/>
      <c r="JLU18" s="271"/>
      <c r="JLY18" s="271"/>
      <c r="JMC18" s="271"/>
      <c r="JMG18" s="271"/>
      <c r="JMK18" s="271"/>
      <c r="JMO18" s="271"/>
      <c r="JMS18" s="271"/>
      <c r="JMW18" s="271"/>
      <c r="JNA18" s="271"/>
      <c r="JNE18" s="271"/>
      <c r="JNI18" s="271"/>
      <c r="JNM18" s="271"/>
      <c r="JNQ18" s="271"/>
      <c r="JNU18" s="271"/>
      <c r="JNY18" s="271"/>
      <c r="JOC18" s="271"/>
      <c r="JOG18" s="271"/>
      <c r="JOK18" s="271"/>
      <c r="JOO18" s="271"/>
      <c r="JOS18" s="271"/>
      <c r="JOW18" s="271"/>
      <c r="JPA18" s="271"/>
      <c r="JPE18" s="271"/>
      <c r="JPI18" s="271"/>
      <c r="JPM18" s="271"/>
      <c r="JPQ18" s="271"/>
      <c r="JPU18" s="271"/>
      <c r="JPY18" s="271"/>
      <c r="JQC18" s="271"/>
      <c r="JQG18" s="271"/>
      <c r="JQK18" s="271"/>
      <c r="JQO18" s="271"/>
      <c r="JQS18" s="271"/>
      <c r="JQW18" s="271"/>
      <c r="JRA18" s="271"/>
      <c r="JRE18" s="271"/>
      <c r="JRI18" s="271"/>
      <c r="JRM18" s="271"/>
      <c r="JRQ18" s="271"/>
      <c r="JRU18" s="271"/>
      <c r="JRY18" s="271"/>
      <c r="JSC18" s="271"/>
      <c r="JSG18" s="271"/>
      <c r="JSK18" s="271"/>
      <c r="JSO18" s="271"/>
      <c r="JSS18" s="271"/>
      <c r="JSW18" s="271"/>
      <c r="JTA18" s="271"/>
      <c r="JTE18" s="271"/>
      <c r="JTI18" s="271"/>
      <c r="JTM18" s="271"/>
      <c r="JTQ18" s="271"/>
      <c r="JTU18" s="271"/>
      <c r="JTY18" s="271"/>
      <c r="JUC18" s="271"/>
      <c r="JUG18" s="271"/>
      <c r="JUK18" s="271"/>
      <c r="JUO18" s="271"/>
      <c r="JUS18" s="271"/>
      <c r="JUW18" s="271"/>
      <c r="JVA18" s="271"/>
      <c r="JVE18" s="271"/>
      <c r="JVI18" s="271"/>
      <c r="JVM18" s="271"/>
      <c r="JVQ18" s="271"/>
      <c r="JVU18" s="271"/>
      <c r="JVY18" s="271"/>
      <c r="JWC18" s="271"/>
      <c r="JWG18" s="271"/>
      <c r="JWK18" s="271"/>
      <c r="JWO18" s="271"/>
      <c r="JWS18" s="271"/>
      <c r="JWW18" s="271"/>
      <c r="JXA18" s="271"/>
      <c r="JXE18" s="271"/>
      <c r="JXI18" s="271"/>
      <c r="JXM18" s="271"/>
      <c r="JXQ18" s="271"/>
      <c r="JXU18" s="271"/>
      <c r="JXY18" s="271"/>
      <c r="JYC18" s="271"/>
      <c r="JYG18" s="271"/>
      <c r="JYK18" s="271"/>
      <c r="JYO18" s="271"/>
      <c r="JYS18" s="271"/>
      <c r="JYW18" s="271"/>
      <c r="JZA18" s="271"/>
      <c r="JZE18" s="271"/>
      <c r="JZI18" s="271"/>
      <c r="JZM18" s="271"/>
      <c r="JZQ18" s="271"/>
      <c r="JZU18" s="271"/>
      <c r="JZY18" s="271"/>
      <c r="KAC18" s="271"/>
      <c r="KAG18" s="271"/>
      <c r="KAK18" s="271"/>
      <c r="KAO18" s="271"/>
      <c r="KAS18" s="271"/>
      <c r="KAW18" s="271"/>
      <c r="KBA18" s="271"/>
      <c r="KBE18" s="271"/>
      <c r="KBI18" s="271"/>
      <c r="KBM18" s="271"/>
      <c r="KBQ18" s="271"/>
      <c r="KBU18" s="271"/>
      <c r="KBY18" s="271"/>
      <c r="KCC18" s="271"/>
      <c r="KCG18" s="271"/>
      <c r="KCK18" s="271"/>
      <c r="KCO18" s="271"/>
      <c r="KCS18" s="271"/>
      <c r="KCW18" s="271"/>
      <c r="KDA18" s="271"/>
      <c r="KDE18" s="271"/>
      <c r="KDI18" s="271"/>
      <c r="KDM18" s="271"/>
      <c r="KDQ18" s="271"/>
      <c r="KDU18" s="271"/>
      <c r="KDY18" s="271"/>
      <c r="KEC18" s="271"/>
      <c r="KEG18" s="271"/>
      <c r="KEK18" s="271"/>
      <c r="KEO18" s="271"/>
      <c r="KES18" s="271"/>
      <c r="KEW18" s="271"/>
      <c r="KFA18" s="271"/>
      <c r="KFE18" s="271"/>
      <c r="KFI18" s="271"/>
      <c r="KFM18" s="271"/>
      <c r="KFQ18" s="271"/>
      <c r="KFU18" s="271"/>
      <c r="KFY18" s="271"/>
      <c r="KGC18" s="271"/>
      <c r="KGG18" s="271"/>
      <c r="KGK18" s="271"/>
      <c r="KGO18" s="271"/>
      <c r="KGS18" s="271"/>
      <c r="KGW18" s="271"/>
      <c r="KHA18" s="271"/>
      <c r="KHE18" s="271"/>
      <c r="KHI18" s="271"/>
      <c r="KHM18" s="271"/>
      <c r="KHQ18" s="271"/>
      <c r="KHU18" s="271"/>
      <c r="KHY18" s="271"/>
      <c r="KIC18" s="271"/>
      <c r="KIG18" s="271"/>
      <c r="KIK18" s="271"/>
      <c r="KIO18" s="271"/>
      <c r="KIS18" s="271"/>
      <c r="KIW18" s="271"/>
      <c r="KJA18" s="271"/>
      <c r="KJE18" s="271"/>
      <c r="KJI18" s="271"/>
      <c r="KJM18" s="271"/>
      <c r="KJQ18" s="271"/>
      <c r="KJU18" s="271"/>
      <c r="KJY18" s="271"/>
      <c r="KKC18" s="271"/>
      <c r="KKG18" s="271"/>
      <c r="KKK18" s="271"/>
      <c r="KKO18" s="271"/>
      <c r="KKS18" s="271"/>
      <c r="KKW18" s="271"/>
      <c r="KLA18" s="271"/>
      <c r="KLE18" s="271"/>
      <c r="KLI18" s="271"/>
      <c r="KLM18" s="271"/>
      <c r="KLQ18" s="271"/>
      <c r="KLU18" s="271"/>
      <c r="KLY18" s="271"/>
      <c r="KMC18" s="271"/>
      <c r="KMG18" s="271"/>
      <c r="KMK18" s="271"/>
      <c r="KMO18" s="271"/>
      <c r="KMS18" s="271"/>
      <c r="KMW18" s="271"/>
      <c r="KNA18" s="271"/>
      <c r="KNE18" s="271"/>
      <c r="KNI18" s="271"/>
      <c r="KNM18" s="271"/>
      <c r="KNQ18" s="271"/>
      <c r="KNU18" s="271"/>
      <c r="KNY18" s="271"/>
      <c r="KOC18" s="271"/>
      <c r="KOG18" s="271"/>
      <c r="KOK18" s="271"/>
      <c r="KOO18" s="271"/>
      <c r="KOS18" s="271"/>
      <c r="KOW18" s="271"/>
      <c r="KPA18" s="271"/>
      <c r="KPE18" s="271"/>
      <c r="KPI18" s="271"/>
      <c r="KPM18" s="271"/>
      <c r="KPQ18" s="271"/>
      <c r="KPU18" s="271"/>
      <c r="KPY18" s="271"/>
      <c r="KQC18" s="271"/>
      <c r="KQG18" s="271"/>
      <c r="KQK18" s="271"/>
      <c r="KQO18" s="271"/>
      <c r="KQS18" s="271"/>
      <c r="KQW18" s="271"/>
      <c r="KRA18" s="271"/>
      <c r="KRE18" s="271"/>
      <c r="KRI18" s="271"/>
      <c r="KRM18" s="271"/>
      <c r="KRQ18" s="271"/>
      <c r="KRU18" s="271"/>
      <c r="KRY18" s="271"/>
      <c r="KSC18" s="271"/>
      <c r="KSG18" s="271"/>
      <c r="KSK18" s="271"/>
      <c r="KSO18" s="271"/>
      <c r="KSS18" s="271"/>
      <c r="KSW18" s="271"/>
      <c r="KTA18" s="271"/>
      <c r="KTE18" s="271"/>
      <c r="KTI18" s="271"/>
      <c r="KTM18" s="271"/>
      <c r="KTQ18" s="271"/>
      <c r="KTU18" s="271"/>
      <c r="KTY18" s="271"/>
      <c r="KUC18" s="271"/>
      <c r="KUG18" s="271"/>
      <c r="KUK18" s="271"/>
      <c r="KUO18" s="271"/>
      <c r="KUS18" s="271"/>
      <c r="KUW18" s="271"/>
      <c r="KVA18" s="271"/>
      <c r="KVE18" s="271"/>
      <c r="KVI18" s="271"/>
      <c r="KVM18" s="271"/>
      <c r="KVQ18" s="271"/>
      <c r="KVU18" s="271"/>
      <c r="KVY18" s="271"/>
      <c r="KWC18" s="271"/>
      <c r="KWG18" s="271"/>
      <c r="KWK18" s="271"/>
      <c r="KWO18" s="271"/>
      <c r="KWS18" s="271"/>
      <c r="KWW18" s="271"/>
      <c r="KXA18" s="271"/>
      <c r="KXE18" s="271"/>
      <c r="KXI18" s="271"/>
      <c r="KXM18" s="271"/>
      <c r="KXQ18" s="271"/>
      <c r="KXU18" s="271"/>
      <c r="KXY18" s="271"/>
      <c r="KYC18" s="271"/>
      <c r="KYG18" s="271"/>
      <c r="KYK18" s="271"/>
      <c r="KYO18" s="271"/>
      <c r="KYS18" s="271"/>
      <c r="KYW18" s="271"/>
      <c r="KZA18" s="271"/>
      <c r="KZE18" s="271"/>
      <c r="KZI18" s="271"/>
      <c r="KZM18" s="271"/>
      <c r="KZQ18" s="271"/>
      <c r="KZU18" s="271"/>
      <c r="KZY18" s="271"/>
      <c r="LAC18" s="271"/>
      <c r="LAG18" s="271"/>
      <c r="LAK18" s="271"/>
      <c r="LAO18" s="271"/>
      <c r="LAS18" s="271"/>
      <c r="LAW18" s="271"/>
      <c r="LBA18" s="271"/>
      <c r="LBE18" s="271"/>
      <c r="LBI18" s="271"/>
      <c r="LBM18" s="271"/>
      <c r="LBQ18" s="271"/>
      <c r="LBU18" s="271"/>
      <c r="LBY18" s="271"/>
      <c r="LCC18" s="271"/>
      <c r="LCG18" s="271"/>
      <c r="LCK18" s="271"/>
      <c r="LCO18" s="271"/>
      <c r="LCS18" s="271"/>
      <c r="LCW18" s="271"/>
      <c r="LDA18" s="271"/>
      <c r="LDE18" s="271"/>
      <c r="LDI18" s="271"/>
      <c r="LDM18" s="271"/>
      <c r="LDQ18" s="271"/>
      <c r="LDU18" s="271"/>
      <c r="LDY18" s="271"/>
      <c r="LEC18" s="271"/>
      <c r="LEG18" s="271"/>
      <c r="LEK18" s="271"/>
      <c r="LEO18" s="271"/>
      <c r="LES18" s="271"/>
      <c r="LEW18" s="271"/>
      <c r="LFA18" s="271"/>
      <c r="LFE18" s="271"/>
      <c r="LFI18" s="271"/>
      <c r="LFM18" s="271"/>
      <c r="LFQ18" s="271"/>
      <c r="LFU18" s="271"/>
      <c r="LFY18" s="271"/>
      <c r="LGC18" s="271"/>
      <c r="LGG18" s="271"/>
      <c r="LGK18" s="271"/>
      <c r="LGO18" s="271"/>
      <c r="LGS18" s="271"/>
      <c r="LGW18" s="271"/>
      <c r="LHA18" s="271"/>
      <c r="LHE18" s="271"/>
      <c r="LHI18" s="271"/>
      <c r="LHM18" s="271"/>
      <c r="LHQ18" s="271"/>
      <c r="LHU18" s="271"/>
      <c r="LHY18" s="271"/>
      <c r="LIC18" s="271"/>
      <c r="LIG18" s="271"/>
      <c r="LIK18" s="271"/>
      <c r="LIO18" s="271"/>
      <c r="LIS18" s="271"/>
      <c r="LIW18" s="271"/>
      <c r="LJA18" s="271"/>
      <c r="LJE18" s="271"/>
      <c r="LJI18" s="271"/>
      <c r="LJM18" s="271"/>
      <c r="LJQ18" s="271"/>
      <c r="LJU18" s="271"/>
      <c r="LJY18" s="271"/>
      <c r="LKC18" s="271"/>
      <c r="LKG18" s="271"/>
      <c r="LKK18" s="271"/>
      <c r="LKO18" s="271"/>
      <c r="LKS18" s="271"/>
      <c r="LKW18" s="271"/>
      <c r="LLA18" s="271"/>
      <c r="LLE18" s="271"/>
      <c r="LLI18" s="271"/>
      <c r="LLM18" s="271"/>
      <c r="LLQ18" s="271"/>
      <c r="LLU18" s="271"/>
      <c r="LLY18" s="271"/>
      <c r="LMC18" s="271"/>
      <c r="LMG18" s="271"/>
      <c r="LMK18" s="271"/>
      <c r="LMO18" s="271"/>
      <c r="LMS18" s="271"/>
      <c r="LMW18" s="271"/>
      <c r="LNA18" s="271"/>
      <c r="LNE18" s="271"/>
      <c r="LNI18" s="271"/>
      <c r="LNM18" s="271"/>
      <c r="LNQ18" s="271"/>
      <c r="LNU18" s="271"/>
      <c r="LNY18" s="271"/>
      <c r="LOC18" s="271"/>
      <c r="LOG18" s="271"/>
      <c r="LOK18" s="271"/>
      <c r="LOO18" s="271"/>
      <c r="LOS18" s="271"/>
      <c r="LOW18" s="271"/>
      <c r="LPA18" s="271"/>
      <c r="LPE18" s="271"/>
      <c r="LPI18" s="271"/>
      <c r="LPM18" s="271"/>
      <c r="LPQ18" s="271"/>
      <c r="LPU18" s="271"/>
      <c r="LPY18" s="271"/>
      <c r="LQC18" s="271"/>
      <c r="LQG18" s="271"/>
      <c r="LQK18" s="271"/>
      <c r="LQO18" s="271"/>
      <c r="LQS18" s="271"/>
      <c r="LQW18" s="271"/>
      <c r="LRA18" s="271"/>
      <c r="LRE18" s="271"/>
      <c r="LRI18" s="271"/>
      <c r="LRM18" s="271"/>
      <c r="LRQ18" s="271"/>
      <c r="LRU18" s="271"/>
      <c r="LRY18" s="271"/>
      <c r="LSC18" s="271"/>
      <c r="LSG18" s="271"/>
      <c r="LSK18" s="271"/>
      <c r="LSO18" s="271"/>
      <c r="LSS18" s="271"/>
      <c r="LSW18" s="271"/>
      <c r="LTA18" s="271"/>
      <c r="LTE18" s="271"/>
      <c r="LTI18" s="271"/>
      <c r="LTM18" s="271"/>
      <c r="LTQ18" s="271"/>
      <c r="LTU18" s="271"/>
      <c r="LTY18" s="271"/>
      <c r="LUC18" s="271"/>
      <c r="LUG18" s="271"/>
      <c r="LUK18" s="271"/>
      <c r="LUO18" s="271"/>
      <c r="LUS18" s="271"/>
      <c r="LUW18" s="271"/>
      <c r="LVA18" s="271"/>
      <c r="LVE18" s="271"/>
      <c r="LVI18" s="271"/>
      <c r="LVM18" s="271"/>
      <c r="LVQ18" s="271"/>
      <c r="LVU18" s="271"/>
      <c r="LVY18" s="271"/>
      <c r="LWC18" s="271"/>
      <c r="LWG18" s="271"/>
      <c r="LWK18" s="271"/>
      <c r="LWO18" s="271"/>
      <c r="LWS18" s="271"/>
      <c r="LWW18" s="271"/>
      <c r="LXA18" s="271"/>
      <c r="LXE18" s="271"/>
      <c r="LXI18" s="271"/>
      <c r="LXM18" s="271"/>
      <c r="LXQ18" s="271"/>
      <c r="LXU18" s="271"/>
      <c r="LXY18" s="271"/>
      <c r="LYC18" s="271"/>
      <c r="LYG18" s="271"/>
      <c r="LYK18" s="271"/>
      <c r="LYO18" s="271"/>
      <c r="LYS18" s="271"/>
      <c r="LYW18" s="271"/>
      <c r="LZA18" s="271"/>
      <c r="LZE18" s="271"/>
      <c r="LZI18" s="271"/>
      <c r="LZM18" s="271"/>
      <c r="LZQ18" s="271"/>
      <c r="LZU18" s="271"/>
      <c r="LZY18" s="271"/>
      <c r="MAC18" s="271"/>
      <c r="MAG18" s="271"/>
      <c r="MAK18" s="271"/>
      <c r="MAO18" s="271"/>
      <c r="MAS18" s="271"/>
      <c r="MAW18" s="271"/>
      <c r="MBA18" s="271"/>
      <c r="MBE18" s="271"/>
      <c r="MBI18" s="271"/>
      <c r="MBM18" s="271"/>
      <c r="MBQ18" s="271"/>
      <c r="MBU18" s="271"/>
      <c r="MBY18" s="271"/>
      <c r="MCC18" s="271"/>
      <c r="MCG18" s="271"/>
      <c r="MCK18" s="271"/>
      <c r="MCO18" s="271"/>
      <c r="MCS18" s="271"/>
      <c r="MCW18" s="271"/>
      <c r="MDA18" s="271"/>
      <c r="MDE18" s="271"/>
      <c r="MDI18" s="271"/>
      <c r="MDM18" s="271"/>
      <c r="MDQ18" s="271"/>
      <c r="MDU18" s="271"/>
      <c r="MDY18" s="271"/>
      <c r="MEC18" s="271"/>
      <c r="MEG18" s="271"/>
      <c r="MEK18" s="271"/>
      <c r="MEO18" s="271"/>
      <c r="MES18" s="271"/>
      <c r="MEW18" s="271"/>
      <c r="MFA18" s="271"/>
      <c r="MFE18" s="271"/>
      <c r="MFI18" s="271"/>
      <c r="MFM18" s="271"/>
      <c r="MFQ18" s="271"/>
      <c r="MFU18" s="271"/>
      <c r="MFY18" s="271"/>
      <c r="MGC18" s="271"/>
      <c r="MGG18" s="271"/>
      <c r="MGK18" s="271"/>
      <c r="MGO18" s="271"/>
      <c r="MGS18" s="271"/>
      <c r="MGW18" s="271"/>
      <c r="MHA18" s="271"/>
      <c r="MHE18" s="271"/>
      <c r="MHI18" s="271"/>
      <c r="MHM18" s="271"/>
      <c r="MHQ18" s="271"/>
      <c r="MHU18" s="271"/>
      <c r="MHY18" s="271"/>
      <c r="MIC18" s="271"/>
      <c r="MIG18" s="271"/>
      <c r="MIK18" s="271"/>
      <c r="MIO18" s="271"/>
      <c r="MIS18" s="271"/>
      <c r="MIW18" s="271"/>
      <c r="MJA18" s="271"/>
      <c r="MJE18" s="271"/>
      <c r="MJI18" s="271"/>
      <c r="MJM18" s="271"/>
      <c r="MJQ18" s="271"/>
      <c r="MJU18" s="271"/>
      <c r="MJY18" s="271"/>
      <c r="MKC18" s="271"/>
      <c r="MKG18" s="271"/>
      <c r="MKK18" s="271"/>
      <c r="MKO18" s="271"/>
      <c r="MKS18" s="271"/>
      <c r="MKW18" s="271"/>
      <c r="MLA18" s="271"/>
      <c r="MLE18" s="271"/>
      <c r="MLI18" s="271"/>
      <c r="MLM18" s="271"/>
      <c r="MLQ18" s="271"/>
      <c r="MLU18" s="271"/>
      <c r="MLY18" s="271"/>
      <c r="MMC18" s="271"/>
      <c r="MMG18" s="271"/>
      <c r="MMK18" s="271"/>
      <c r="MMO18" s="271"/>
      <c r="MMS18" s="271"/>
      <c r="MMW18" s="271"/>
      <c r="MNA18" s="271"/>
      <c r="MNE18" s="271"/>
      <c r="MNI18" s="271"/>
      <c r="MNM18" s="271"/>
      <c r="MNQ18" s="271"/>
      <c r="MNU18" s="271"/>
      <c r="MNY18" s="271"/>
      <c r="MOC18" s="271"/>
      <c r="MOG18" s="271"/>
      <c r="MOK18" s="271"/>
      <c r="MOO18" s="271"/>
      <c r="MOS18" s="271"/>
      <c r="MOW18" s="271"/>
      <c r="MPA18" s="271"/>
      <c r="MPE18" s="271"/>
      <c r="MPI18" s="271"/>
      <c r="MPM18" s="271"/>
      <c r="MPQ18" s="271"/>
      <c r="MPU18" s="271"/>
      <c r="MPY18" s="271"/>
      <c r="MQC18" s="271"/>
      <c r="MQG18" s="271"/>
      <c r="MQK18" s="271"/>
      <c r="MQO18" s="271"/>
      <c r="MQS18" s="271"/>
      <c r="MQW18" s="271"/>
      <c r="MRA18" s="271"/>
      <c r="MRE18" s="271"/>
      <c r="MRI18" s="271"/>
      <c r="MRM18" s="271"/>
      <c r="MRQ18" s="271"/>
      <c r="MRU18" s="271"/>
      <c r="MRY18" s="271"/>
      <c r="MSC18" s="271"/>
      <c r="MSG18" s="271"/>
      <c r="MSK18" s="271"/>
      <c r="MSO18" s="271"/>
      <c r="MSS18" s="271"/>
      <c r="MSW18" s="271"/>
      <c r="MTA18" s="271"/>
      <c r="MTE18" s="271"/>
      <c r="MTI18" s="271"/>
      <c r="MTM18" s="271"/>
      <c r="MTQ18" s="271"/>
      <c r="MTU18" s="271"/>
      <c r="MTY18" s="271"/>
      <c r="MUC18" s="271"/>
      <c r="MUG18" s="271"/>
      <c r="MUK18" s="271"/>
      <c r="MUO18" s="271"/>
      <c r="MUS18" s="271"/>
      <c r="MUW18" s="271"/>
      <c r="MVA18" s="271"/>
      <c r="MVE18" s="271"/>
      <c r="MVI18" s="271"/>
      <c r="MVM18" s="271"/>
      <c r="MVQ18" s="271"/>
      <c r="MVU18" s="271"/>
      <c r="MVY18" s="271"/>
      <c r="MWC18" s="271"/>
      <c r="MWG18" s="271"/>
      <c r="MWK18" s="271"/>
      <c r="MWO18" s="271"/>
      <c r="MWS18" s="271"/>
      <c r="MWW18" s="271"/>
      <c r="MXA18" s="271"/>
      <c r="MXE18" s="271"/>
      <c r="MXI18" s="271"/>
      <c r="MXM18" s="271"/>
      <c r="MXQ18" s="271"/>
      <c r="MXU18" s="271"/>
      <c r="MXY18" s="271"/>
      <c r="MYC18" s="271"/>
      <c r="MYG18" s="271"/>
      <c r="MYK18" s="271"/>
      <c r="MYO18" s="271"/>
      <c r="MYS18" s="271"/>
      <c r="MYW18" s="271"/>
      <c r="MZA18" s="271"/>
      <c r="MZE18" s="271"/>
      <c r="MZI18" s="271"/>
      <c r="MZM18" s="271"/>
      <c r="MZQ18" s="271"/>
      <c r="MZU18" s="271"/>
      <c r="MZY18" s="271"/>
      <c r="NAC18" s="271"/>
      <c r="NAG18" s="271"/>
      <c r="NAK18" s="271"/>
      <c r="NAO18" s="271"/>
      <c r="NAS18" s="271"/>
      <c r="NAW18" s="271"/>
      <c r="NBA18" s="271"/>
      <c r="NBE18" s="271"/>
      <c r="NBI18" s="271"/>
      <c r="NBM18" s="271"/>
      <c r="NBQ18" s="271"/>
      <c r="NBU18" s="271"/>
      <c r="NBY18" s="271"/>
      <c r="NCC18" s="271"/>
      <c r="NCG18" s="271"/>
      <c r="NCK18" s="271"/>
      <c r="NCO18" s="271"/>
      <c r="NCS18" s="271"/>
      <c r="NCW18" s="271"/>
      <c r="NDA18" s="271"/>
      <c r="NDE18" s="271"/>
      <c r="NDI18" s="271"/>
      <c r="NDM18" s="271"/>
      <c r="NDQ18" s="271"/>
      <c r="NDU18" s="271"/>
      <c r="NDY18" s="271"/>
      <c r="NEC18" s="271"/>
      <c r="NEG18" s="271"/>
      <c r="NEK18" s="271"/>
      <c r="NEO18" s="271"/>
      <c r="NES18" s="271"/>
      <c r="NEW18" s="271"/>
      <c r="NFA18" s="271"/>
      <c r="NFE18" s="271"/>
      <c r="NFI18" s="271"/>
      <c r="NFM18" s="271"/>
      <c r="NFQ18" s="271"/>
      <c r="NFU18" s="271"/>
      <c r="NFY18" s="271"/>
      <c r="NGC18" s="271"/>
      <c r="NGG18" s="271"/>
      <c r="NGK18" s="271"/>
      <c r="NGO18" s="271"/>
      <c r="NGS18" s="271"/>
      <c r="NGW18" s="271"/>
      <c r="NHA18" s="271"/>
      <c r="NHE18" s="271"/>
      <c r="NHI18" s="271"/>
      <c r="NHM18" s="271"/>
      <c r="NHQ18" s="271"/>
      <c r="NHU18" s="271"/>
      <c r="NHY18" s="271"/>
      <c r="NIC18" s="271"/>
      <c r="NIG18" s="271"/>
      <c r="NIK18" s="271"/>
      <c r="NIO18" s="271"/>
      <c r="NIS18" s="271"/>
      <c r="NIW18" s="271"/>
      <c r="NJA18" s="271"/>
      <c r="NJE18" s="271"/>
      <c r="NJI18" s="271"/>
      <c r="NJM18" s="271"/>
      <c r="NJQ18" s="271"/>
      <c r="NJU18" s="271"/>
      <c r="NJY18" s="271"/>
      <c r="NKC18" s="271"/>
      <c r="NKG18" s="271"/>
      <c r="NKK18" s="271"/>
      <c r="NKO18" s="271"/>
      <c r="NKS18" s="271"/>
      <c r="NKW18" s="271"/>
      <c r="NLA18" s="271"/>
      <c r="NLE18" s="271"/>
      <c r="NLI18" s="271"/>
      <c r="NLM18" s="271"/>
      <c r="NLQ18" s="271"/>
      <c r="NLU18" s="271"/>
      <c r="NLY18" s="271"/>
      <c r="NMC18" s="271"/>
      <c r="NMG18" s="271"/>
      <c r="NMK18" s="271"/>
      <c r="NMO18" s="271"/>
      <c r="NMS18" s="271"/>
      <c r="NMW18" s="271"/>
      <c r="NNA18" s="271"/>
      <c r="NNE18" s="271"/>
      <c r="NNI18" s="271"/>
      <c r="NNM18" s="271"/>
      <c r="NNQ18" s="271"/>
      <c r="NNU18" s="271"/>
      <c r="NNY18" s="271"/>
      <c r="NOC18" s="271"/>
      <c r="NOG18" s="271"/>
      <c r="NOK18" s="271"/>
      <c r="NOO18" s="271"/>
      <c r="NOS18" s="271"/>
      <c r="NOW18" s="271"/>
      <c r="NPA18" s="271"/>
      <c r="NPE18" s="271"/>
      <c r="NPI18" s="271"/>
      <c r="NPM18" s="271"/>
      <c r="NPQ18" s="271"/>
      <c r="NPU18" s="271"/>
      <c r="NPY18" s="271"/>
      <c r="NQC18" s="271"/>
      <c r="NQG18" s="271"/>
      <c r="NQK18" s="271"/>
      <c r="NQO18" s="271"/>
      <c r="NQS18" s="271"/>
      <c r="NQW18" s="271"/>
      <c r="NRA18" s="271"/>
      <c r="NRE18" s="271"/>
      <c r="NRI18" s="271"/>
      <c r="NRM18" s="271"/>
      <c r="NRQ18" s="271"/>
      <c r="NRU18" s="271"/>
      <c r="NRY18" s="271"/>
      <c r="NSC18" s="271"/>
      <c r="NSG18" s="271"/>
      <c r="NSK18" s="271"/>
      <c r="NSO18" s="271"/>
      <c r="NSS18" s="271"/>
      <c r="NSW18" s="271"/>
      <c r="NTA18" s="271"/>
      <c r="NTE18" s="271"/>
      <c r="NTI18" s="271"/>
      <c r="NTM18" s="271"/>
      <c r="NTQ18" s="271"/>
      <c r="NTU18" s="271"/>
      <c r="NTY18" s="271"/>
      <c r="NUC18" s="271"/>
      <c r="NUG18" s="271"/>
      <c r="NUK18" s="271"/>
      <c r="NUO18" s="271"/>
      <c r="NUS18" s="271"/>
      <c r="NUW18" s="271"/>
      <c r="NVA18" s="271"/>
      <c r="NVE18" s="271"/>
      <c r="NVI18" s="271"/>
      <c r="NVM18" s="271"/>
      <c r="NVQ18" s="271"/>
      <c r="NVU18" s="271"/>
      <c r="NVY18" s="271"/>
      <c r="NWC18" s="271"/>
      <c r="NWG18" s="271"/>
      <c r="NWK18" s="271"/>
      <c r="NWO18" s="271"/>
      <c r="NWS18" s="271"/>
      <c r="NWW18" s="271"/>
      <c r="NXA18" s="271"/>
      <c r="NXE18" s="271"/>
      <c r="NXI18" s="271"/>
      <c r="NXM18" s="271"/>
      <c r="NXQ18" s="271"/>
      <c r="NXU18" s="271"/>
      <c r="NXY18" s="271"/>
      <c r="NYC18" s="271"/>
      <c r="NYG18" s="271"/>
      <c r="NYK18" s="271"/>
      <c r="NYO18" s="271"/>
      <c r="NYS18" s="271"/>
      <c r="NYW18" s="271"/>
      <c r="NZA18" s="271"/>
      <c r="NZE18" s="271"/>
      <c r="NZI18" s="271"/>
      <c r="NZM18" s="271"/>
      <c r="NZQ18" s="271"/>
      <c r="NZU18" s="271"/>
      <c r="NZY18" s="271"/>
      <c r="OAC18" s="271"/>
      <c r="OAG18" s="271"/>
      <c r="OAK18" s="271"/>
      <c r="OAO18" s="271"/>
      <c r="OAS18" s="271"/>
      <c r="OAW18" s="271"/>
      <c r="OBA18" s="271"/>
      <c r="OBE18" s="271"/>
      <c r="OBI18" s="271"/>
      <c r="OBM18" s="271"/>
      <c r="OBQ18" s="271"/>
      <c r="OBU18" s="271"/>
      <c r="OBY18" s="271"/>
      <c r="OCC18" s="271"/>
      <c r="OCG18" s="271"/>
      <c r="OCK18" s="271"/>
      <c r="OCO18" s="271"/>
      <c r="OCS18" s="271"/>
      <c r="OCW18" s="271"/>
      <c r="ODA18" s="271"/>
      <c r="ODE18" s="271"/>
      <c r="ODI18" s="271"/>
      <c r="ODM18" s="271"/>
      <c r="ODQ18" s="271"/>
      <c r="ODU18" s="271"/>
      <c r="ODY18" s="271"/>
      <c r="OEC18" s="271"/>
      <c r="OEG18" s="271"/>
      <c r="OEK18" s="271"/>
      <c r="OEO18" s="271"/>
      <c r="OES18" s="271"/>
      <c r="OEW18" s="271"/>
      <c r="OFA18" s="271"/>
      <c r="OFE18" s="271"/>
      <c r="OFI18" s="271"/>
      <c r="OFM18" s="271"/>
      <c r="OFQ18" s="271"/>
      <c r="OFU18" s="271"/>
      <c r="OFY18" s="271"/>
      <c r="OGC18" s="271"/>
      <c r="OGG18" s="271"/>
      <c r="OGK18" s="271"/>
      <c r="OGO18" s="271"/>
      <c r="OGS18" s="271"/>
      <c r="OGW18" s="271"/>
      <c r="OHA18" s="271"/>
      <c r="OHE18" s="271"/>
      <c r="OHI18" s="271"/>
      <c r="OHM18" s="271"/>
      <c r="OHQ18" s="271"/>
      <c r="OHU18" s="271"/>
      <c r="OHY18" s="271"/>
      <c r="OIC18" s="271"/>
      <c r="OIG18" s="271"/>
      <c r="OIK18" s="271"/>
      <c r="OIO18" s="271"/>
      <c r="OIS18" s="271"/>
      <c r="OIW18" s="271"/>
      <c r="OJA18" s="271"/>
      <c r="OJE18" s="271"/>
      <c r="OJI18" s="271"/>
      <c r="OJM18" s="271"/>
      <c r="OJQ18" s="271"/>
      <c r="OJU18" s="271"/>
      <c r="OJY18" s="271"/>
      <c r="OKC18" s="271"/>
      <c r="OKG18" s="271"/>
      <c r="OKK18" s="271"/>
      <c r="OKO18" s="271"/>
      <c r="OKS18" s="271"/>
      <c r="OKW18" s="271"/>
      <c r="OLA18" s="271"/>
      <c r="OLE18" s="271"/>
      <c r="OLI18" s="271"/>
      <c r="OLM18" s="271"/>
      <c r="OLQ18" s="271"/>
      <c r="OLU18" s="271"/>
      <c r="OLY18" s="271"/>
      <c r="OMC18" s="271"/>
      <c r="OMG18" s="271"/>
      <c r="OMK18" s="271"/>
      <c r="OMO18" s="271"/>
      <c r="OMS18" s="271"/>
      <c r="OMW18" s="271"/>
      <c r="ONA18" s="271"/>
      <c r="ONE18" s="271"/>
      <c r="ONI18" s="271"/>
      <c r="ONM18" s="271"/>
      <c r="ONQ18" s="271"/>
      <c r="ONU18" s="271"/>
      <c r="ONY18" s="271"/>
      <c r="OOC18" s="271"/>
      <c r="OOG18" s="271"/>
      <c r="OOK18" s="271"/>
      <c r="OOO18" s="271"/>
      <c r="OOS18" s="271"/>
      <c r="OOW18" s="271"/>
      <c r="OPA18" s="271"/>
      <c r="OPE18" s="271"/>
      <c r="OPI18" s="271"/>
      <c r="OPM18" s="271"/>
      <c r="OPQ18" s="271"/>
      <c r="OPU18" s="271"/>
      <c r="OPY18" s="271"/>
      <c r="OQC18" s="271"/>
      <c r="OQG18" s="271"/>
      <c r="OQK18" s="271"/>
      <c r="OQO18" s="271"/>
      <c r="OQS18" s="271"/>
      <c r="OQW18" s="271"/>
      <c r="ORA18" s="271"/>
      <c r="ORE18" s="271"/>
      <c r="ORI18" s="271"/>
      <c r="ORM18" s="271"/>
      <c r="ORQ18" s="271"/>
      <c r="ORU18" s="271"/>
      <c r="ORY18" s="271"/>
      <c r="OSC18" s="271"/>
      <c r="OSG18" s="271"/>
      <c r="OSK18" s="271"/>
      <c r="OSO18" s="271"/>
      <c r="OSS18" s="271"/>
      <c r="OSW18" s="271"/>
      <c r="OTA18" s="271"/>
      <c r="OTE18" s="271"/>
      <c r="OTI18" s="271"/>
      <c r="OTM18" s="271"/>
      <c r="OTQ18" s="271"/>
      <c r="OTU18" s="271"/>
      <c r="OTY18" s="271"/>
      <c r="OUC18" s="271"/>
      <c r="OUG18" s="271"/>
      <c r="OUK18" s="271"/>
      <c r="OUO18" s="271"/>
      <c r="OUS18" s="271"/>
      <c r="OUW18" s="271"/>
      <c r="OVA18" s="271"/>
      <c r="OVE18" s="271"/>
      <c r="OVI18" s="271"/>
      <c r="OVM18" s="271"/>
      <c r="OVQ18" s="271"/>
      <c r="OVU18" s="271"/>
      <c r="OVY18" s="271"/>
      <c r="OWC18" s="271"/>
      <c r="OWG18" s="271"/>
      <c r="OWK18" s="271"/>
      <c r="OWO18" s="271"/>
      <c r="OWS18" s="271"/>
      <c r="OWW18" s="271"/>
      <c r="OXA18" s="271"/>
      <c r="OXE18" s="271"/>
      <c r="OXI18" s="271"/>
      <c r="OXM18" s="271"/>
      <c r="OXQ18" s="271"/>
      <c r="OXU18" s="271"/>
      <c r="OXY18" s="271"/>
      <c r="OYC18" s="271"/>
      <c r="OYG18" s="271"/>
      <c r="OYK18" s="271"/>
      <c r="OYO18" s="271"/>
      <c r="OYS18" s="271"/>
      <c r="OYW18" s="271"/>
      <c r="OZA18" s="271"/>
      <c r="OZE18" s="271"/>
      <c r="OZI18" s="271"/>
      <c r="OZM18" s="271"/>
      <c r="OZQ18" s="271"/>
      <c r="OZU18" s="271"/>
      <c r="OZY18" s="271"/>
      <c r="PAC18" s="271"/>
      <c r="PAG18" s="271"/>
      <c r="PAK18" s="271"/>
      <c r="PAO18" s="271"/>
      <c r="PAS18" s="271"/>
      <c r="PAW18" s="271"/>
      <c r="PBA18" s="271"/>
      <c r="PBE18" s="271"/>
      <c r="PBI18" s="271"/>
      <c r="PBM18" s="271"/>
      <c r="PBQ18" s="271"/>
      <c r="PBU18" s="271"/>
      <c r="PBY18" s="271"/>
      <c r="PCC18" s="271"/>
      <c r="PCG18" s="271"/>
      <c r="PCK18" s="271"/>
      <c r="PCO18" s="271"/>
      <c r="PCS18" s="271"/>
      <c r="PCW18" s="271"/>
      <c r="PDA18" s="271"/>
      <c r="PDE18" s="271"/>
      <c r="PDI18" s="271"/>
      <c r="PDM18" s="271"/>
      <c r="PDQ18" s="271"/>
      <c r="PDU18" s="271"/>
      <c r="PDY18" s="271"/>
      <c r="PEC18" s="271"/>
      <c r="PEG18" s="271"/>
      <c r="PEK18" s="271"/>
      <c r="PEO18" s="271"/>
      <c r="PES18" s="271"/>
      <c r="PEW18" s="271"/>
      <c r="PFA18" s="271"/>
      <c r="PFE18" s="271"/>
      <c r="PFI18" s="271"/>
      <c r="PFM18" s="271"/>
      <c r="PFQ18" s="271"/>
      <c r="PFU18" s="271"/>
      <c r="PFY18" s="271"/>
      <c r="PGC18" s="271"/>
      <c r="PGG18" s="271"/>
      <c r="PGK18" s="271"/>
      <c r="PGO18" s="271"/>
      <c r="PGS18" s="271"/>
      <c r="PGW18" s="271"/>
      <c r="PHA18" s="271"/>
      <c r="PHE18" s="271"/>
      <c r="PHI18" s="271"/>
      <c r="PHM18" s="271"/>
      <c r="PHQ18" s="271"/>
      <c r="PHU18" s="271"/>
      <c r="PHY18" s="271"/>
      <c r="PIC18" s="271"/>
      <c r="PIG18" s="271"/>
      <c r="PIK18" s="271"/>
      <c r="PIO18" s="271"/>
      <c r="PIS18" s="271"/>
      <c r="PIW18" s="271"/>
      <c r="PJA18" s="271"/>
      <c r="PJE18" s="271"/>
      <c r="PJI18" s="271"/>
      <c r="PJM18" s="271"/>
      <c r="PJQ18" s="271"/>
      <c r="PJU18" s="271"/>
      <c r="PJY18" s="271"/>
      <c r="PKC18" s="271"/>
      <c r="PKG18" s="271"/>
      <c r="PKK18" s="271"/>
      <c r="PKO18" s="271"/>
      <c r="PKS18" s="271"/>
      <c r="PKW18" s="271"/>
      <c r="PLA18" s="271"/>
      <c r="PLE18" s="271"/>
      <c r="PLI18" s="271"/>
      <c r="PLM18" s="271"/>
      <c r="PLQ18" s="271"/>
      <c r="PLU18" s="271"/>
      <c r="PLY18" s="271"/>
      <c r="PMC18" s="271"/>
      <c r="PMG18" s="271"/>
      <c r="PMK18" s="271"/>
      <c r="PMO18" s="271"/>
      <c r="PMS18" s="271"/>
      <c r="PMW18" s="271"/>
      <c r="PNA18" s="271"/>
      <c r="PNE18" s="271"/>
      <c r="PNI18" s="271"/>
      <c r="PNM18" s="271"/>
      <c r="PNQ18" s="271"/>
      <c r="PNU18" s="271"/>
      <c r="PNY18" s="271"/>
      <c r="POC18" s="271"/>
      <c r="POG18" s="271"/>
      <c r="POK18" s="271"/>
      <c r="POO18" s="271"/>
      <c r="POS18" s="271"/>
      <c r="POW18" s="271"/>
      <c r="PPA18" s="271"/>
      <c r="PPE18" s="271"/>
      <c r="PPI18" s="271"/>
      <c r="PPM18" s="271"/>
      <c r="PPQ18" s="271"/>
      <c r="PPU18" s="271"/>
      <c r="PPY18" s="271"/>
      <c r="PQC18" s="271"/>
      <c r="PQG18" s="271"/>
      <c r="PQK18" s="271"/>
      <c r="PQO18" s="271"/>
      <c r="PQS18" s="271"/>
      <c r="PQW18" s="271"/>
      <c r="PRA18" s="271"/>
      <c r="PRE18" s="271"/>
      <c r="PRI18" s="271"/>
      <c r="PRM18" s="271"/>
      <c r="PRQ18" s="271"/>
      <c r="PRU18" s="271"/>
      <c r="PRY18" s="271"/>
      <c r="PSC18" s="271"/>
      <c r="PSG18" s="271"/>
      <c r="PSK18" s="271"/>
      <c r="PSO18" s="271"/>
      <c r="PSS18" s="271"/>
      <c r="PSW18" s="271"/>
      <c r="PTA18" s="271"/>
      <c r="PTE18" s="271"/>
      <c r="PTI18" s="271"/>
      <c r="PTM18" s="271"/>
      <c r="PTQ18" s="271"/>
      <c r="PTU18" s="271"/>
      <c r="PTY18" s="271"/>
      <c r="PUC18" s="271"/>
      <c r="PUG18" s="271"/>
      <c r="PUK18" s="271"/>
      <c r="PUO18" s="271"/>
      <c r="PUS18" s="271"/>
      <c r="PUW18" s="271"/>
      <c r="PVA18" s="271"/>
      <c r="PVE18" s="271"/>
      <c r="PVI18" s="271"/>
      <c r="PVM18" s="271"/>
      <c r="PVQ18" s="271"/>
      <c r="PVU18" s="271"/>
      <c r="PVY18" s="271"/>
      <c r="PWC18" s="271"/>
      <c r="PWG18" s="271"/>
      <c r="PWK18" s="271"/>
      <c r="PWO18" s="271"/>
      <c r="PWS18" s="271"/>
      <c r="PWW18" s="271"/>
      <c r="PXA18" s="271"/>
      <c r="PXE18" s="271"/>
      <c r="PXI18" s="271"/>
      <c r="PXM18" s="271"/>
      <c r="PXQ18" s="271"/>
      <c r="PXU18" s="271"/>
      <c r="PXY18" s="271"/>
      <c r="PYC18" s="271"/>
      <c r="PYG18" s="271"/>
      <c r="PYK18" s="271"/>
      <c r="PYO18" s="271"/>
      <c r="PYS18" s="271"/>
      <c r="PYW18" s="271"/>
      <c r="PZA18" s="271"/>
      <c r="PZE18" s="271"/>
      <c r="PZI18" s="271"/>
      <c r="PZM18" s="271"/>
      <c r="PZQ18" s="271"/>
      <c r="PZU18" s="271"/>
      <c r="PZY18" s="271"/>
      <c r="QAC18" s="271"/>
      <c r="QAG18" s="271"/>
      <c r="QAK18" s="271"/>
      <c r="QAO18" s="271"/>
      <c r="QAS18" s="271"/>
      <c r="QAW18" s="271"/>
      <c r="QBA18" s="271"/>
      <c r="QBE18" s="271"/>
      <c r="QBI18" s="271"/>
      <c r="QBM18" s="271"/>
      <c r="QBQ18" s="271"/>
      <c r="QBU18" s="271"/>
      <c r="QBY18" s="271"/>
      <c r="QCC18" s="271"/>
      <c r="QCG18" s="271"/>
      <c r="QCK18" s="271"/>
      <c r="QCO18" s="271"/>
      <c r="QCS18" s="271"/>
      <c r="QCW18" s="271"/>
      <c r="QDA18" s="271"/>
      <c r="QDE18" s="271"/>
      <c r="QDI18" s="271"/>
      <c r="QDM18" s="271"/>
      <c r="QDQ18" s="271"/>
      <c r="QDU18" s="271"/>
      <c r="QDY18" s="271"/>
      <c r="QEC18" s="271"/>
      <c r="QEG18" s="271"/>
      <c r="QEK18" s="271"/>
      <c r="QEO18" s="271"/>
      <c r="QES18" s="271"/>
      <c r="QEW18" s="271"/>
      <c r="QFA18" s="271"/>
      <c r="QFE18" s="271"/>
      <c r="QFI18" s="271"/>
      <c r="QFM18" s="271"/>
      <c r="QFQ18" s="271"/>
      <c r="QFU18" s="271"/>
      <c r="QFY18" s="271"/>
      <c r="QGC18" s="271"/>
      <c r="QGG18" s="271"/>
      <c r="QGK18" s="271"/>
      <c r="QGO18" s="271"/>
      <c r="QGS18" s="271"/>
      <c r="QGW18" s="271"/>
      <c r="QHA18" s="271"/>
      <c r="QHE18" s="271"/>
      <c r="QHI18" s="271"/>
      <c r="QHM18" s="271"/>
      <c r="QHQ18" s="271"/>
      <c r="QHU18" s="271"/>
      <c r="QHY18" s="271"/>
      <c r="QIC18" s="271"/>
      <c r="QIG18" s="271"/>
      <c r="QIK18" s="271"/>
      <c r="QIO18" s="271"/>
      <c r="QIS18" s="271"/>
      <c r="QIW18" s="271"/>
      <c r="QJA18" s="271"/>
      <c r="QJE18" s="271"/>
      <c r="QJI18" s="271"/>
      <c r="QJM18" s="271"/>
      <c r="QJQ18" s="271"/>
      <c r="QJU18" s="271"/>
      <c r="QJY18" s="271"/>
      <c r="QKC18" s="271"/>
      <c r="QKG18" s="271"/>
      <c r="QKK18" s="271"/>
      <c r="QKO18" s="271"/>
      <c r="QKS18" s="271"/>
      <c r="QKW18" s="271"/>
      <c r="QLA18" s="271"/>
      <c r="QLE18" s="271"/>
      <c r="QLI18" s="271"/>
      <c r="QLM18" s="271"/>
      <c r="QLQ18" s="271"/>
      <c r="QLU18" s="271"/>
      <c r="QLY18" s="271"/>
      <c r="QMC18" s="271"/>
      <c r="QMG18" s="271"/>
      <c r="QMK18" s="271"/>
      <c r="QMO18" s="271"/>
      <c r="QMS18" s="271"/>
      <c r="QMW18" s="271"/>
      <c r="QNA18" s="271"/>
      <c r="QNE18" s="271"/>
      <c r="QNI18" s="271"/>
      <c r="QNM18" s="271"/>
      <c r="QNQ18" s="271"/>
      <c r="QNU18" s="271"/>
      <c r="QNY18" s="271"/>
      <c r="QOC18" s="271"/>
      <c r="QOG18" s="271"/>
      <c r="QOK18" s="271"/>
      <c r="QOO18" s="271"/>
      <c r="QOS18" s="271"/>
      <c r="QOW18" s="271"/>
      <c r="QPA18" s="271"/>
      <c r="QPE18" s="271"/>
      <c r="QPI18" s="271"/>
      <c r="QPM18" s="271"/>
      <c r="QPQ18" s="271"/>
      <c r="QPU18" s="271"/>
      <c r="QPY18" s="271"/>
      <c r="QQC18" s="271"/>
      <c r="QQG18" s="271"/>
      <c r="QQK18" s="271"/>
      <c r="QQO18" s="271"/>
      <c r="QQS18" s="271"/>
      <c r="QQW18" s="271"/>
      <c r="QRA18" s="271"/>
      <c r="QRE18" s="271"/>
      <c r="QRI18" s="271"/>
      <c r="QRM18" s="271"/>
      <c r="QRQ18" s="271"/>
      <c r="QRU18" s="271"/>
      <c r="QRY18" s="271"/>
      <c r="QSC18" s="271"/>
      <c r="QSG18" s="271"/>
      <c r="QSK18" s="271"/>
      <c r="QSO18" s="271"/>
      <c r="QSS18" s="271"/>
      <c r="QSW18" s="271"/>
      <c r="QTA18" s="271"/>
      <c r="QTE18" s="271"/>
      <c r="QTI18" s="271"/>
      <c r="QTM18" s="271"/>
      <c r="QTQ18" s="271"/>
      <c r="QTU18" s="271"/>
      <c r="QTY18" s="271"/>
      <c r="QUC18" s="271"/>
      <c r="QUG18" s="271"/>
      <c r="QUK18" s="271"/>
      <c r="QUO18" s="271"/>
      <c r="QUS18" s="271"/>
      <c r="QUW18" s="271"/>
      <c r="QVA18" s="271"/>
      <c r="QVE18" s="271"/>
      <c r="QVI18" s="271"/>
      <c r="QVM18" s="271"/>
      <c r="QVQ18" s="271"/>
      <c r="QVU18" s="271"/>
      <c r="QVY18" s="271"/>
      <c r="QWC18" s="271"/>
      <c r="QWG18" s="271"/>
      <c r="QWK18" s="271"/>
      <c r="QWO18" s="271"/>
      <c r="QWS18" s="271"/>
      <c r="QWW18" s="271"/>
      <c r="QXA18" s="271"/>
      <c r="QXE18" s="271"/>
      <c r="QXI18" s="271"/>
      <c r="QXM18" s="271"/>
      <c r="QXQ18" s="271"/>
      <c r="QXU18" s="271"/>
      <c r="QXY18" s="271"/>
      <c r="QYC18" s="271"/>
      <c r="QYG18" s="271"/>
      <c r="QYK18" s="271"/>
      <c r="QYO18" s="271"/>
      <c r="QYS18" s="271"/>
      <c r="QYW18" s="271"/>
      <c r="QZA18" s="271"/>
      <c r="QZE18" s="271"/>
      <c r="QZI18" s="271"/>
      <c r="QZM18" s="271"/>
      <c r="QZQ18" s="271"/>
      <c r="QZU18" s="271"/>
      <c r="QZY18" s="271"/>
      <c r="RAC18" s="271"/>
      <c r="RAG18" s="271"/>
      <c r="RAK18" s="271"/>
      <c r="RAO18" s="271"/>
      <c r="RAS18" s="271"/>
      <c r="RAW18" s="271"/>
      <c r="RBA18" s="271"/>
      <c r="RBE18" s="271"/>
      <c r="RBI18" s="271"/>
      <c r="RBM18" s="271"/>
      <c r="RBQ18" s="271"/>
      <c r="RBU18" s="271"/>
      <c r="RBY18" s="271"/>
      <c r="RCC18" s="271"/>
      <c r="RCG18" s="271"/>
      <c r="RCK18" s="271"/>
      <c r="RCO18" s="271"/>
      <c r="RCS18" s="271"/>
      <c r="RCW18" s="271"/>
      <c r="RDA18" s="271"/>
      <c r="RDE18" s="271"/>
      <c r="RDI18" s="271"/>
      <c r="RDM18" s="271"/>
      <c r="RDQ18" s="271"/>
      <c r="RDU18" s="271"/>
      <c r="RDY18" s="271"/>
      <c r="REC18" s="271"/>
      <c r="REG18" s="271"/>
      <c r="REK18" s="271"/>
      <c r="REO18" s="271"/>
      <c r="RES18" s="271"/>
      <c r="REW18" s="271"/>
      <c r="RFA18" s="271"/>
      <c r="RFE18" s="271"/>
      <c r="RFI18" s="271"/>
      <c r="RFM18" s="271"/>
      <c r="RFQ18" s="271"/>
      <c r="RFU18" s="271"/>
      <c r="RFY18" s="271"/>
      <c r="RGC18" s="271"/>
      <c r="RGG18" s="271"/>
      <c r="RGK18" s="271"/>
      <c r="RGO18" s="271"/>
      <c r="RGS18" s="271"/>
      <c r="RGW18" s="271"/>
      <c r="RHA18" s="271"/>
      <c r="RHE18" s="271"/>
      <c r="RHI18" s="271"/>
      <c r="RHM18" s="271"/>
      <c r="RHQ18" s="271"/>
      <c r="RHU18" s="271"/>
      <c r="RHY18" s="271"/>
      <c r="RIC18" s="271"/>
      <c r="RIG18" s="271"/>
      <c r="RIK18" s="271"/>
      <c r="RIO18" s="271"/>
      <c r="RIS18" s="271"/>
      <c r="RIW18" s="271"/>
      <c r="RJA18" s="271"/>
      <c r="RJE18" s="271"/>
      <c r="RJI18" s="271"/>
      <c r="RJM18" s="271"/>
      <c r="RJQ18" s="271"/>
      <c r="RJU18" s="271"/>
      <c r="RJY18" s="271"/>
      <c r="RKC18" s="271"/>
      <c r="RKG18" s="271"/>
      <c r="RKK18" s="271"/>
      <c r="RKO18" s="271"/>
      <c r="RKS18" s="271"/>
      <c r="RKW18" s="271"/>
      <c r="RLA18" s="271"/>
      <c r="RLE18" s="271"/>
      <c r="RLI18" s="271"/>
      <c r="RLM18" s="271"/>
      <c r="RLQ18" s="271"/>
      <c r="RLU18" s="271"/>
      <c r="RLY18" s="271"/>
      <c r="RMC18" s="271"/>
      <c r="RMG18" s="271"/>
      <c r="RMK18" s="271"/>
      <c r="RMO18" s="271"/>
      <c r="RMS18" s="271"/>
      <c r="RMW18" s="271"/>
      <c r="RNA18" s="271"/>
      <c r="RNE18" s="271"/>
      <c r="RNI18" s="271"/>
      <c r="RNM18" s="271"/>
      <c r="RNQ18" s="271"/>
      <c r="RNU18" s="271"/>
      <c r="RNY18" s="271"/>
      <c r="ROC18" s="271"/>
      <c r="ROG18" s="271"/>
      <c r="ROK18" s="271"/>
      <c r="ROO18" s="271"/>
      <c r="ROS18" s="271"/>
      <c r="ROW18" s="271"/>
      <c r="RPA18" s="271"/>
      <c r="RPE18" s="271"/>
      <c r="RPI18" s="271"/>
      <c r="RPM18" s="271"/>
      <c r="RPQ18" s="271"/>
      <c r="RPU18" s="271"/>
      <c r="RPY18" s="271"/>
      <c r="RQC18" s="271"/>
      <c r="RQG18" s="271"/>
      <c r="RQK18" s="271"/>
      <c r="RQO18" s="271"/>
      <c r="RQS18" s="271"/>
      <c r="RQW18" s="271"/>
      <c r="RRA18" s="271"/>
      <c r="RRE18" s="271"/>
      <c r="RRI18" s="271"/>
      <c r="RRM18" s="271"/>
      <c r="RRQ18" s="271"/>
      <c r="RRU18" s="271"/>
      <c r="RRY18" s="271"/>
      <c r="RSC18" s="271"/>
      <c r="RSG18" s="271"/>
      <c r="RSK18" s="271"/>
      <c r="RSO18" s="271"/>
      <c r="RSS18" s="271"/>
      <c r="RSW18" s="271"/>
      <c r="RTA18" s="271"/>
      <c r="RTE18" s="271"/>
      <c r="RTI18" s="271"/>
      <c r="RTM18" s="271"/>
      <c r="RTQ18" s="271"/>
      <c r="RTU18" s="271"/>
      <c r="RTY18" s="271"/>
      <c r="RUC18" s="271"/>
      <c r="RUG18" s="271"/>
      <c r="RUK18" s="271"/>
      <c r="RUO18" s="271"/>
      <c r="RUS18" s="271"/>
      <c r="RUW18" s="271"/>
      <c r="RVA18" s="271"/>
      <c r="RVE18" s="271"/>
      <c r="RVI18" s="271"/>
      <c r="RVM18" s="271"/>
      <c r="RVQ18" s="271"/>
      <c r="RVU18" s="271"/>
      <c r="RVY18" s="271"/>
      <c r="RWC18" s="271"/>
      <c r="RWG18" s="271"/>
      <c r="RWK18" s="271"/>
      <c r="RWO18" s="271"/>
      <c r="RWS18" s="271"/>
      <c r="RWW18" s="271"/>
      <c r="RXA18" s="271"/>
      <c r="RXE18" s="271"/>
      <c r="RXI18" s="271"/>
      <c r="RXM18" s="271"/>
      <c r="RXQ18" s="271"/>
      <c r="RXU18" s="271"/>
      <c r="RXY18" s="271"/>
      <c r="RYC18" s="271"/>
      <c r="RYG18" s="271"/>
      <c r="RYK18" s="271"/>
      <c r="RYO18" s="271"/>
      <c r="RYS18" s="271"/>
      <c r="RYW18" s="271"/>
      <c r="RZA18" s="271"/>
      <c r="RZE18" s="271"/>
      <c r="RZI18" s="271"/>
      <c r="RZM18" s="271"/>
      <c r="RZQ18" s="271"/>
      <c r="RZU18" s="271"/>
      <c r="RZY18" s="271"/>
      <c r="SAC18" s="271"/>
      <c r="SAG18" s="271"/>
      <c r="SAK18" s="271"/>
      <c r="SAO18" s="271"/>
      <c r="SAS18" s="271"/>
      <c r="SAW18" s="271"/>
      <c r="SBA18" s="271"/>
      <c r="SBE18" s="271"/>
      <c r="SBI18" s="271"/>
      <c r="SBM18" s="271"/>
      <c r="SBQ18" s="271"/>
      <c r="SBU18" s="271"/>
      <c r="SBY18" s="271"/>
      <c r="SCC18" s="271"/>
      <c r="SCG18" s="271"/>
      <c r="SCK18" s="271"/>
      <c r="SCO18" s="271"/>
      <c r="SCS18" s="271"/>
      <c r="SCW18" s="271"/>
      <c r="SDA18" s="271"/>
      <c r="SDE18" s="271"/>
      <c r="SDI18" s="271"/>
      <c r="SDM18" s="271"/>
      <c r="SDQ18" s="271"/>
      <c r="SDU18" s="271"/>
      <c r="SDY18" s="271"/>
      <c r="SEC18" s="271"/>
      <c r="SEG18" s="271"/>
      <c r="SEK18" s="271"/>
      <c r="SEO18" s="271"/>
      <c r="SES18" s="271"/>
      <c r="SEW18" s="271"/>
      <c r="SFA18" s="271"/>
      <c r="SFE18" s="271"/>
      <c r="SFI18" s="271"/>
      <c r="SFM18" s="271"/>
      <c r="SFQ18" s="271"/>
      <c r="SFU18" s="271"/>
      <c r="SFY18" s="271"/>
      <c r="SGC18" s="271"/>
      <c r="SGG18" s="271"/>
      <c r="SGK18" s="271"/>
      <c r="SGO18" s="271"/>
      <c r="SGS18" s="271"/>
      <c r="SGW18" s="271"/>
      <c r="SHA18" s="271"/>
      <c r="SHE18" s="271"/>
      <c r="SHI18" s="271"/>
      <c r="SHM18" s="271"/>
      <c r="SHQ18" s="271"/>
      <c r="SHU18" s="271"/>
      <c r="SHY18" s="271"/>
      <c r="SIC18" s="271"/>
      <c r="SIG18" s="271"/>
      <c r="SIK18" s="271"/>
      <c r="SIO18" s="271"/>
      <c r="SIS18" s="271"/>
      <c r="SIW18" s="271"/>
      <c r="SJA18" s="271"/>
      <c r="SJE18" s="271"/>
      <c r="SJI18" s="271"/>
      <c r="SJM18" s="271"/>
      <c r="SJQ18" s="271"/>
      <c r="SJU18" s="271"/>
      <c r="SJY18" s="271"/>
      <c r="SKC18" s="271"/>
      <c r="SKG18" s="271"/>
      <c r="SKK18" s="271"/>
      <c r="SKO18" s="271"/>
      <c r="SKS18" s="271"/>
      <c r="SKW18" s="271"/>
      <c r="SLA18" s="271"/>
      <c r="SLE18" s="271"/>
      <c r="SLI18" s="271"/>
      <c r="SLM18" s="271"/>
      <c r="SLQ18" s="271"/>
      <c r="SLU18" s="271"/>
      <c r="SLY18" s="271"/>
      <c r="SMC18" s="271"/>
      <c r="SMG18" s="271"/>
      <c r="SMK18" s="271"/>
      <c r="SMO18" s="271"/>
      <c r="SMS18" s="271"/>
      <c r="SMW18" s="271"/>
      <c r="SNA18" s="271"/>
      <c r="SNE18" s="271"/>
      <c r="SNI18" s="271"/>
      <c r="SNM18" s="271"/>
      <c r="SNQ18" s="271"/>
      <c r="SNU18" s="271"/>
      <c r="SNY18" s="271"/>
      <c r="SOC18" s="271"/>
      <c r="SOG18" s="271"/>
      <c r="SOK18" s="271"/>
      <c r="SOO18" s="271"/>
      <c r="SOS18" s="271"/>
      <c r="SOW18" s="271"/>
      <c r="SPA18" s="271"/>
      <c r="SPE18" s="271"/>
      <c r="SPI18" s="271"/>
      <c r="SPM18" s="271"/>
      <c r="SPQ18" s="271"/>
      <c r="SPU18" s="271"/>
      <c r="SPY18" s="271"/>
      <c r="SQC18" s="271"/>
      <c r="SQG18" s="271"/>
      <c r="SQK18" s="271"/>
      <c r="SQO18" s="271"/>
      <c r="SQS18" s="271"/>
      <c r="SQW18" s="271"/>
      <c r="SRA18" s="271"/>
      <c r="SRE18" s="271"/>
      <c r="SRI18" s="271"/>
      <c r="SRM18" s="271"/>
      <c r="SRQ18" s="271"/>
      <c r="SRU18" s="271"/>
      <c r="SRY18" s="271"/>
      <c r="SSC18" s="271"/>
      <c r="SSG18" s="271"/>
      <c r="SSK18" s="271"/>
      <c r="SSO18" s="271"/>
      <c r="SSS18" s="271"/>
      <c r="SSW18" s="271"/>
      <c r="STA18" s="271"/>
      <c r="STE18" s="271"/>
      <c r="STI18" s="271"/>
      <c r="STM18" s="271"/>
      <c r="STQ18" s="271"/>
      <c r="STU18" s="271"/>
      <c r="STY18" s="271"/>
      <c r="SUC18" s="271"/>
      <c r="SUG18" s="271"/>
      <c r="SUK18" s="271"/>
      <c r="SUO18" s="271"/>
      <c r="SUS18" s="271"/>
      <c r="SUW18" s="271"/>
      <c r="SVA18" s="271"/>
      <c r="SVE18" s="271"/>
      <c r="SVI18" s="271"/>
      <c r="SVM18" s="271"/>
      <c r="SVQ18" s="271"/>
      <c r="SVU18" s="271"/>
      <c r="SVY18" s="271"/>
      <c r="SWC18" s="271"/>
      <c r="SWG18" s="271"/>
      <c r="SWK18" s="271"/>
      <c r="SWO18" s="271"/>
      <c r="SWS18" s="271"/>
      <c r="SWW18" s="271"/>
      <c r="SXA18" s="271"/>
      <c r="SXE18" s="271"/>
      <c r="SXI18" s="271"/>
      <c r="SXM18" s="271"/>
      <c r="SXQ18" s="271"/>
      <c r="SXU18" s="271"/>
      <c r="SXY18" s="271"/>
      <c r="SYC18" s="271"/>
      <c r="SYG18" s="271"/>
      <c r="SYK18" s="271"/>
      <c r="SYO18" s="271"/>
      <c r="SYS18" s="271"/>
      <c r="SYW18" s="271"/>
      <c r="SZA18" s="271"/>
      <c r="SZE18" s="271"/>
      <c r="SZI18" s="271"/>
      <c r="SZM18" s="271"/>
      <c r="SZQ18" s="271"/>
      <c r="SZU18" s="271"/>
      <c r="SZY18" s="271"/>
      <c r="TAC18" s="271"/>
      <c r="TAG18" s="271"/>
      <c r="TAK18" s="271"/>
      <c r="TAO18" s="271"/>
      <c r="TAS18" s="271"/>
      <c r="TAW18" s="271"/>
      <c r="TBA18" s="271"/>
      <c r="TBE18" s="271"/>
      <c r="TBI18" s="271"/>
      <c r="TBM18" s="271"/>
      <c r="TBQ18" s="271"/>
      <c r="TBU18" s="271"/>
      <c r="TBY18" s="271"/>
      <c r="TCC18" s="271"/>
      <c r="TCG18" s="271"/>
      <c r="TCK18" s="271"/>
      <c r="TCO18" s="271"/>
      <c r="TCS18" s="271"/>
      <c r="TCW18" s="271"/>
      <c r="TDA18" s="271"/>
      <c r="TDE18" s="271"/>
      <c r="TDI18" s="271"/>
      <c r="TDM18" s="271"/>
      <c r="TDQ18" s="271"/>
      <c r="TDU18" s="271"/>
      <c r="TDY18" s="271"/>
      <c r="TEC18" s="271"/>
      <c r="TEG18" s="271"/>
      <c r="TEK18" s="271"/>
      <c r="TEO18" s="271"/>
      <c r="TES18" s="271"/>
      <c r="TEW18" s="271"/>
      <c r="TFA18" s="271"/>
      <c r="TFE18" s="271"/>
      <c r="TFI18" s="271"/>
      <c r="TFM18" s="271"/>
      <c r="TFQ18" s="271"/>
      <c r="TFU18" s="271"/>
      <c r="TFY18" s="271"/>
      <c r="TGC18" s="271"/>
      <c r="TGG18" s="271"/>
      <c r="TGK18" s="271"/>
      <c r="TGO18" s="271"/>
      <c r="TGS18" s="271"/>
      <c r="TGW18" s="271"/>
      <c r="THA18" s="271"/>
      <c r="THE18" s="271"/>
      <c r="THI18" s="271"/>
      <c r="THM18" s="271"/>
      <c r="THQ18" s="271"/>
      <c r="THU18" s="271"/>
      <c r="THY18" s="271"/>
      <c r="TIC18" s="271"/>
      <c r="TIG18" s="271"/>
      <c r="TIK18" s="271"/>
      <c r="TIO18" s="271"/>
      <c r="TIS18" s="271"/>
      <c r="TIW18" s="271"/>
      <c r="TJA18" s="271"/>
      <c r="TJE18" s="271"/>
      <c r="TJI18" s="271"/>
      <c r="TJM18" s="271"/>
      <c r="TJQ18" s="271"/>
      <c r="TJU18" s="271"/>
      <c r="TJY18" s="271"/>
      <c r="TKC18" s="271"/>
      <c r="TKG18" s="271"/>
      <c r="TKK18" s="271"/>
      <c r="TKO18" s="271"/>
      <c r="TKS18" s="271"/>
      <c r="TKW18" s="271"/>
      <c r="TLA18" s="271"/>
      <c r="TLE18" s="271"/>
      <c r="TLI18" s="271"/>
      <c r="TLM18" s="271"/>
      <c r="TLQ18" s="271"/>
      <c r="TLU18" s="271"/>
      <c r="TLY18" s="271"/>
      <c r="TMC18" s="271"/>
      <c r="TMG18" s="271"/>
      <c r="TMK18" s="271"/>
      <c r="TMO18" s="271"/>
      <c r="TMS18" s="271"/>
      <c r="TMW18" s="271"/>
      <c r="TNA18" s="271"/>
      <c r="TNE18" s="271"/>
      <c r="TNI18" s="271"/>
      <c r="TNM18" s="271"/>
      <c r="TNQ18" s="271"/>
      <c r="TNU18" s="271"/>
      <c r="TNY18" s="271"/>
      <c r="TOC18" s="271"/>
      <c r="TOG18" s="271"/>
      <c r="TOK18" s="271"/>
      <c r="TOO18" s="271"/>
      <c r="TOS18" s="271"/>
      <c r="TOW18" s="271"/>
      <c r="TPA18" s="271"/>
      <c r="TPE18" s="271"/>
      <c r="TPI18" s="271"/>
      <c r="TPM18" s="271"/>
      <c r="TPQ18" s="271"/>
      <c r="TPU18" s="271"/>
      <c r="TPY18" s="271"/>
      <c r="TQC18" s="271"/>
      <c r="TQG18" s="271"/>
      <c r="TQK18" s="271"/>
      <c r="TQO18" s="271"/>
      <c r="TQS18" s="271"/>
      <c r="TQW18" s="271"/>
      <c r="TRA18" s="271"/>
      <c r="TRE18" s="271"/>
      <c r="TRI18" s="271"/>
      <c r="TRM18" s="271"/>
      <c r="TRQ18" s="271"/>
      <c r="TRU18" s="271"/>
      <c r="TRY18" s="271"/>
      <c r="TSC18" s="271"/>
      <c r="TSG18" s="271"/>
      <c r="TSK18" s="271"/>
      <c r="TSO18" s="271"/>
      <c r="TSS18" s="271"/>
      <c r="TSW18" s="271"/>
      <c r="TTA18" s="271"/>
      <c r="TTE18" s="271"/>
      <c r="TTI18" s="271"/>
      <c r="TTM18" s="271"/>
      <c r="TTQ18" s="271"/>
      <c r="TTU18" s="271"/>
      <c r="TTY18" s="271"/>
      <c r="TUC18" s="271"/>
      <c r="TUG18" s="271"/>
      <c r="TUK18" s="271"/>
      <c r="TUO18" s="271"/>
      <c r="TUS18" s="271"/>
      <c r="TUW18" s="271"/>
      <c r="TVA18" s="271"/>
      <c r="TVE18" s="271"/>
      <c r="TVI18" s="271"/>
      <c r="TVM18" s="271"/>
      <c r="TVQ18" s="271"/>
      <c r="TVU18" s="271"/>
      <c r="TVY18" s="271"/>
      <c r="TWC18" s="271"/>
      <c r="TWG18" s="271"/>
      <c r="TWK18" s="271"/>
      <c r="TWO18" s="271"/>
      <c r="TWS18" s="271"/>
      <c r="TWW18" s="271"/>
      <c r="TXA18" s="271"/>
      <c r="TXE18" s="271"/>
      <c r="TXI18" s="271"/>
      <c r="TXM18" s="271"/>
      <c r="TXQ18" s="271"/>
      <c r="TXU18" s="271"/>
      <c r="TXY18" s="271"/>
      <c r="TYC18" s="271"/>
      <c r="TYG18" s="271"/>
      <c r="TYK18" s="271"/>
      <c r="TYO18" s="271"/>
      <c r="TYS18" s="271"/>
      <c r="TYW18" s="271"/>
      <c r="TZA18" s="271"/>
      <c r="TZE18" s="271"/>
      <c r="TZI18" s="271"/>
      <c r="TZM18" s="271"/>
      <c r="TZQ18" s="271"/>
      <c r="TZU18" s="271"/>
      <c r="TZY18" s="271"/>
      <c r="UAC18" s="271"/>
      <c r="UAG18" s="271"/>
      <c r="UAK18" s="271"/>
      <c r="UAO18" s="271"/>
      <c r="UAS18" s="271"/>
      <c r="UAW18" s="271"/>
      <c r="UBA18" s="271"/>
      <c r="UBE18" s="271"/>
      <c r="UBI18" s="271"/>
      <c r="UBM18" s="271"/>
      <c r="UBQ18" s="271"/>
      <c r="UBU18" s="271"/>
      <c r="UBY18" s="271"/>
      <c r="UCC18" s="271"/>
      <c r="UCG18" s="271"/>
      <c r="UCK18" s="271"/>
      <c r="UCO18" s="271"/>
      <c r="UCS18" s="271"/>
      <c r="UCW18" s="271"/>
      <c r="UDA18" s="271"/>
      <c r="UDE18" s="271"/>
      <c r="UDI18" s="271"/>
      <c r="UDM18" s="271"/>
      <c r="UDQ18" s="271"/>
      <c r="UDU18" s="271"/>
      <c r="UDY18" s="271"/>
      <c r="UEC18" s="271"/>
      <c r="UEG18" s="271"/>
      <c r="UEK18" s="271"/>
      <c r="UEO18" s="271"/>
      <c r="UES18" s="271"/>
      <c r="UEW18" s="271"/>
      <c r="UFA18" s="271"/>
      <c r="UFE18" s="271"/>
      <c r="UFI18" s="271"/>
      <c r="UFM18" s="271"/>
      <c r="UFQ18" s="271"/>
      <c r="UFU18" s="271"/>
      <c r="UFY18" s="271"/>
      <c r="UGC18" s="271"/>
      <c r="UGG18" s="271"/>
      <c r="UGK18" s="271"/>
      <c r="UGO18" s="271"/>
      <c r="UGS18" s="271"/>
      <c r="UGW18" s="271"/>
      <c r="UHA18" s="271"/>
      <c r="UHE18" s="271"/>
      <c r="UHI18" s="271"/>
      <c r="UHM18" s="271"/>
      <c r="UHQ18" s="271"/>
      <c r="UHU18" s="271"/>
      <c r="UHY18" s="271"/>
      <c r="UIC18" s="271"/>
      <c r="UIG18" s="271"/>
      <c r="UIK18" s="271"/>
      <c r="UIO18" s="271"/>
      <c r="UIS18" s="271"/>
      <c r="UIW18" s="271"/>
      <c r="UJA18" s="271"/>
      <c r="UJE18" s="271"/>
      <c r="UJI18" s="271"/>
      <c r="UJM18" s="271"/>
      <c r="UJQ18" s="271"/>
      <c r="UJU18" s="271"/>
      <c r="UJY18" s="271"/>
      <c r="UKC18" s="271"/>
      <c r="UKG18" s="271"/>
      <c r="UKK18" s="271"/>
      <c r="UKO18" s="271"/>
      <c r="UKS18" s="271"/>
      <c r="UKW18" s="271"/>
      <c r="ULA18" s="271"/>
      <c r="ULE18" s="271"/>
      <c r="ULI18" s="271"/>
      <c r="ULM18" s="271"/>
      <c r="ULQ18" s="271"/>
      <c r="ULU18" s="271"/>
      <c r="ULY18" s="271"/>
      <c r="UMC18" s="271"/>
      <c r="UMG18" s="271"/>
      <c r="UMK18" s="271"/>
      <c r="UMO18" s="271"/>
      <c r="UMS18" s="271"/>
      <c r="UMW18" s="271"/>
      <c r="UNA18" s="271"/>
      <c r="UNE18" s="271"/>
      <c r="UNI18" s="271"/>
      <c r="UNM18" s="271"/>
      <c r="UNQ18" s="271"/>
      <c r="UNU18" s="271"/>
      <c r="UNY18" s="271"/>
      <c r="UOC18" s="271"/>
      <c r="UOG18" s="271"/>
      <c r="UOK18" s="271"/>
      <c r="UOO18" s="271"/>
      <c r="UOS18" s="271"/>
      <c r="UOW18" s="271"/>
      <c r="UPA18" s="271"/>
      <c r="UPE18" s="271"/>
      <c r="UPI18" s="271"/>
      <c r="UPM18" s="271"/>
      <c r="UPQ18" s="271"/>
      <c r="UPU18" s="271"/>
      <c r="UPY18" s="271"/>
      <c r="UQC18" s="271"/>
      <c r="UQG18" s="271"/>
      <c r="UQK18" s="271"/>
      <c r="UQO18" s="271"/>
      <c r="UQS18" s="271"/>
      <c r="UQW18" s="271"/>
      <c r="URA18" s="271"/>
      <c r="URE18" s="271"/>
      <c r="URI18" s="271"/>
      <c r="URM18" s="271"/>
      <c r="URQ18" s="271"/>
      <c r="URU18" s="271"/>
      <c r="URY18" s="271"/>
      <c r="USC18" s="271"/>
      <c r="USG18" s="271"/>
      <c r="USK18" s="271"/>
      <c r="USO18" s="271"/>
      <c r="USS18" s="271"/>
      <c r="USW18" s="271"/>
      <c r="UTA18" s="271"/>
      <c r="UTE18" s="271"/>
      <c r="UTI18" s="271"/>
      <c r="UTM18" s="271"/>
      <c r="UTQ18" s="271"/>
      <c r="UTU18" s="271"/>
      <c r="UTY18" s="271"/>
      <c r="UUC18" s="271"/>
      <c r="UUG18" s="271"/>
      <c r="UUK18" s="271"/>
      <c r="UUO18" s="271"/>
      <c r="UUS18" s="271"/>
      <c r="UUW18" s="271"/>
      <c r="UVA18" s="271"/>
      <c r="UVE18" s="271"/>
      <c r="UVI18" s="271"/>
      <c r="UVM18" s="271"/>
      <c r="UVQ18" s="271"/>
      <c r="UVU18" s="271"/>
      <c r="UVY18" s="271"/>
      <c r="UWC18" s="271"/>
      <c r="UWG18" s="271"/>
      <c r="UWK18" s="271"/>
      <c r="UWO18" s="271"/>
      <c r="UWS18" s="271"/>
      <c r="UWW18" s="271"/>
      <c r="UXA18" s="271"/>
      <c r="UXE18" s="271"/>
      <c r="UXI18" s="271"/>
      <c r="UXM18" s="271"/>
      <c r="UXQ18" s="271"/>
      <c r="UXU18" s="271"/>
      <c r="UXY18" s="271"/>
      <c r="UYC18" s="271"/>
      <c r="UYG18" s="271"/>
      <c r="UYK18" s="271"/>
      <c r="UYO18" s="271"/>
      <c r="UYS18" s="271"/>
      <c r="UYW18" s="271"/>
      <c r="UZA18" s="271"/>
      <c r="UZE18" s="271"/>
      <c r="UZI18" s="271"/>
      <c r="UZM18" s="271"/>
      <c r="UZQ18" s="271"/>
      <c r="UZU18" s="271"/>
      <c r="UZY18" s="271"/>
      <c r="VAC18" s="271"/>
      <c r="VAG18" s="271"/>
      <c r="VAK18" s="271"/>
      <c r="VAO18" s="271"/>
      <c r="VAS18" s="271"/>
      <c r="VAW18" s="271"/>
      <c r="VBA18" s="271"/>
      <c r="VBE18" s="271"/>
      <c r="VBI18" s="271"/>
      <c r="VBM18" s="271"/>
      <c r="VBQ18" s="271"/>
      <c r="VBU18" s="271"/>
      <c r="VBY18" s="271"/>
      <c r="VCC18" s="271"/>
      <c r="VCG18" s="271"/>
      <c r="VCK18" s="271"/>
      <c r="VCO18" s="271"/>
      <c r="VCS18" s="271"/>
      <c r="VCW18" s="271"/>
      <c r="VDA18" s="271"/>
      <c r="VDE18" s="271"/>
      <c r="VDI18" s="271"/>
      <c r="VDM18" s="271"/>
      <c r="VDQ18" s="271"/>
      <c r="VDU18" s="271"/>
      <c r="VDY18" s="271"/>
      <c r="VEC18" s="271"/>
      <c r="VEG18" s="271"/>
      <c r="VEK18" s="271"/>
      <c r="VEO18" s="271"/>
      <c r="VES18" s="271"/>
      <c r="VEW18" s="271"/>
      <c r="VFA18" s="271"/>
      <c r="VFE18" s="271"/>
      <c r="VFI18" s="271"/>
      <c r="VFM18" s="271"/>
      <c r="VFQ18" s="271"/>
      <c r="VFU18" s="271"/>
      <c r="VFY18" s="271"/>
      <c r="VGC18" s="271"/>
      <c r="VGG18" s="271"/>
      <c r="VGK18" s="271"/>
      <c r="VGO18" s="271"/>
      <c r="VGS18" s="271"/>
      <c r="VGW18" s="271"/>
      <c r="VHA18" s="271"/>
      <c r="VHE18" s="271"/>
      <c r="VHI18" s="271"/>
      <c r="VHM18" s="271"/>
      <c r="VHQ18" s="271"/>
      <c r="VHU18" s="271"/>
      <c r="VHY18" s="271"/>
      <c r="VIC18" s="271"/>
      <c r="VIG18" s="271"/>
      <c r="VIK18" s="271"/>
      <c r="VIO18" s="271"/>
      <c r="VIS18" s="271"/>
      <c r="VIW18" s="271"/>
      <c r="VJA18" s="271"/>
      <c r="VJE18" s="271"/>
      <c r="VJI18" s="271"/>
      <c r="VJM18" s="271"/>
      <c r="VJQ18" s="271"/>
      <c r="VJU18" s="271"/>
      <c r="VJY18" s="271"/>
      <c r="VKC18" s="271"/>
      <c r="VKG18" s="271"/>
      <c r="VKK18" s="271"/>
      <c r="VKO18" s="271"/>
      <c r="VKS18" s="271"/>
      <c r="VKW18" s="271"/>
      <c r="VLA18" s="271"/>
      <c r="VLE18" s="271"/>
      <c r="VLI18" s="271"/>
      <c r="VLM18" s="271"/>
      <c r="VLQ18" s="271"/>
      <c r="VLU18" s="271"/>
      <c r="VLY18" s="271"/>
      <c r="VMC18" s="271"/>
      <c r="VMG18" s="271"/>
      <c r="VMK18" s="271"/>
      <c r="VMO18" s="271"/>
      <c r="VMS18" s="271"/>
      <c r="VMW18" s="271"/>
      <c r="VNA18" s="271"/>
      <c r="VNE18" s="271"/>
      <c r="VNI18" s="271"/>
      <c r="VNM18" s="271"/>
      <c r="VNQ18" s="271"/>
      <c r="VNU18" s="271"/>
      <c r="VNY18" s="271"/>
      <c r="VOC18" s="271"/>
      <c r="VOG18" s="271"/>
      <c r="VOK18" s="271"/>
      <c r="VOO18" s="271"/>
      <c r="VOS18" s="271"/>
      <c r="VOW18" s="271"/>
      <c r="VPA18" s="271"/>
      <c r="VPE18" s="271"/>
      <c r="VPI18" s="271"/>
      <c r="VPM18" s="271"/>
      <c r="VPQ18" s="271"/>
      <c r="VPU18" s="271"/>
      <c r="VPY18" s="271"/>
      <c r="VQC18" s="271"/>
      <c r="VQG18" s="271"/>
      <c r="VQK18" s="271"/>
      <c r="VQO18" s="271"/>
      <c r="VQS18" s="271"/>
      <c r="VQW18" s="271"/>
      <c r="VRA18" s="271"/>
      <c r="VRE18" s="271"/>
      <c r="VRI18" s="271"/>
      <c r="VRM18" s="271"/>
      <c r="VRQ18" s="271"/>
      <c r="VRU18" s="271"/>
      <c r="VRY18" s="271"/>
      <c r="VSC18" s="271"/>
      <c r="VSG18" s="271"/>
      <c r="VSK18" s="271"/>
      <c r="VSO18" s="271"/>
      <c r="VSS18" s="271"/>
      <c r="VSW18" s="271"/>
      <c r="VTA18" s="271"/>
      <c r="VTE18" s="271"/>
      <c r="VTI18" s="271"/>
      <c r="VTM18" s="271"/>
      <c r="VTQ18" s="271"/>
      <c r="VTU18" s="271"/>
      <c r="VTY18" s="271"/>
      <c r="VUC18" s="271"/>
      <c r="VUG18" s="271"/>
      <c r="VUK18" s="271"/>
      <c r="VUO18" s="271"/>
      <c r="VUS18" s="271"/>
      <c r="VUW18" s="271"/>
      <c r="VVA18" s="271"/>
      <c r="VVE18" s="271"/>
      <c r="VVI18" s="271"/>
      <c r="VVM18" s="271"/>
      <c r="VVQ18" s="271"/>
      <c r="VVU18" s="271"/>
      <c r="VVY18" s="271"/>
      <c r="VWC18" s="271"/>
      <c r="VWG18" s="271"/>
      <c r="VWK18" s="271"/>
      <c r="VWO18" s="271"/>
      <c r="VWS18" s="271"/>
      <c r="VWW18" s="271"/>
      <c r="VXA18" s="271"/>
      <c r="VXE18" s="271"/>
      <c r="VXI18" s="271"/>
      <c r="VXM18" s="271"/>
      <c r="VXQ18" s="271"/>
      <c r="VXU18" s="271"/>
      <c r="VXY18" s="271"/>
      <c r="VYC18" s="271"/>
      <c r="VYG18" s="271"/>
      <c r="VYK18" s="271"/>
      <c r="VYO18" s="271"/>
      <c r="VYS18" s="271"/>
      <c r="VYW18" s="271"/>
      <c r="VZA18" s="271"/>
      <c r="VZE18" s="271"/>
      <c r="VZI18" s="271"/>
      <c r="VZM18" s="271"/>
      <c r="VZQ18" s="271"/>
      <c r="VZU18" s="271"/>
      <c r="VZY18" s="271"/>
      <c r="WAC18" s="271"/>
      <c r="WAG18" s="271"/>
      <c r="WAK18" s="271"/>
      <c r="WAO18" s="271"/>
      <c r="WAS18" s="271"/>
      <c r="WAW18" s="271"/>
      <c r="WBA18" s="271"/>
      <c r="WBE18" s="271"/>
      <c r="WBI18" s="271"/>
      <c r="WBM18" s="271"/>
      <c r="WBQ18" s="271"/>
      <c r="WBU18" s="271"/>
      <c r="WBY18" s="271"/>
      <c r="WCC18" s="271"/>
      <c r="WCG18" s="271"/>
      <c r="WCK18" s="271"/>
      <c r="WCO18" s="271"/>
      <c r="WCS18" s="271"/>
      <c r="WCW18" s="271"/>
      <c r="WDA18" s="271"/>
      <c r="WDE18" s="271"/>
      <c r="WDI18" s="271"/>
      <c r="WDM18" s="271"/>
      <c r="WDQ18" s="271"/>
      <c r="WDU18" s="271"/>
      <c r="WDY18" s="271"/>
      <c r="WEC18" s="271"/>
      <c r="WEG18" s="271"/>
      <c r="WEK18" s="271"/>
      <c r="WEO18" s="271"/>
      <c r="WES18" s="271"/>
      <c r="WEW18" s="271"/>
      <c r="WFA18" s="271"/>
      <c r="WFE18" s="271"/>
      <c r="WFI18" s="271"/>
      <c r="WFM18" s="271"/>
      <c r="WFQ18" s="271"/>
      <c r="WFU18" s="271"/>
      <c r="WFY18" s="271"/>
      <c r="WGC18" s="271"/>
      <c r="WGG18" s="271"/>
      <c r="WGK18" s="271"/>
      <c r="WGO18" s="271"/>
      <c r="WGS18" s="271"/>
      <c r="WGW18" s="271"/>
      <c r="WHA18" s="271"/>
      <c r="WHE18" s="271"/>
      <c r="WHI18" s="271"/>
      <c r="WHM18" s="271"/>
      <c r="WHQ18" s="271"/>
      <c r="WHU18" s="271"/>
      <c r="WHY18" s="271"/>
      <c r="WIC18" s="271"/>
      <c r="WIG18" s="271"/>
      <c r="WIK18" s="271"/>
      <c r="WIO18" s="271"/>
      <c r="WIS18" s="271"/>
      <c r="WIW18" s="271"/>
      <c r="WJA18" s="271"/>
      <c r="WJE18" s="271"/>
      <c r="WJI18" s="271"/>
      <c r="WJM18" s="271"/>
      <c r="WJQ18" s="271"/>
      <c r="WJU18" s="271"/>
      <c r="WJY18" s="271"/>
      <c r="WKC18" s="271"/>
      <c r="WKG18" s="271"/>
      <c r="WKK18" s="271"/>
      <c r="WKO18" s="271"/>
      <c r="WKS18" s="271"/>
      <c r="WKW18" s="271"/>
      <c r="WLA18" s="271"/>
      <c r="WLE18" s="271"/>
      <c r="WLI18" s="271"/>
      <c r="WLM18" s="271"/>
      <c r="WLQ18" s="271"/>
      <c r="WLU18" s="271"/>
      <c r="WLY18" s="271"/>
      <c r="WMC18" s="271"/>
      <c r="WMG18" s="271"/>
      <c r="WMK18" s="271"/>
      <c r="WMO18" s="271"/>
      <c r="WMS18" s="271"/>
      <c r="WMW18" s="271"/>
      <c r="WNA18" s="271"/>
      <c r="WNE18" s="271"/>
      <c r="WNI18" s="271"/>
      <c r="WNM18" s="271"/>
      <c r="WNQ18" s="271"/>
      <c r="WNU18" s="271"/>
      <c r="WNY18" s="271"/>
      <c r="WOC18" s="271"/>
      <c r="WOG18" s="271"/>
      <c r="WOK18" s="271"/>
      <c r="WOO18" s="271"/>
      <c r="WOS18" s="271"/>
      <c r="WOW18" s="271"/>
      <c r="WPA18" s="271"/>
      <c r="WPE18" s="271"/>
      <c r="WPI18" s="271"/>
      <c r="WPM18" s="271"/>
      <c r="WPQ18" s="271"/>
      <c r="WPU18" s="271"/>
      <c r="WPY18" s="271"/>
      <c r="WQC18" s="271"/>
      <c r="WQG18" s="271"/>
      <c r="WQK18" s="271"/>
      <c r="WQO18" s="271"/>
      <c r="WQS18" s="271"/>
      <c r="WQW18" s="271"/>
      <c r="WRA18" s="271"/>
      <c r="WRE18" s="271"/>
      <c r="WRI18" s="271"/>
      <c r="WRM18" s="271"/>
      <c r="WRQ18" s="271"/>
      <c r="WRU18" s="271"/>
      <c r="WRY18" s="271"/>
      <c r="WSC18" s="271"/>
      <c r="WSG18" s="271"/>
      <c r="WSK18" s="271"/>
      <c r="WSO18" s="271"/>
      <c r="WSS18" s="271"/>
      <c r="WSW18" s="271"/>
      <c r="WTA18" s="271"/>
      <c r="WTE18" s="271"/>
      <c r="WTI18" s="271"/>
      <c r="WTM18" s="271"/>
      <c r="WTQ18" s="271"/>
      <c r="WTU18" s="271"/>
      <c r="WTY18" s="271"/>
      <c r="WUC18" s="271"/>
      <c r="WUG18" s="271"/>
      <c r="WUK18" s="271"/>
      <c r="WUO18" s="271"/>
      <c r="WUS18" s="271"/>
      <c r="WUW18" s="271"/>
      <c r="WVA18" s="271"/>
      <c r="WVE18" s="271"/>
      <c r="WVI18" s="271"/>
      <c r="WVM18" s="271"/>
      <c r="WVQ18" s="271"/>
      <c r="WVU18" s="271"/>
      <c r="WVY18" s="271"/>
      <c r="WWC18" s="271"/>
      <c r="WWG18" s="271"/>
      <c r="WWK18" s="271"/>
      <c r="WWO18" s="271"/>
      <c r="WWS18" s="271"/>
      <c r="WWW18" s="271"/>
      <c r="WXA18" s="271"/>
      <c r="WXE18" s="271"/>
      <c r="WXI18" s="271"/>
      <c r="WXM18" s="271"/>
      <c r="WXQ18" s="271"/>
      <c r="WXU18" s="271"/>
      <c r="WXY18" s="271"/>
      <c r="WYC18" s="271"/>
      <c r="WYG18" s="271"/>
      <c r="WYK18" s="271"/>
      <c r="WYO18" s="271"/>
      <c r="WYS18" s="271"/>
      <c r="WYW18" s="271"/>
      <c r="WZA18" s="271"/>
      <c r="WZE18" s="271"/>
      <c r="WZI18" s="271"/>
      <c r="WZM18" s="271"/>
      <c r="WZQ18" s="271"/>
      <c r="WZU18" s="271"/>
      <c r="WZY18" s="271"/>
      <c r="XAC18" s="271"/>
      <c r="XAG18" s="271"/>
      <c r="XAK18" s="271"/>
      <c r="XAO18" s="271"/>
      <c r="XAS18" s="271"/>
      <c r="XAW18" s="271"/>
      <c r="XBA18" s="271"/>
      <c r="XBE18" s="271"/>
      <c r="XBI18" s="271"/>
      <c r="XBM18" s="271"/>
      <c r="XBQ18" s="271"/>
      <c r="XBU18" s="271"/>
      <c r="XBY18" s="271"/>
      <c r="XCC18" s="271"/>
      <c r="XCG18" s="271"/>
      <c r="XCK18" s="271"/>
      <c r="XCO18" s="271"/>
      <c r="XCS18" s="271"/>
      <c r="XCW18" s="271"/>
      <c r="XDA18" s="271"/>
      <c r="XDE18" s="271"/>
      <c r="XDI18" s="271"/>
      <c r="XDM18" s="271"/>
      <c r="XDQ18" s="271"/>
      <c r="XDU18" s="271"/>
      <c r="XDY18" s="271"/>
      <c r="XEC18" s="271"/>
      <c r="XEG18" s="271"/>
      <c r="XEK18" s="271"/>
      <c r="XEO18" s="271"/>
      <c r="XES18" s="271"/>
      <c r="XEW18" s="271"/>
      <c r="XFA18" s="271"/>
    </row>
    <row r="19" spans="1:1021 1025:2045 2049:3069 3073:4093 4097:5117 5121:6141 6145:7165 7169:8189 8193:9213 9217:10237 10241:11261 11265:12285 12289:13309 13313:14333 14337:15357 15361:16381" s="268" customFormat="1" ht="14.25" x14ac:dyDescent="0.2">
      <c r="A19" s="141" t="s">
        <v>16</v>
      </c>
      <c r="B19" s="142" t="s">
        <v>17</v>
      </c>
      <c r="C19" s="142" t="s">
        <v>18</v>
      </c>
      <c r="D19" s="264"/>
    </row>
    <row r="20" spans="1:1021 1025:2045 2049:3069 3073:4093 4097:5117 5121:6141 6145:7165 7169:8189 8193:9213 9217:10237 10241:11261 11265:12285 12289:13309 13313:14333 14337:15357 15361:16381" s="268" customFormat="1" ht="38.25" x14ac:dyDescent="0.2">
      <c r="A20" s="143" t="s">
        <v>158</v>
      </c>
      <c r="B20" s="143" t="s">
        <v>157</v>
      </c>
      <c r="C20" s="143" t="s">
        <v>71</v>
      </c>
      <c r="D20" s="264"/>
    </row>
    <row r="21" spans="1:1021 1025:2045 2049:3069 3073:4093 4097:5117 5121:6141 6145:7165 7169:8189 8193:9213 9217:10237 10241:11261 11265:12285 12289:13309 13313:14333 14337:15357 15361:16381" s="268" customFormat="1" ht="14.25" x14ac:dyDescent="0.2">
      <c r="A21" s="144" t="s">
        <v>162</v>
      </c>
      <c r="B21" s="144" t="s">
        <v>161</v>
      </c>
      <c r="C21" s="144" t="s">
        <v>160</v>
      </c>
      <c r="D21" s="264"/>
    </row>
    <row r="22" spans="1:1021 1025:2045 2049:3069 3073:4093 4097:5117 5121:6141 6145:7165 7169:8189 8193:9213 9217:10237 10241:11261 11265:12285 12289:13309 13313:14333 14337:15357 15361:16381" s="268" customFormat="1" ht="38.25" x14ac:dyDescent="0.2">
      <c r="A22" s="144" t="s">
        <v>165</v>
      </c>
      <c r="B22" s="144" t="s">
        <v>573</v>
      </c>
      <c r="C22" s="144" t="s">
        <v>56</v>
      </c>
      <c r="D22" s="264"/>
    </row>
    <row r="23" spans="1:1021 1025:2045 2049:3069 3073:4093 4097:5117 5121:6141 6145:7165 7169:8189 8193:9213 9217:10237 10241:11261 11265:12285 12289:13309 13313:14333 14337:15357 15361:16381" s="268" customFormat="1" ht="25.5" x14ac:dyDescent="0.2">
      <c r="A23" s="144" t="s">
        <v>162</v>
      </c>
      <c r="B23" s="144" t="s">
        <v>572</v>
      </c>
      <c r="C23" s="144" t="s">
        <v>163</v>
      </c>
      <c r="D23" s="264"/>
    </row>
    <row r="24" spans="1:1021 1025:2045 2049:3069 3073:4093 4097:5117 5121:6141 6145:7165 7169:8189 8193:9213 9217:10237 10241:11261 11265:12285 12289:13309 13313:14333 14337:15357 15361:16381" s="268" customFormat="1" ht="38.25" x14ac:dyDescent="0.2">
      <c r="A24" s="144" t="s">
        <v>162</v>
      </c>
      <c r="B24" s="144" t="s">
        <v>574</v>
      </c>
      <c r="C24" s="144" t="s">
        <v>56</v>
      </c>
      <c r="D24" s="264"/>
    </row>
    <row r="25" spans="1:1021 1025:2045 2049:3069 3073:4093 4097:5117 5121:6141 6145:7165 7169:8189 8193:9213 9217:10237 10241:11261 11265:12285 12289:13309 13313:14333 14337:15357 15361:16381" s="268" customFormat="1" ht="38.25" x14ac:dyDescent="0.2">
      <c r="A25" s="144" t="s">
        <v>165</v>
      </c>
      <c r="B25" s="144" t="s">
        <v>575</v>
      </c>
      <c r="C25" s="144" t="s">
        <v>166</v>
      </c>
      <c r="D25" s="264"/>
    </row>
    <row r="26" spans="1:1021 1025:2045 2049:3069 3073:4093 4097:5117 5121:6141 6145:7165 7169:8189 8193:9213 9217:10237 10241:11261 11265:12285 12289:13309 13313:14333 14337:15357 15361:16381" s="268" customFormat="1" ht="89.25" x14ac:dyDescent="0.2">
      <c r="A26" s="144" t="s">
        <v>162</v>
      </c>
      <c r="B26" s="144" t="s">
        <v>576</v>
      </c>
      <c r="C26" s="144" t="s">
        <v>166</v>
      </c>
      <c r="D26" s="264"/>
    </row>
    <row r="27" spans="1:1021 1025:2045 2049:3069 3073:4093 4097:5117 5121:6141 6145:7165 7169:8189 8193:9213 9217:10237 10241:11261 11265:12285 12289:13309 13313:14333 14337:15357 15361:16381" s="268" customFormat="1" ht="14.25" x14ac:dyDescent="0.2">
      <c r="A27" s="144" t="s">
        <v>165</v>
      </c>
      <c r="B27" s="144" t="s">
        <v>167</v>
      </c>
      <c r="C27" s="144" t="s">
        <v>56</v>
      </c>
      <c r="D27" s="264"/>
    </row>
    <row r="28" spans="1:1021 1025:2045 2049:3069 3073:4093 4097:5117 5121:6141 6145:7165 7169:8189 8193:9213 9217:10237 10241:11261 11265:12285 12289:13309 13313:14333 14337:15357 15361:16381" s="268" customFormat="1" ht="25.5" x14ac:dyDescent="0.2">
      <c r="A28" s="144" t="s">
        <v>165</v>
      </c>
      <c r="B28" s="144" t="s">
        <v>168</v>
      </c>
      <c r="C28" s="144" t="s">
        <v>166</v>
      </c>
      <c r="D28" s="264"/>
    </row>
    <row r="29" spans="1:1021 1025:2045 2049:3069 3073:4093 4097:5117 5121:6141 6145:7165 7169:8189 8193:9213 9217:10237 10241:11261 11265:12285 12289:13309 13313:14333 14337:15357 15361:16381" s="268" customFormat="1" ht="38.25" x14ac:dyDescent="0.2">
      <c r="A29" s="283" t="s">
        <v>162</v>
      </c>
      <c r="B29" s="283" t="s">
        <v>170</v>
      </c>
      <c r="C29" s="283" t="s">
        <v>169</v>
      </c>
      <c r="D29" s="264"/>
    </row>
    <row r="30" spans="1:1021 1025:2045 2049:3069 3073:4093 4097:5117 5121:6141 6145:7165 7169:8189 8193:9213 9217:10237 10241:11261 11265:12285 12289:13309 13313:14333 14337:15357 15361:16381" s="264" customFormat="1" x14ac:dyDescent="0.2">
      <c r="A30" s="266"/>
      <c r="B30" s="266"/>
    </row>
    <row r="31" spans="1:1021 1025:2045 2049:3069 3073:4093 4097:5117 5121:6141 6145:7165 7169:8189 8193:9213 9217:10237 10241:11261 11265:12285 12289:13309 13313:14333 14337:15357 15361:16381" s="264" customFormat="1" ht="15.75" x14ac:dyDescent="0.2">
      <c r="A31" s="265" t="s">
        <v>19</v>
      </c>
      <c r="B31" s="266" t="s">
        <v>20</v>
      </c>
    </row>
    <row r="32" spans="1:1021 1025:2045 2049:3069 3073:4093 4097:5117 5121:6141 6145:7165 7169:8189 8193:9213 9217:10237 10241:11261 11265:12285 12289:13309 13313:14333 14337:15357 15361:16381" s="264" customFormat="1" x14ac:dyDescent="0.2">
      <c r="A32" s="266"/>
      <c r="B32" s="266"/>
    </row>
    <row r="33" spans="1:6" s="264" customFormat="1" ht="15.75" x14ac:dyDescent="0.2">
      <c r="A33" s="265" t="s">
        <v>21</v>
      </c>
      <c r="B33" s="266" t="s">
        <v>22</v>
      </c>
      <c r="C33" s="268"/>
    </row>
    <row r="34" spans="1:6" s="264" customFormat="1" x14ac:dyDescent="0.2">
      <c r="A34" s="266"/>
      <c r="B34" s="266"/>
    </row>
    <row r="35" spans="1:6" s="264" customFormat="1" x14ac:dyDescent="0.2"/>
    <row r="36" spans="1:6" ht="13.5" x14ac:dyDescent="0.25">
      <c r="A36" s="131" t="s">
        <v>23</v>
      </c>
      <c r="B36" s="131"/>
      <c r="C36" s="131"/>
      <c r="D36" s="131"/>
      <c r="E36" s="131"/>
      <c r="F36" s="131"/>
    </row>
  </sheetData>
  <mergeCells count="2">
    <mergeCell ref="B11:D11"/>
    <mergeCell ref="B15:D15"/>
  </mergeCells>
  <dataValidations count="1">
    <dataValidation type="list" allowBlank="1" showInputMessage="1" showErrorMessage="1" sqref="A20:A29">
      <formula1>"Formula Update,New Functionality,Logic Update,New Validation"</formula1>
    </dataValidation>
  </dataValidations>
  <printOptions headings="1"/>
  <pageMargins left="0.7" right="0.7" top="0.75" bottom="0.75" header="0.3" footer="0.3"/>
  <pageSetup paperSize="9" scale="66" fitToHeight="0" orientation="landscape" r:id="rId1"/>
  <headerFooter>
    <oddHeader>&amp;L&amp;F&amp;CSheet: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Q99"/>
  <sheetViews>
    <sheetView showGridLines="0" view="pageBreakPreview" zoomScale="80" zoomScaleNormal="100" zoomScaleSheetLayoutView="80" workbookViewId="0"/>
  </sheetViews>
  <sheetFormatPr defaultColWidth="8.625" defaultRowHeight="12.75" x14ac:dyDescent="0.2"/>
  <cols>
    <col min="1" max="4" width="1.625" style="52" customWidth="1"/>
    <col min="5" max="5" width="45.625" style="52" customWidth="1"/>
    <col min="6" max="8" width="15.625" style="52" customWidth="1"/>
    <col min="9" max="9" width="2.625" style="52" customWidth="1"/>
    <col min="10" max="12" width="18.625" style="52" customWidth="1"/>
    <col min="13" max="16384" width="8.625" style="52"/>
  </cols>
  <sheetData>
    <row r="1" spans="1:17" s="16" customFormat="1" ht="29.25" x14ac:dyDescent="0.2">
      <c r="A1" s="115" t="str">
        <f ca="1" xml:space="preserve"> RIGHT(CELL("filename", $A$1), LEN(CELL("filename", $A$1)) - SEARCH("]", CELL("filename", $A$1)))</f>
        <v>Sharing mechanism</v>
      </c>
      <c r="B1" s="17"/>
      <c r="C1" s="17"/>
      <c r="D1" s="17"/>
      <c r="E1" s="17"/>
      <c r="F1" s="17"/>
      <c r="G1" s="17"/>
      <c r="H1" s="17"/>
      <c r="I1" s="17"/>
      <c r="J1" s="17"/>
      <c r="K1" s="17"/>
      <c r="L1" s="18">
        <f>InpCompany!F5</f>
        <v>0</v>
      </c>
    </row>
    <row r="2" spans="1:17" s="15" customFormat="1" x14ac:dyDescent="0.2">
      <c r="A2" s="213"/>
      <c r="B2" s="213"/>
      <c r="C2" s="213"/>
      <c r="D2" s="213"/>
      <c r="E2" s="213"/>
      <c r="F2" s="31" t="s">
        <v>73</v>
      </c>
      <c r="G2" s="31" t="s">
        <v>74</v>
      </c>
      <c r="H2" s="31" t="s">
        <v>75</v>
      </c>
      <c r="I2" s="205"/>
      <c r="J2" s="213"/>
      <c r="K2" s="213"/>
      <c r="L2" s="213"/>
      <c r="M2" s="213"/>
      <c r="N2" s="213"/>
      <c r="O2" s="213"/>
      <c r="P2" s="213"/>
      <c r="Q2" s="213"/>
    </row>
    <row r="3" spans="1:17" s="7" customFormat="1" x14ac:dyDescent="0.2">
      <c r="A3" s="9" t="s">
        <v>95</v>
      </c>
      <c r="B3" s="10"/>
      <c r="C3" s="10"/>
      <c r="D3" s="11"/>
      <c r="E3" s="12"/>
      <c r="F3" s="12"/>
      <c r="G3" s="13"/>
      <c r="H3" s="14"/>
      <c r="I3" s="13"/>
      <c r="J3" s="13"/>
      <c r="K3" s="13"/>
      <c r="L3" s="13"/>
    </row>
    <row r="4" spans="1:17" s="15" customFormat="1" x14ac:dyDescent="0.2">
      <c r="A4" s="213"/>
      <c r="B4" s="213"/>
      <c r="C4" s="213"/>
      <c r="D4" s="213"/>
      <c r="E4" s="213"/>
      <c r="F4" s="213"/>
      <c r="G4" s="217"/>
      <c r="H4" s="213"/>
      <c r="I4" s="213"/>
      <c r="J4" s="99" t="s">
        <v>338</v>
      </c>
      <c r="K4" s="99" t="s">
        <v>339</v>
      </c>
      <c r="L4" s="99" t="s">
        <v>340</v>
      </c>
      <c r="M4" s="213"/>
      <c r="N4" s="213"/>
      <c r="O4" s="205"/>
      <c r="P4" s="213"/>
      <c r="Q4" s="205"/>
    </row>
    <row r="5" spans="1:17" s="54" customFormat="1" x14ac:dyDescent="0.2">
      <c r="A5" s="53"/>
      <c r="C5" s="55" t="s">
        <v>341</v>
      </c>
      <c r="D5" s="56"/>
      <c r="E5" s="57"/>
      <c r="F5" s="57"/>
      <c r="G5" s="58"/>
    </row>
    <row r="6" spans="1:17" x14ac:dyDescent="0.2">
      <c r="G6" s="59"/>
      <c r="J6" s="60"/>
      <c r="K6" s="60"/>
      <c r="L6" s="60"/>
      <c r="M6" s="60"/>
      <c r="O6" s="207"/>
      <c r="Q6" s="207"/>
    </row>
    <row r="7" spans="1:17" x14ac:dyDescent="0.2">
      <c r="D7" s="207" t="s">
        <v>256</v>
      </c>
      <c r="G7" s="59"/>
      <c r="O7" s="207"/>
      <c r="Q7" s="207"/>
    </row>
    <row r="8" spans="1:17" s="62" customFormat="1" x14ac:dyDescent="0.2">
      <c r="E8" s="61" t="str">
        <f>Performance!E241</f>
        <v>Outperformance payments earned this reporting year - Water resources</v>
      </c>
      <c r="F8" s="221">
        <f>Performance!F241</f>
        <v>0</v>
      </c>
      <c r="G8" s="61" t="str">
        <f>Performance!G241</f>
        <v>£m (2017-18 prices)</v>
      </c>
      <c r="H8" s="221"/>
      <c r="O8" s="250"/>
      <c r="Q8" s="250"/>
    </row>
    <row r="9" spans="1:17" s="62" customFormat="1" x14ac:dyDescent="0.2">
      <c r="E9" s="61" t="str">
        <f>Performance!E242</f>
        <v>Outperformance payments earned this reporting year - Water network plus</v>
      </c>
      <c r="F9" s="221">
        <f>Performance!F242</f>
        <v>0</v>
      </c>
      <c r="G9" s="61" t="str">
        <f>Performance!G242</f>
        <v>£m (2017-18 prices)</v>
      </c>
      <c r="H9" s="221"/>
      <c r="O9" s="250"/>
      <c r="Q9" s="250"/>
    </row>
    <row r="10" spans="1:17" s="62" customFormat="1" x14ac:dyDescent="0.2">
      <c r="E10" s="61" t="str">
        <f>Performance!E243</f>
        <v>Outperformance payments earned this reporting year - Wastewater network plus</v>
      </c>
      <c r="F10" s="221">
        <f>Performance!F243</f>
        <v>0</v>
      </c>
      <c r="G10" s="61" t="str">
        <f>Performance!G243</f>
        <v>£m (2017-18 prices)</v>
      </c>
      <c r="H10" s="221"/>
      <c r="O10" s="250"/>
      <c r="Q10" s="250"/>
    </row>
    <row r="11" spans="1:17" s="62" customFormat="1" x14ac:dyDescent="0.2">
      <c r="E11" s="61" t="str">
        <f>Performance!E244</f>
        <v>Outperformance payments earned this reporting year - Bioresources (sludge)</v>
      </c>
      <c r="F11" s="221">
        <f>Performance!F244</f>
        <v>0</v>
      </c>
      <c r="G11" s="61" t="str">
        <f>Performance!G244</f>
        <v>£m (2017-18 prices)</v>
      </c>
      <c r="H11" s="221"/>
      <c r="O11" s="250"/>
      <c r="Q11" s="250"/>
    </row>
    <row r="12" spans="1:17" s="62" customFormat="1" x14ac:dyDescent="0.2">
      <c r="E12" s="61" t="str">
        <f>Performance!E245</f>
        <v>Outperformance payments earned this reporting year - Residential retail</v>
      </c>
      <c r="F12" s="221">
        <f>Performance!F245</f>
        <v>0</v>
      </c>
      <c r="G12" s="61" t="str">
        <f>Performance!G245</f>
        <v>£m (2017-18 prices)</v>
      </c>
      <c r="H12" s="221"/>
      <c r="O12" s="250"/>
      <c r="Q12" s="250"/>
    </row>
    <row r="13" spans="1:17" s="62" customFormat="1" x14ac:dyDescent="0.2">
      <c r="E13" s="61" t="str">
        <f>Performance!E246</f>
        <v>Outperformance payments earned this reporting year - Business retail</v>
      </c>
      <c r="F13" s="221">
        <f>Performance!F246</f>
        <v>0</v>
      </c>
      <c r="G13" s="61" t="str">
        <f>Performance!G246</f>
        <v>£m (2017-18 prices)</v>
      </c>
      <c r="H13" s="221"/>
      <c r="O13" s="250"/>
      <c r="Q13" s="250"/>
    </row>
    <row r="14" spans="1:17" s="62" customFormat="1" x14ac:dyDescent="0.2">
      <c r="E14" s="61" t="str">
        <f>Performance!E247</f>
        <v>Outperformance payments earned this reporting year - Dummy control</v>
      </c>
      <c r="F14" s="221">
        <f>Performance!F247</f>
        <v>0</v>
      </c>
      <c r="G14" s="61" t="str">
        <f>Performance!G247</f>
        <v>£m (2017-18 prices)</v>
      </c>
      <c r="H14" s="221"/>
      <c r="O14" s="250"/>
      <c r="Q14" s="250"/>
    </row>
    <row r="15" spans="1:17" x14ac:dyDescent="0.2">
      <c r="G15" s="59"/>
      <c r="O15" s="207"/>
      <c r="Q15" s="207"/>
    </row>
    <row r="16" spans="1:17" x14ac:dyDescent="0.2">
      <c r="D16" s="207" t="s">
        <v>342</v>
      </c>
      <c r="G16" s="59"/>
      <c r="J16" s="207"/>
      <c r="K16" s="207"/>
      <c r="L16" s="207"/>
      <c r="M16" s="207"/>
      <c r="O16" s="207"/>
      <c r="Q16" s="207"/>
    </row>
    <row r="17" spans="4:17" x14ac:dyDescent="0.2">
      <c r="E17" s="213" t="s">
        <v>343</v>
      </c>
      <c r="G17" s="59" t="str">
        <f>InpCompany!$F$11</f>
        <v>£m (2017-18 prices)</v>
      </c>
      <c r="J17" s="219">
        <f>F8</f>
        <v>0</v>
      </c>
      <c r="O17" s="207"/>
      <c r="Q17" s="207"/>
    </row>
    <row r="18" spans="4:17" x14ac:dyDescent="0.2">
      <c r="E18" s="213" t="s">
        <v>344</v>
      </c>
      <c r="G18" s="59" t="str">
        <f>InpCompany!$F$11</f>
        <v>£m (2017-18 prices)</v>
      </c>
      <c r="J18" s="219">
        <f>F9</f>
        <v>0</v>
      </c>
      <c r="O18" s="207"/>
      <c r="Q18" s="207"/>
    </row>
    <row r="19" spans="4:17" x14ac:dyDescent="0.2">
      <c r="E19" s="213" t="s">
        <v>345</v>
      </c>
      <c r="G19" s="59" t="str">
        <f>InpCompany!$F$11</f>
        <v>£m (2017-18 prices)</v>
      </c>
      <c r="J19" s="60"/>
      <c r="K19" s="219">
        <f>F10</f>
        <v>0</v>
      </c>
      <c r="O19" s="207"/>
      <c r="Q19" s="207"/>
    </row>
    <row r="20" spans="4:17" x14ac:dyDescent="0.2">
      <c r="E20" s="213" t="s">
        <v>346</v>
      </c>
      <c r="G20" s="59" t="str">
        <f>InpCompany!$F$11</f>
        <v>£m (2017-18 prices)</v>
      </c>
      <c r="J20" s="60"/>
      <c r="K20" s="219">
        <f>F11</f>
        <v>0</v>
      </c>
      <c r="O20" s="207"/>
      <c r="Q20" s="207"/>
    </row>
    <row r="21" spans="4:17" x14ac:dyDescent="0.2">
      <c r="E21" s="213" t="s">
        <v>347</v>
      </c>
      <c r="G21" s="59" t="str">
        <f>InpCompany!$F$11</f>
        <v>£m (2017-18 prices)</v>
      </c>
      <c r="J21" s="60"/>
      <c r="L21" s="219">
        <f>F12</f>
        <v>0</v>
      </c>
      <c r="O21" s="207"/>
      <c r="Q21" s="207"/>
    </row>
    <row r="22" spans="4:17" x14ac:dyDescent="0.2">
      <c r="E22" s="213" t="s">
        <v>348</v>
      </c>
      <c r="G22" s="59" t="str">
        <f>InpCompany!$F$11</f>
        <v>£m (2017-18 prices)</v>
      </c>
      <c r="J22" s="60"/>
      <c r="L22" s="219">
        <f t="shared" ref="L22:L23" si="0">F13</f>
        <v>0</v>
      </c>
      <c r="O22" s="207"/>
      <c r="Q22" s="207"/>
    </row>
    <row r="23" spans="4:17" x14ac:dyDescent="0.2">
      <c r="E23" s="213" t="s">
        <v>349</v>
      </c>
      <c r="G23" s="59" t="str">
        <f>InpCompany!$F$11</f>
        <v>£m (2017-18 prices)</v>
      </c>
      <c r="J23" s="60"/>
      <c r="L23" s="219">
        <f>F14</f>
        <v>0</v>
      </c>
      <c r="O23" s="207"/>
      <c r="Q23" s="207"/>
    </row>
    <row r="24" spans="4:17" x14ac:dyDescent="0.2">
      <c r="G24" s="59"/>
      <c r="O24" s="207"/>
      <c r="Q24" s="207"/>
    </row>
    <row r="25" spans="4:17" x14ac:dyDescent="0.2">
      <c r="E25" s="52" t="s">
        <v>350</v>
      </c>
      <c r="G25" s="59" t="str">
        <f>InpCompany!$F$11</f>
        <v>£m (2017-18 prices)</v>
      </c>
      <c r="J25" s="219">
        <f>SUM(J17:J23)</f>
        <v>0</v>
      </c>
      <c r="K25" s="219">
        <f>SUM(K17:K23)</f>
        <v>0</v>
      </c>
      <c r="L25" s="219">
        <f>SUM(L17:L23)</f>
        <v>0</v>
      </c>
      <c r="O25" s="207"/>
      <c r="Q25" s="207"/>
    </row>
    <row r="26" spans="4:17" x14ac:dyDescent="0.2">
      <c r="G26" s="59"/>
      <c r="K26" s="60"/>
      <c r="O26" s="207"/>
      <c r="Q26" s="207"/>
    </row>
    <row r="27" spans="4:17" x14ac:dyDescent="0.2">
      <c r="D27" s="207" t="s">
        <v>351</v>
      </c>
      <c r="G27" s="59"/>
      <c r="K27" s="60"/>
      <c r="O27" s="207"/>
      <c r="Q27" s="207"/>
    </row>
    <row r="28" spans="4:17" x14ac:dyDescent="0.2">
      <c r="E28" s="62" t="s">
        <v>352</v>
      </c>
      <c r="F28" s="62"/>
      <c r="G28" s="63" t="s">
        <v>353</v>
      </c>
      <c r="H28" s="62"/>
      <c r="I28" s="62"/>
      <c r="J28" s="61">
        <f>InpCompany!$F$17</f>
        <v>0</v>
      </c>
      <c r="K28" s="61">
        <f>InpCompany!$F$21</f>
        <v>0</v>
      </c>
      <c r="L28" s="60"/>
      <c r="M28" s="60"/>
      <c r="O28" s="207"/>
      <c r="Q28" s="207"/>
    </row>
    <row r="29" spans="4:17" x14ac:dyDescent="0.2">
      <c r="E29" s="62" t="str">
        <f>InpCompany!E24</f>
        <v>Regulatory equity (notional)</v>
      </c>
      <c r="F29" s="62"/>
      <c r="G29" s="63" t="str">
        <f>InpCompany!$G$24</f>
        <v>Percentage</v>
      </c>
      <c r="H29" s="62"/>
      <c r="I29" s="62"/>
      <c r="J29" s="64">
        <f>InpCompany!$F$24</f>
        <v>0.4</v>
      </c>
      <c r="K29" s="64">
        <f>InpCompany!$F$24</f>
        <v>0.4</v>
      </c>
      <c r="L29" s="65"/>
      <c r="O29" s="207"/>
      <c r="Q29" s="207"/>
    </row>
    <row r="30" spans="4:17" x14ac:dyDescent="0.2">
      <c r="E30" s="62" t="s">
        <v>354</v>
      </c>
      <c r="F30" s="62"/>
      <c r="G30" s="63" t="str">
        <f>InpCompany!$G$30</f>
        <v>Percentage</v>
      </c>
      <c r="H30" s="62"/>
      <c r="I30" s="62"/>
      <c r="J30" s="66">
        <f>InpCompany!$F$30</f>
        <v>0.03</v>
      </c>
      <c r="K30" s="66">
        <f>InpCompany!$F$30</f>
        <v>0.03</v>
      </c>
      <c r="L30" s="67"/>
      <c r="O30" s="207"/>
      <c r="Q30" s="207"/>
    </row>
    <row r="31" spans="4:17" x14ac:dyDescent="0.2">
      <c r="E31" s="52" t="s">
        <v>355</v>
      </c>
      <c r="G31" s="59" t="str">
        <f>InpCompany!$F$11</f>
        <v>£m (2017-18 prices)</v>
      </c>
      <c r="J31" s="60">
        <f>J28*J29*J30</f>
        <v>0</v>
      </c>
      <c r="K31" s="60">
        <f>K28*K29*K30</f>
        <v>0</v>
      </c>
      <c r="L31" s="60"/>
      <c r="O31" s="207"/>
      <c r="Q31" s="207"/>
    </row>
    <row r="32" spans="4:17" x14ac:dyDescent="0.2">
      <c r="E32" s="52" t="s">
        <v>356</v>
      </c>
      <c r="G32" s="59" t="s">
        <v>357</v>
      </c>
      <c r="J32" s="52" t="b">
        <f>IF(J25&gt;J31,TRUE,FALSE)</f>
        <v>0</v>
      </c>
      <c r="K32" s="52" t="b">
        <f>IF(K25&gt;K31,TRUE,FALSE)</f>
        <v>0</v>
      </c>
      <c r="O32" s="207"/>
      <c r="Q32" s="207"/>
    </row>
    <row r="33" spans="3:17" x14ac:dyDescent="0.2">
      <c r="E33" s="62" t="s">
        <v>96</v>
      </c>
      <c r="F33" s="62"/>
      <c r="G33" s="63" t="str">
        <f>InpCompany!$G$29</f>
        <v>Percentage</v>
      </c>
      <c r="H33" s="62"/>
      <c r="I33" s="62"/>
      <c r="J33" s="68">
        <f>InpCompany!$F$29</f>
        <v>0.5</v>
      </c>
      <c r="K33" s="68">
        <f>InpCompany!$F$29</f>
        <v>0.5</v>
      </c>
      <c r="L33" s="69"/>
      <c r="O33" s="207"/>
      <c r="Q33" s="207"/>
    </row>
    <row r="34" spans="3:17" x14ac:dyDescent="0.2">
      <c r="E34" s="52" t="s">
        <v>358</v>
      </c>
      <c r="G34" s="59" t="str">
        <f>InpCompany!$F$11</f>
        <v>£m (2017-18 prices)</v>
      </c>
      <c r="J34" s="219">
        <f>IF(J32,(J25-J31)*J33,0)</f>
        <v>0</v>
      </c>
      <c r="K34" s="219">
        <f>IF(K32,(K25-K31)*K33,0)</f>
        <v>0</v>
      </c>
      <c r="L34" s="60"/>
      <c r="O34" s="207"/>
      <c r="Q34" s="207"/>
    </row>
    <row r="35" spans="3:17" x14ac:dyDescent="0.2">
      <c r="G35" s="59"/>
      <c r="O35" s="207"/>
      <c r="Q35" s="207"/>
    </row>
    <row r="36" spans="3:17" x14ac:dyDescent="0.2">
      <c r="C36" s="70" t="s">
        <v>359</v>
      </c>
      <c r="G36" s="59"/>
      <c r="O36" s="60"/>
      <c r="Q36" s="60"/>
    </row>
    <row r="37" spans="3:17" x14ac:dyDescent="0.2">
      <c r="G37" s="59"/>
      <c r="O37" s="60"/>
      <c r="Q37" s="60"/>
    </row>
    <row r="38" spans="3:17" x14ac:dyDescent="0.2">
      <c r="D38" s="207" t="s">
        <v>360</v>
      </c>
      <c r="G38" s="59"/>
      <c r="J38" s="60"/>
      <c r="K38" s="60"/>
      <c r="L38" s="60"/>
      <c r="O38" s="60"/>
      <c r="Q38" s="60"/>
    </row>
    <row r="39" spans="3:17" x14ac:dyDescent="0.2">
      <c r="E39" s="213" t="s">
        <v>361</v>
      </c>
      <c r="G39" s="59" t="str">
        <f>InpCompany!$F$11</f>
        <v>£m (2017-18 prices)</v>
      </c>
      <c r="J39" s="42">
        <f>IFERROR(J17/J$25,0)</f>
        <v>0</v>
      </c>
      <c r="K39" s="42">
        <f t="shared" ref="J39:L45" si="1">IFERROR(K17/K$25,0)</f>
        <v>0</v>
      </c>
      <c r="L39" s="42">
        <f>IFERROR(L17/L$25,0)</f>
        <v>0</v>
      </c>
      <c r="O39" s="60"/>
      <c r="Q39" s="60"/>
    </row>
    <row r="40" spans="3:17" x14ac:dyDescent="0.2">
      <c r="E40" s="213" t="s">
        <v>362</v>
      </c>
      <c r="G40" s="59" t="str">
        <f>InpCompany!$F$11</f>
        <v>£m (2017-18 prices)</v>
      </c>
      <c r="J40" s="42">
        <f t="shared" si="1"/>
        <v>0</v>
      </c>
      <c r="K40" s="42">
        <f t="shared" si="1"/>
        <v>0</v>
      </c>
      <c r="L40" s="42">
        <f t="shared" si="1"/>
        <v>0</v>
      </c>
      <c r="O40" s="60"/>
      <c r="Q40" s="60"/>
    </row>
    <row r="41" spans="3:17" x14ac:dyDescent="0.2">
      <c r="E41" s="213" t="s">
        <v>363</v>
      </c>
      <c r="G41" s="59" t="str">
        <f>InpCompany!$F$11</f>
        <v>£m (2017-18 prices)</v>
      </c>
      <c r="J41" s="42">
        <f t="shared" si="1"/>
        <v>0</v>
      </c>
      <c r="K41" s="42">
        <f t="shared" si="1"/>
        <v>0</v>
      </c>
      <c r="L41" s="42">
        <f t="shared" si="1"/>
        <v>0</v>
      </c>
      <c r="O41" s="60"/>
      <c r="Q41" s="60"/>
    </row>
    <row r="42" spans="3:17" x14ac:dyDescent="0.2">
      <c r="E42" s="213" t="s">
        <v>364</v>
      </c>
      <c r="G42" s="59" t="str">
        <f>InpCompany!$F$11</f>
        <v>£m (2017-18 prices)</v>
      </c>
      <c r="J42" s="221">
        <f t="shared" si="1"/>
        <v>0</v>
      </c>
      <c r="K42" s="42">
        <f t="shared" si="1"/>
        <v>0</v>
      </c>
      <c r="L42" s="42">
        <f t="shared" si="1"/>
        <v>0</v>
      </c>
      <c r="O42" s="60"/>
      <c r="Q42" s="60"/>
    </row>
    <row r="43" spans="3:17" x14ac:dyDescent="0.2">
      <c r="E43" s="213" t="s">
        <v>365</v>
      </c>
      <c r="G43" s="59" t="str">
        <f>InpCompany!$F$11</f>
        <v>£m (2017-18 prices)</v>
      </c>
      <c r="J43" s="221">
        <f t="shared" si="1"/>
        <v>0</v>
      </c>
      <c r="K43" s="42">
        <f t="shared" si="1"/>
        <v>0</v>
      </c>
      <c r="L43" s="42">
        <f t="shared" si="1"/>
        <v>0</v>
      </c>
      <c r="O43" s="60"/>
      <c r="Q43" s="60"/>
    </row>
    <row r="44" spans="3:17" x14ac:dyDescent="0.2">
      <c r="E44" s="213" t="s">
        <v>366</v>
      </c>
      <c r="G44" s="59" t="str">
        <f>InpCompany!$F$11</f>
        <v>£m (2017-18 prices)</v>
      </c>
      <c r="J44" s="221">
        <f t="shared" si="1"/>
        <v>0</v>
      </c>
      <c r="K44" s="42">
        <f t="shared" si="1"/>
        <v>0</v>
      </c>
      <c r="L44" s="42">
        <f t="shared" si="1"/>
        <v>0</v>
      </c>
      <c r="O44" s="60"/>
      <c r="Q44" s="60"/>
    </row>
    <row r="45" spans="3:17" x14ac:dyDescent="0.2">
      <c r="E45" s="213" t="s">
        <v>367</v>
      </c>
      <c r="G45" s="59" t="str">
        <f>InpCompany!$F$11</f>
        <v>£m (2017-18 prices)</v>
      </c>
      <c r="J45" s="221">
        <f t="shared" si="1"/>
        <v>0</v>
      </c>
      <c r="K45" s="42">
        <f t="shared" si="1"/>
        <v>0</v>
      </c>
      <c r="L45" s="42">
        <f t="shared" si="1"/>
        <v>0</v>
      </c>
      <c r="O45" s="60"/>
      <c r="Q45" s="60"/>
    </row>
    <row r="46" spans="3:17" ht="14.25" x14ac:dyDescent="0.2">
      <c r="E46" s="206"/>
      <c r="G46" s="59"/>
      <c r="J46" s="221"/>
      <c r="K46" s="65"/>
      <c r="L46" s="65"/>
      <c r="O46" s="60"/>
      <c r="Q46" s="60"/>
    </row>
    <row r="47" spans="3:17" ht="14.25" x14ac:dyDescent="0.2">
      <c r="D47" s="207" t="str">
        <f>E34</f>
        <v>Outperformance payments shared with customers (£m)</v>
      </c>
      <c r="E47" s="206"/>
      <c r="G47" s="59"/>
      <c r="J47" s="60"/>
      <c r="K47" s="60"/>
      <c r="L47" s="60"/>
      <c r="O47" s="60"/>
      <c r="Q47" s="60"/>
    </row>
    <row r="48" spans="3:17" x14ac:dyDescent="0.2">
      <c r="E48" s="213" t="s">
        <v>368</v>
      </c>
      <c r="G48" s="59" t="str">
        <f>InpCompany!$F$11</f>
        <v>£m (2017-18 prices)</v>
      </c>
      <c r="J48" s="219">
        <f>J39*J$34</f>
        <v>0</v>
      </c>
      <c r="K48" s="219">
        <f>K39*K$34</f>
        <v>0</v>
      </c>
      <c r="L48" s="219">
        <f>L39*L$34</f>
        <v>0</v>
      </c>
      <c r="O48" s="60"/>
      <c r="Q48" s="60"/>
    </row>
    <row r="49" spans="4:17" x14ac:dyDescent="0.2">
      <c r="E49" s="213" t="s">
        <v>369</v>
      </c>
      <c r="G49" s="59" t="str">
        <f>InpCompany!$F$11</f>
        <v>£m (2017-18 prices)</v>
      </c>
      <c r="J49" s="219">
        <f t="shared" ref="J49:L54" si="2">J40*J$34</f>
        <v>0</v>
      </c>
      <c r="K49" s="219">
        <f t="shared" si="2"/>
        <v>0</v>
      </c>
      <c r="L49" s="219">
        <f t="shared" si="2"/>
        <v>0</v>
      </c>
      <c r="O49" s="60"/>
      <c r="Q49" s="60"/>
    </row>
    <row r="50" spans="4:17" x14ac:dyDescent="0.2">
      <c r="E50" s="213" t="s">
        <v>370</v>
      </c>
      <c r="G50" s="59" t="str">
        <f>InpCompany!$F$11</f>
        <v>£m (2017-18 prices)</v>
      </c>
      <c r="J50" s="219">
        <f t="shared" si="2"/>
        <v>0</v>
      </c>
      <c r="K50" s="219">
        <f t="shared" si="2"/>
        <v>0</v>
      </c>
      <c r="L50" s="219">
        <f t="shared" si="2"/>
        <v>0</v>
      </c>
      <c r="O50" s="60"/>
      <c r="Q50" s="60"/>
    </row>
    <row r="51" spans="4:17" x14ac:dyDescent="0.2">
      <c r="E51" s="213" t="s">
        <v>371</v>
      </c>
      <c r="G51" s="59" t="str">
        <f>InpCompany!$F$11</f>
        <v>£m (2017-18 prices)</v>
      </c>
      <c r="J51" s="219">
        <f t="shared" si="2"/>
        <v>0</v>
      </c>
      <c r="K51" s="219">
        <f t="shared" si="2"/>
        <v>0</v>
      </c>
      <c r="L51" s="219">
        <f t="shared" si="2"/>
        <v>0</v>
      </c>
      <c r="O51" s="60"/>
      <c r="Q51" s="60"/>
    </row>
    <row r="52" spans="4:17" x14ac:dyDescent="0.2">
      <c r="E52" s="213" t="s">
        <v>372</v>
      </c>
      <c r="G52" s="59" t="str">
        <f>InpCompany!$F$11</f>
        <v>£m (2017-18 prices)</v>
      </c>
      <c r="J52" s="219">
        <f t="shared" si="2"/>
        <v>0</v>
      </c>
      <c r="K52" s="219">
        <f t="shared" si="2"/>
        <v>0</v>
      </c>
      <c r="L52" s="219">
        <f t="shared" si="2"/>
        <v>0</v>
      </c>
      <c r="O52" s="60"/>
      <c r="Q52" s="60"/>
    </row>
    <row r="53" spans="4:17" x14ac:dyDescent="0.2">
      <c r="E53" s="213" t="s">
        <v>373</v>
      </c>
      <c r="G53" s="59" t="str">
        <f>InpCompany!$F$11</f>
        <v>£m (2017-18 prices)</v>
      </c>
      <c r="J53" s="219">
        <f t="shared" si="2"/>
        <v>0</v>
      </c>
      <c r="K53" s="219">
        <f t="shared" si="2"/>
        <v>0</v>
      </c>
      <c r="L53" s="219">
        <f t="shared" si="2"/>
        <v>0</v>
      </c>
      <c r="O53" s="60"/>
      <c r="Q53" s="60"/>
    </row>
    <row r="54" spans="4:17" x14ac:dyDescent="0.2">
      <c r="E54" s="213" t="s">
        <v>374</v>
      </c>
      <c r="G54" s="59" t="str">
        <f>InpCompany!$F$11</f>
        <v>£m (2017-18 prices)</v>
      </c>
      <c r="J54" s="219">
        <f t="shared" si="2"/>
        <v>0</v>
      </c>
      <c r="K54" s="219">
        <f t="shared" si="2"/>
        <v>0</v>
      </c>
      <c r="L54" s="219">
        <f t="shared" si="2"/>
        <v>0</v>
      </c>
      <c r="O54" s="60"/>
      <c r="Q54" s="60"/>
    </row>
    <row r="55" spans="4:17" ht="14.25" x14ac:dyDescent="0.2">
      <c r="E55" s="206"/>
      <c r="G55" s="59"/>
      <c r="O55" s="60"/>
      <c r="Q55" s="60"/>
    </row>
    <row r="56" spans="4:17" x14ac:dyDescent="0.2">
      <c r="D56" s="207" t="s">
        <v>375</v>
      </c>
      <c r="E56" s="207"/>
      <c r="F56" s="207"/>
      <c r="G56" s="71"/>
      <c r="O56" s="60"/>
      <c r="Q56" s="60"/>
    </row>
    <row r="57" spans="4:17" x14ac:dyDescent="0.2">
      <c r="E57" s="213" t="s">
        <v>376</v>
      </c>
      <c r="G57" s="59" t="str">
        <f>InpCompany!$F$11</f>
        <v>£m (2017-18 prices)</v>
      </c>
      <c r="H57" s="43">
        <f>J57+K57+L57</f>
        <v>0</v>
      </c>
      <c r="I57" s="43"/>
      <c r="J57" s="219">
        <f t="shared" ref="J57:L63" si="3">J17-J48</f>
        <v>0</v>
      </c>
      <c r="K57" s="219">
        <f t="shared" si="3"/>
        <v>0</v>
      </c>
      <c r="L57" s="219">
        <f t="shared" si="3"/>
        <v>0</v>
      </c>
    </row>
    <row r="58" spans="4:17" x14ac:dyDescent="0.2">
      <c r="E58" s="213" t="s">
        <v>377</v>
      </c>
      <c r="G58" s="59" t="str">
        <f>InpCompany!$F$11</f>
        <v>£m (2017-18 prices)</v>
      </c>
      <c r="H58" s="43">
        <f t="shared" ref="H57:H63" si="4">J58+K58+L58</f>
        <v>0</v>
      </c>
      <c r="I58" s="43"/>
      <c r="J58" s="219">
        <f t="shared" si="3"/>
        <v>0</v>
      </c>
      <c r="K58" s="219">
        <f t="shared" si="3"/>
        <v>0</v>
      </c>
      <c r="L58" s="219">
        <f t="shared" si="3"/>
        <v>0</v>
      </c>
    </row>
    <row r="59" spans="4:17" x14ac:dyDescent="0.2">
      <c r="E59" s="213" t="s">
        <v>378</v>
      </c>
      <c r="G59" s="59" t="str">
        <f>InpCompany!$F$11</f>
        <v>£m (2017-18 prices)</v>
      </c>
      <c r="H59" s="43">
        <f t="shared" si="4"/>
        <v>0</v>
      </c>
      <c r="I59" s="43"/>
      <c r="J59" s="219">
        <f t="shared" si="3"/>
        <v>0</v>
      </c>
      <c r="K59" s="219">
        <f t="shared" si="3"/>
        <v>0</v>
      </c>
      <c r="L59" s="219">
        <f t="shared" si="3"/>
        <v>0</v>
      </c>
    </row>
    <row r="60" spans="4:17" x14ac:dyDescent="0.2">
      <c r="E60" s="213" t="s">
        <v>379</v>
      </c>
      <c r="G60" s="59" t="str">
        <f>InpCompany!$F$11</f>
        <v>£m (2017-18 prices)</v>
      </c>
      <c r="H60" s="43">
        <f t="shared" si="4"/>
        <v>0</v>
      </c>
      <c r="I60" s="43"/>
      <c r="J60" s="219">
        <f t="shared" si="3"/>
        <v>0</v>
      </c>
      <c r="K60" s="219">
        <f t="shared" si="3"/>
        <v>0</v>
      </c>
      <c r="L60" s="219">
        <f t="shared" si="3"/>
        <v>0</v>
      </c>
    </row>
    <row r="61" spans="4:17" x14ac:dyDescent="0.2">
      <c r="E61" s="213" t="s">
        <v>380</v>
      </c>
      <c r="G61" s="59" t="str">
        <f>InpCompany!$F$11</f>
        <v>£m (2017-18 prices)</v>
      </c>
      <c r="H61" s="43">
        <f t="shared" si="4"/>
        <v>0</v>
      </c>
      <c r="I61" s="43"/>
      <c r="J61" s="219">
        <f t="shared" si="3"/>
        <v>0</v>
      </c>
      <c r="K61" s="219">
        <f t="shared" si="3"/>
        <v>0</v>
      </c>
      <c r="L61" s="219">
        <f t="shared" si="3"/>
        <v>0</v>
      </c>
    </row>
    <row r="62" spans="4:17" x14ac:dyDescent="0.2">
      <c r="E62" s="213" t="s">
        <v>381</v>
      </c>
      <c r="G62" s="59" t="str">
        <f>InpCompany!$F$11</f>
        <v>£m (2017-18 prices)</v>
      </c>
      <c r="H62" s="43">
        <f t="shared" si="4"/>
        <v>0</v>
      </c>
      <c r="I62" s="43"/>
      <c r="J62" s="219">
        <f t="shared" si="3"/>
        <v>0</v>
      </c>
      <c r="K62" s="219">
        <f t="shared" si="3"/>
        <v>0</v>
      </c>
      <c r="L62" s="219">
        <f t="shared" si="3"/>
        <v>0</v>
      </c>
    </row>
    <row r="63" spans="4:17" x14ac:dyDescent="0.2">
      <c r="E63" s="213" t="s">
        <v>382</v>
      </c>
      <c r="G63" s="59" t="str">
        <f>InpCompany!$F$11</f>
        <v>£m (2017-18 prices)</v>
      </c>
      <c r="H63" s="43">
        <f>J63+K63+L63</f>
        <v>0</v>
      </c>
      <c r="I63" s="43"/>
      <c r="J63" s="219">
        <f t="shared" si="3"/>
        <v>0</v>
      </c>
      <c r="K63" s="219">
        <f t="shared" si="3"/>
        <v>0</v>
      </c>
      <c r="L63" s="219">
        <f t="shared" si="3"/>
        <v>0</v>
      </c>
    </row>
    <row r="64" spans="4:17" x14ac:dyDescent="0.2">
      <c r="G64" s="59"/>
    </row>
    <row r="65" spans="3:9" x14ac:dyDescent="0.2">
      <c r="C65" s="70" t="s">
        <v>383</v>
      </c>
      <c r="G65" s="59"/>
    </row>
    <row r="66" spans="3:9" x14ac:dyDescent="0.2">
      <c r="G66" s="59"/>
    </row>
    <row r="67" spans="3:9" x14ac:dyDescent="0.2">
      <c r="D67" s="72" t="s">
        <v>384</v>
      </c>
      <c r="G67" s="71"/>
      <c r="H67" s="72"/>
      <c r="I67" s="72"/>
    </row>
    <row r="68" spans="3:9" s="62" customFormat="1" x14ac:dyDescent="0.2">
      <c r="E68" s="62" t="str">
        <f>Performance!E297</f>
        <v>Proportion of outperformance payments to be paid in-period - Water resources</v>
      </c>
      <c r="F68" s="98">
        <f>Performance!F297</f>
        <v>0</v>
      </c>
      <c r="G68" s="62" t="str">
        <f>Performance!G297</f>
        <v>Percentage</v>
      </c>
      <c r="H68" s="98"/>
      <c r="I68" s="64"/>
    </row>
    <row r="69" spans="3:9" s="62" customFormat="1" x14ac:dyDescent="0.2">
      <c r="E69" s="62" t="str">
        <f>Performance!E298</f>
        <v>Proportion of outperformance payments to be paid in-period - Water network plus</v>
      </c>
      <c r="F69" s="98">
        <f>Performance!F298</f>
        <v>0</v>
      </c>
      <c r="G69" s="62" t="str">
        <f>Performance!G298</f>
        <v>Percentage</v>
      </c>
      <c r="H69" s="98"/>
      <c r="I69" s="64"/>
    </row>
    <row r="70" spans="3:9" s="62" customFormat="1" x14ac:dyDescent="0.2">
      <c r="E70" s="62" t="str">
        <f>Performance!E299</f>
        <v>Proportion of outperformance payments to be paid in-period - Wastewater network plus</v>
      </c>
      <c r="F70" s="98">
        <f>Performance!F299</f>
        <v>0</v>
      </c>
      <c r="G70" s="62" t="str">
        <f>Performance!G299</f>
        <v>Percentage</v>
      </c>
      <c r="H70" s="98"/>
      <c r="I70" s="64"/>
    </row>
    <row r="71" spans="3:9" s="62" customFormat="1" x14ac:dyDescent="0.2">
      <c r="E71" s="62" t="str">
        <f>Performance!E300</f>
        <v>Proportion of outperformance payments to be paid in-period - Bioresources (sludge)</v>
      </c>
      <c r="F71" s="98">
        <f>Performance!F300</f>
        <v>0</v>
      </c>
      <c r="G71" s="62" t="str">
        <f>Performance!G300</f>
        <v>Percentage</v>
      </c>
      <c r="H71" s="98"/>
      <c r="I71" s="64"/>
    </row>
    <row r="72" spans="3:9" s="62" customFormat="1" x14ac:dyDescent="0.2">
      <c r="E72" s="62" t="str">
        <f>Performance!E301</f>
        <v>Proportion of outperformance payments to be paid in-period - Residential retail</v>
      </c>
      <c r="F72" s="98">
        <f>Performance!F301</f>
        <v>0</v>
      </c>
      <c r="G72" s="62" t="str">
        <f>Performance!G301</f>
        <v>Percentage</v>
      </c>
      <c r="H72" s="98"/>
      <c r="I72" s="64"/>
    </row>
    <row r="73" spans="3:9" s="62" customFormat="1" x14ac:dyDescent="0.2">
      <c r="E73" s="62" t="str">
        <f>Performance!E302</f>
        <v>Proportion of outperformance payments to be paid in-period - Business retail</v>
      </c>
      <c r="F73" s="98">
        <f>Performance!F302</f>
        <v>0</v>
      </c>
      <c r="G73" s="62" t="str">
        <f>Performance!G302</f>
        <v>Percentage</v>
      </c>
      <c r="H73" s="98"/>
      <c r="I73" s="64"/>
    </row>
    <row r="74" spans="3:9" s="62" customFormat="1" x14ac:dyDescent="0.2">
      <c r="E74" s="62" t="str">
        <f>Performance!E303</f>
        <v>Proportion of outperformance payments to be paid in-period - Dummy control</v>
      </c>
      <c r="F74" s="98">
        <f>Performance!F303</f>
        <v>0</v>
      </c>
      <c r="G74" s="62" t="str">
        <f>Performance!G303</f>
        <v>Percentage</v>
      </c>
      <c r="H74" s="98"/>
      <c r="I74" s="64"/>
    </row>
    <row r="75" spans="3:9" x14ac:dyDescent="0.2">
      <c r="G75" s="59"/>
    </row>
    <row r="76" spans="3:9" x14ac:dyDescent="0.2">
      <c r="D76" s="207" t="s">
        <v>385</v>
      </c>
      <c r="G76" s="71"/>
      <c r="H76" s="207"/>
      <c r="I76" s="207"/>
    </row>
    <row r="77" spans="3:9" x14ac:dyDescent="0.2">
      <c r="E77" s="210" t="s">
        <v>386</v>
      </c>
      <c r="F77" s="45">
        <f>H57*F68</f>
        <v>0</v>
      </c>
      <c r="G77" s="74" t="str">
        <f>InpCompany!$F$11</f>
        <v>£m (2017-18 prices)</v>
      </c>
      <c r="I77" s="75"/>
    </row>
    <row r="78" spans="3:9" x14ac:dyDescent="0.2">
      <c r="E78" s="210" t="s">
        <v>387</v>
      </c>
      <c r="F78" s="45">
        <f t="shared" ref="F78:F83" si="5">H58*F69</f>
        <v>0</v>
      </c>
      <c r="G78" s="74" t="str">
        <f>InpCompany!$F$11</f>
        <v>£m (2017-18 prices)</v>
      </c>
      <c r="I78" s="75"/>
    </row>
    <row r="79" spans="3:9" x14ac:dyDescent="0.2">
      <c r="E79" s="210" t="s">
        <v>388</v>
      </c>
      <c r="F79" s="45">
        <f t="shared" si="5"/>
        <v>0</v>
      </c>
      <c r="G79" s="74" t="str">
        <f>InpCompany!$F$11</f>
        <v>£m (2017-18 prices)</v>
      </c>
      <c r="I79" s="75"/>
    </row>
    <row r="80" spans="3:9" x14ac:dyDescent="0.2">
      <c r="E80" s="210" t="s">
        <v>389</v>
      </c>
      <c r="F80" s="45">
        <f t="shared" si="5"/>
        <v>0</v>
      </c>
      <c r="G80" s="74" t="str">
        <f>InpCompany!$F$11</f>
        <v>£m (2017-18 prices)</v>
      </c>
      <c r="I80" s="75"/>
    </row>
    <row r="81" spans="1:12" x14ac:dyDescent="0.2">
      <c r="E81" s="210" t="s">
        <v>390</v>
      </c>
      <c r="F81" s="45">
        <f t="shared" si="5"/>
        <v>0</v>
      </c>
      <c r="G81" s="74" t="str">
        <f>InpCompany!$F$11</f>
        <v>£m (2017-18 prices)</v>
      </c>
      <c r="I81" s="75"/>
    </row>
    <row r="82" spans="1:12" x14ac:dyDescent="0.2">
      <c r="E82" s="210" t="s">
        <v>391</v>
      </c>
      <c r="F82" s="45">
        <f t="shared" si="5"/>
        <v>0</v>
      </c>
      <c r="G82" s="74" t="str">
        <f>InpCompany!$F$11</f>
        <v>£m (2017-18 prices)</v>
      </c>
      <c r="I82" s="75"/>
    </row>
    <row r="83" spans="1:12" x14ac:dyDescent="0.2">
      <c r="E83" s="210" t="s">
        <v>392</v>
      </c>
      <c r="F83" s="45">
        <f>H63*F74</f>
        <v>0</v>
      </c>
      <c r="G83" s="74" t="str">
        <f>InpCompany!$F$11</f>
        <v>£m (2017-18 prices)</v>
      </c>
      <c r="I83" s="75"/>
    </row>
    <row r="84" spans="1:12" ht="14.25" x14ac:dyDescent="0.2">
      <c r="E84" s="204"/>
      <c r="G84" s="74"/>
      <c r="H84" s="73"/>
      <c r="I84" s="73"/>
    </row>
    <row r="85" spans="1:12" ht="14.25" x14ac:dyDescent="0.2">
      <c r="D85" s="207" t="s">
        <v>393</v>
      </c>
      <c r="E85" s="204"/>
      <c r="G85" s="76"/>
      <c r="H85" s="73"/>
      <c r="I85" s="73"/>
    </row>
    <row r="86" spans="1:12" x14ac:dyDescent="0.2">
      <c r="E86" s="210" t="s">
        <v>394</v>
      </c>
      <c r="F86" s="45">
        <f>H57*(1-F68)</f>
        <v>0</v>
      </c>
      <c r="G86" s="74" t="str">
        <f>InpCompany!$F$11</f>
        <v>£m (2017-18 prices)</v>
      </c>
      <c r="I86" s="75"/>
    </row>
    <row r="87" spans="1:12" x14ac:dyDescent="0.2">
      <c r="E87" s="210" t="s">
        <v>395</v>
      </c>
      <c r="F87" s="45">
        <f t="shared" ref="F87:F92" si="6">H58*(1-F69)</f>
        <v>0</v>
      </c>
      <c r="G87" s="74" t="str">
        <f>InpCompany!$F$11</f>
        <v>£m (2017-18 prices)</v>
      </c>
      <c r="I87" s="75"/>
    </row>
    <row r="88" spans="1:12" x14ac:dyDescent="0.2">
      <c r="E88" s="210" t="s">
        <v>396</v>
      </c>
      <c r="F88" s="45">
        <f t="shared" si="6"/>
        <v>0</v>
      </c>
      <c r="G88" s="74" t="str">
        <f>InpCompany!$F$11</f>
        <v>£m (2017-18 prices)</v>
      </c>
      <c r="I88" s="75"/>
    </row>
    <row r="89" spans="1:12" x14ac:dyDescent="0.2">
      <c r="E89" s="210" t="s">
        <v>397</v>
      </c>
      <c r="F89" s="45">
        <f t="shared" si="6"/>
        <v>0</v>
      </c>
      <c r="G89" s="74" t="str">
        <f>InpCompany!$F$11</f>
        <v>£m (2017-18 prices)</v>
      </c>
      <c r="I89" s="75"/>
    </row>
    <row r="90" spans="1:12" x14ac:dyDescent="0.2">
      <c r="E90" s="210" t="s">
        <v>398</v>
      </c>
      <c r="F90" s="45">
        <f t="shared" si="6"/>
        <v>0</v>
      </c>
      <c r="G90" s="74" t="str">
        <f>InpCompany!$F$11</f>
        <v>£m (2017-18 prices)</v>
      </c>
      <c r="I90" s="75"/>
    </row>
    <row r="91" spans="1:12" x14ac:dyDescent="0.2">
      <c r="E91" s="210" t="s">
        <v>399</v>
      </c>
      <c r="F91" s="45">
        <f t="shared" si="6"/>
        <v>0</v>
      </c>
      <c r="G91" s="74" t="str">
        <f>InpCompany!$F$11</f>
        <v>£m (2017-18 prices)</v>
      </c>
      <c r="I91" s="75"/>
    </row>
    <row r="92" spans="1:12" x14ac:dyDescent="0.2">
      <c r="E92" s="210" t="s">
        <v>400</v>
      </c>
      <c r="F92" s="45">
        <f>H63*(1-F74)</f>
        <v>0</v>
      </c>
      <c r="G92" s="74" t="str">
        <f>InpCompany!$F$11</f>
        <v>£m (2017-18 prices)</v>
      </c>
      <c r="I92" s="75"/>
    </row>
    <row r="93" spans="1:12" x14ac:dyDescent="0.2">
      <c r="G93" s="59"/>
    </row>
    <row r="94" spans="1:12" x14ac:dyDescent="0.2">
      <c r="A94" s="122" t="s">
        <v>70</v>
      </c>
      <c r="B94" s="123"/>
      <c r="C94" s="124"/>
      <c r="D94" s="125"/>
      <c r="E94" s="230"/>
      <c r="F94" s="230"/>
      <c r="G94" s="230"/>
      <c r="H94" s="230"/>
      <c r="I94" s="230"/>
      <c r="J94" s="230"/>
      <c r="K94" s="230"/>
      <c r="L94" s="230"/>
    </row>
    <row r="95" spans="1:12" x14ac:dyDescent="0.2">
      <c r="H95" s="60"/>
      <c r="I95" s="60"/>
      <c r="J95" s="60"/>
      <c r="K95" s="60"/>
    </row>
    <row r="96" spans="1:12" x14ac:dyDescent="0.2">
      <c r="H96" s="60"/>
      <c r="I96" s="60"/>
      <c r="J96" s="60"/>
      <c r="K96" s="60"/>
    </row>
    <row r="97" spans="8:11" x14ac:dyDescent="0.2">
      <c r="H97" s="60"/>
      <c r="I97" s="60"/>
      <c r="J97" s="60"/>
      <c r="K97" s="60"/>
    </row>
    <row r="98" spans="8:11" x14ac:dyDescent="0.2">
      <c r="H98" s="60"/>
      <c r="I98" s="60"/>
      <c r="J98" s="60"/>
      <c r="K98" s="60"/>
    </row>
    <row r="99" spans="8:11" x14ac:dyDescent="0.2">
      <c r="H99" s="60"/>
      <c r="I99" s="60"/>
      <c r="J99" s="60"/>
      <c r="K99" s="60"/>
    </row>
  </sheetData>
  <conditionalFormatting sqref="J42:J46">
    <cfRule type="cellIs" dxfId="59" priority="9" operator="equal">
      <formula>0</formula>
    </cfRule>
  </conditionalFormatting>
  <conditionalFormatting sqref="H57:I63">
    <cfRule type="cellIs" dxfId="58" priority="30" operator="equal">
      <formula>0</formula>
    </cfRule>
  </conditionalFormatting>
  <conditionalFormatting sqref="H57:I63">
    <cfRule type="cellIs" dxfId="57" priority="29" operator="equal">
      <formula>0</formula>
    </cfRule>
  </conditionalFormatting>
  <conditionalFormatting sqref="J57:L63">
    <cfRule type="cellIs" dxfId="56" priority="28" operator="equal">
      <formula>0</formula>
    </cfRule>
  </conditionalFormatting>
  <conditionalFormatting sqref="J48:L54">
    <cfRule type="cellIs" dxfId="55" priority="27" operator="equal">
      <formula>0</formula>
    </cfRule>
  </conditionalFormatting>
  <conditionalFormatting sqref="L21:L23">
    <cfRule type="cellIs" dxfId="54" priority="24" operator="equal">
      <formula>0</formula>
    </cfRule>
  </conditionalFormatting>
  <conditionalFormatting sqref="K19:K20">
    <cfRule type="cellIs" dxfId="53" priority="23" operator="equal">
      <formula>0</formula>
    </cfRule>
  </conditionalFormatting>
  <conditionalFormatting sqref="J17:J18">
    <cfRule type="cellIs" dxfId="52" priority="22" operator="equal">
      <formula>0</formula>
    </cfRule>
  </conditionalFormatting>
  <conditionalFormatting sqref="J25:L25">
    <cfRule type="cellIs" dxfId="51" priority="21" operator="equal">
      <formula>0</formula>
    </cfRule>
  </conditionalFormatting>
  <conditionalFormatting sqref="J34:K34">
    <cfRule type="cellIs" dxfId="50" priority="20" operator="equal">
      <formula>0</formula>
    </cfRule>
  </conditionalFormatting>
  <conditionalFormatting sqref="J39:L41 K42:L45">
    <cfRule type="cellIs" dxfId="49" priority="19" operator="equal">
      <formula>0</formula>
    </cfRule>
  </conditionalFormatting>
  <conditionalFormatting sqref="F86:F92">
    <cfRule type="cellIs" dxfId="48" priority="18" operator="equal">
      <formula>0</formula>
    </cfRule>
  </conditionalFormatting>
  <conditionalFormatting sqref="F86:F92">
    <cfRule type="cellIs" dxfId="47" priority="17" operator="equal">
      <formula>0</formula>
    </cfRule>
  </conditionalFormatting>
  <conditionalFormatting sqref="F77:F83">
    <cfRule type="cellIs" dxfId="46" priority="16" operator="equal">
      <formula>0</formula>
    </cfRule>
  </conditionalFormatting>
  <conditionalFormatting sqref="F77:F83">
    <cfRule type="cellIs" dxfId="45" priority="15" operator="equal">
      <formula>0</formula>
    </cfRule>
  </conditionalFormatting>
  <conditionalFormatting sqref="H8:H14">
    <cfRule type="cellIs" dxfId="44" priority="8" operator="equal">
      <formula>0</formula>
    </cfRule>
  </conditionalFormatting>
  <conditionalFormatting sqref="F8:F14">
    <cfRule type="cellIs" dxfId="43" priority="7" operator="equal">
      <formula>0</formula>
    </cfRule>
  </conditionalFormatting>
  <conditionalFormatting sqref="F68:F74">
    <cfRule type="cellIs" dxfId="42" priority="6" operator="equal">
      <formula>0</formula>
    </cfRule>
  </conditionalFormatting>
  <conditionalFormatting sqref="F68:F74">
    <cfRule type="cellIs" dxfId="41" priority="5" operator="equal">
      <formula>0</formula>
    </cfRule>
  </conditionalFormatting>
  <conditionalFormatting sqref="H68:H74">
    <cfRule type="cellIs" dxfId="40" priority="2" operator="equal">
      <formula>0</formula>
    </cfRule>
  </conditionalFormatting>
  <conditionalFormatting sqref="H68:H74">
    <cfRule type="cellIs" dxfId="39" priority="1" operator="equal">
      <formula>0</formula>
    </cfRule>
  </conditionalFormatting>
  <printOptions headings="1"/>
  <pageMargins left="0.7" right="0.7" top="0.75" bottom="0.75" header="0.3" footer="0.3"/>
  <pageSetup paperSize="9" scale="74" fitToHeight="0" orientation="landscape" r:id="rId1"/>
  <headerFooter>
    <oddHeader>&amp;L&amp;F&amp;CSheet: &amp;A&amp;ROFFICIAL</oddHeader>
    <oddFooter>&amp;LPrinted on &amp;D at &amp;T&amp;CPage &amp;P of &amp;N&amp;ROfwat</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M137"/>
  <sheetViews>
    <sheetView showGridLines="0" view="pageBreakPreview" zoomScale="80" zoomScaleNormal="100" zoomScaleSheetLayoutView="80" workbookViewId="0"/>
  </sheetViews>
  <sheetFormatPr defaultColWidth="8.625" defaultRowHeight="12.75" x14ac:dyDescent="0.2"/>
  <cols>
    <col min="1" max="4" width="1.625" style="52" customWidth="1"/>
    <col min="5" max="5" width="45.625" style="52" customWidth="1"/>
    <col min="6" max="8" width="15.625" style="52" customWidth="1"/>
    <col min="9" max="9" width="2.625" style="52" customWidth="1"/>
    <col min="10" max="16384" width="8.625" style="52"/>
  </cols>
  <sheetData>
    <row r="1" spans="1:13" s="21" customFormat="1" ht="29.25" x14ac:dyDescent="0.2">
      <c r="A1" s="25" t="str">
        <f ca="1" xml:space="preserve"> RIGHT(CELL("filename", $A$1), LEN(CELL("filename", $A$1)) - SEARCH("]", CELL("filename", $A$1)))</f>
        <v>Aggregate calculations</v>
      </c>
      <c r="B1" s="26"/>
      <c r="C1" s="26"/>
      <c r="D1" s="26"/>
      <c r="E1" s="27"/>
      <c r="F1" s="27"/>
      <c r="G1" s="27"/>
      <c r="H1" s="28">
        <f>InpCompany!F5</f>
        <v>0</v>
      </c>
      <c r="I1" s="29"/>
      <c r="J1" s="22"/>
      <c r="L1" s="23"/>
    </row>
    <row r="2" spans="1:13" s="101" customFormat="1" x14ac:dyDescent="0.2">
      <c r="F2" s="99" t="s">
        <v>73</v>
      </c>
      <c r="G2" s="99" t="s">
        <v>74</v>
      </c>
      <c r="H2" s="99" t="s">
        <v>75</v>
      </c>
    </row>
    <row r="3" spans="1:13" s="7" customFormat="1" x14ac:dyDescent="0.2">
      <c r="A3" s="9" t="s">
        <v>401</v>
      </c>
      <c r="B3" s="10"/>
      <c r="C3" s="10"/>
      <c r="D3" s="11"/>
      <c r="E3" s="12"/>
      <c r="F3" s="20"/>
      <c r="G3" s="19"/>
      <c r="H3" s="14"/>
      <c r="I3" s="13"/>
    </row>
    <row r="4" spans="1:13" s="38" customFormat="1" x14ac:dyDescent="0.2">
      <c r="A4" s="78"/>
      <c r="B4" s="79"/>
      <c r="C4" s="79"/>
      <c r="D4" s="80"/>
      <c r="E4" s="81"/>
      <c r="F4" s="82"/>
      <c r="G4" s="82"/>
      <c r="I4" s="83"/>
    </row>
    <row r="5" spans="1:13" s="38" customFormat="1" x14ac:dyDescent="0.2">
      <c r="A5" s="78"/>
      <c r="C5" s="84" t="s">
        <v>402</v>
      </c>
      <c r="D5" s="80"/>
      <c r="E5" s="81"/>
      <c r="F5" s="82"/>
      <c r="G5" s="82"/>
      <c r="I5" s="83"/>
    </row>
    <row r="6" spans="1:13" s="38" customFormat="1" x14ac:dyDescent="0.2">
      <c r="A6" s="78"/>
      <c r="B6" s="79"/>
      <c r="C6" s="79"/>
      <c r="D6" s="80"/>
      <c r="E6" s="81"/>
      <c r="F6" s="82"/>
      <c r="G6" s="82"/>
      <c r="I6" s="83"/>
    </row>
    <row r="7" spans="1:13" s="15" customFormat="1" x14ac:dyDescent="0.2">
      <c r="A7" s="213"/>
      <c r="B7" s="213"/>
      <c r="C7" s="213"/>
      <c r="D7" s="205" t="s">
        <v>385</v>
      </c>
      <c r="E7" s="213"/>
      <c r="F7" s="217"/>
      <c r="G7" s="217"/>
      <c r="H7" s="213"/>
      <c r="I7" s="213"/>
      <c r="J7" s="213"/>
      <c r="K7" s="213"/>
      <c r="L7" s="213"/>
      <c r="M7" s="213"/>
    </row>
    <row r="8" spans="1:13" s="220" customFormat="1" x14ac:dyDescent="0.2">
      <c r="E8" s="209" t="str">
        <f>'Sharing mechanism'!E77</f>
        <v>Outperformance payments after sharing (to be applied in-period) - Water resources</v>
      </c>
      <c r="F8" s="221">
        <f>'Sharing mechanism'!F77</f>
        <v>0</v>
      </c>
      <c r="G8" s="209" t="str">
        <f>'Sharing mechanism'!G77</f>
        <v>£m (2017-18 prices)</v>
      </c>
      <c r="H8" s="221"/>
    </row>
    <row r="9" spans="1:13" s="220" customFormat="1" x14ac:dyDescent="0.2">
      <c r="E9" s="209" t="str">
        <f>'Sharing mechanism'!E78</f>
        <v>Outperformance payments after sharing (to be applied in-period) - Water network plus</v>
      </c>
      <c r="F9" s="221">
        <f>'Sharing mechanism'!F78</f>
        <v>0</v>
      </c>
      <c r="G9" s="209" t="str">
        <f>'Sharing mechanism'!G78</f>
        <v>£m (2017-18 prices)</v>
      </c>
      <c r="H9" s="221"/>
    </row>
    <row r="10" spans="1:13" s="220" customFormat="1" x14ac:dyDescent="0.2">
      <c r="E10" s="209" t="str">
        <f>'Sharing mechanism'!E79</f>
        <v>Outperformance payments after sharing (to be applied in-period) - Wastewater network plus</v>
      </c>
      <c r="F10" s="221">
        <f>'Sharing mechanism'!F79</f>
        <v>0</v>
      </c>
      <c r="G10" s="209" t="str">
        <f>'Sharing mechanism'!G79</f>
        <v>£m (2017-18 prices)</v>
      </c>
      <c r="H10" s="221"/>
    </row>
    <row r="11" spans="1:13" s="220" customFormat="1" ht="14.25" x14ac:dyDescent="0.2">
      <c r="E11" s="209" t="str">
        <f>'Sharing mechanism'!E80</f>
        <v>Outperformance payments after sharing (to be applied in-period) - Bioresources (sludge)</v>
      </c>
      <c r="F11" s="221">
        <f>'Sharing mechanism'!F80</f>
        <v>0</v>
      </c>
      <c r="G11" s="209" t="str">
        <f>'Sharing mechanism'!G80</f>
        <v>£m (2017-18 prices)</v>
      </c>
      <c r="H11" s="221"/>
      <c r="M11" s="251"/>
    </row>
    <row r="12" spans="1:13" s="220" customFormat="1" x14ac:dyDescent="0.2">
      <c r="E12" s="209" t="str">
        <f>'Sharing mechanism'!E81</f>
        <v>Outperformance payments after sharing (to be applied in-period) - Residential retail</v>
      </c>
      <c r="F12" s="221">
        <f>'Sharing mechanism'!F81</f>
        <v>0</v>
      </c>
      <c r="G12" s="209" t="str">
        <f>'Sharing mechanism'!G81</f>
        <v>£m (2017-18 prices)</v>
      </c>
      <c r="H12" s="221"/>
    </row>
    <row r="13" spans="1:13" s="220" customFormat="1" x14ac:dyDescent="0.2">
      <c r="E13" s="209" t="str">
        <f>'Sharing mechanism'!E82</f>
        <v>Outperformance payments after sharing (to be applied in-period) - Business retail</v>
      </c>
      <c r="F13" s="221">
        <f>'Sharing mechanism'!F82</f>
        <v>0</v>
      </c>
      <c r="G13" s="209" t="str">
        <f>'Sharing mechanism'!G82</f>
        <v>£m (2017-18 prices)</v>
      </c>
      <c r="H13" s="221"/>
    </row>
    <row r="14" spans="1:13" s="220" customFormat="1" x14ac:dyDescent="0.2">
      <c r="E14" s="209" t="str">
        <f>'Sharing mechanism'!E83</f>
        <v>Outperformance payments after sharing (to be applied in-period) - Dummy control</v>
      </c>
      <c r="F14" s="221">
        <f>'Sharing mechanism'!F83</f>
        <v>0</v>
      </c>
      <c r="G14" s="209" t="str">
        <f>'Sharing mechanism'!G83</f>
        <v>£m (2017-18 prices)</v>
      </c>
      <c r="H14" s="221"/>
    </row>
    <row r="15" spans="1:13" s="15" customFormat="1" x14ac:dyDescent="0.2">
      <c r="A15" s="213"/>
      <c r="B15" s="213"/>
      <c r="C15" s="213"/>
      <c r="D15" s="213"/>
      <c r="E15" s="220"/>
      <c r="F15" s="228"/>
      <c r="G15" s="228"/>
      <c r="H15" s="85"/>
      <c r="I15" s="213"/>
      <c r="J15" s="213"/>
      <c r="K15" s="213"/>
      <c r="L15" s="213"/>
      <c r="M15" s="213"/>
    </row>
    <row r="16" spans="1:13" s="15" customFormat="1" x14ac:dyDescent="0.2">
      <c r="A16" s="213"/>
      <c r="B16" s="213"/>
      <c r="C16" s="213"/>
      <c r="D16" s="205" t="s">
        <v>403</v>
      </c>
      <c r="E16" s="213"/>
      <c r="F16" s="217"/>
      <c r="G16" s="217"/>
      <c r="H16" s="220"/>
      <c r="I16" s="213"/>
      <c r="J16" s="213"/>
      <c r="K16" s="213"/>
      <c r="L16" s="213"/>
      <c r="M16" s="213"/>
    </row>
    <row r="17" spans="4:8" s="220" customFormat="1" x14ac:dyDescent="0.2">
      <c r="E17" s="209" t="str">
        <f>Performance!E268</f>
        <v>Underperformance payments to be applied in-period - Water resources</v>
      </c>
      <c r="F17" s="221">
        <f>Performance!F268</f>
        <v>0</v>
      </c>
      <c r="G17" s="209" t="str">
        <f>Performance!G268</f>
        <v>£m (2017-18 prices)</v>
      </c>
      <c r="H17" s="221"/>
    </row>
    <row r="18" spans="4:8" s="220" customFormat="1" x14ac:dyDescent="0.2">
      <c r="E18" s="209" t="str">
        <f>Performance!E269</f>
        <v>Underperformance payments to be applied in-period - Water network plus</v>
      </c>
      <c r="F18" s="221">
        <f>Performance!F269</f>
        <v>0</v>
      </c>
      <c r="G18" s="209" t="str">
        <f>Performance!G269</f>
        <v>£m (2017-18 prices)</v>
      </c>
      <c r="H18" s="221"/>
    </row>
    <row r="19" spans="4:8" s="220" customFormat="1" x14ac:dyDescent="0.2">
      <c r="E19" s="209" t="str">
        <f>Performance!E270</f>
        <v>Underperformance payments to be applied in-period - Wastewater network plus</v>
      </c>
      <c r="F19" s="221">
        <f>Performance!F270</f>
        <v>0</v>
      </c>
      <c r="G19" s="209" t="str">
        <f>Performance!G270</f>
        <v>£m (2017-18 prices)</v>
      </c>
      <c r="H19" s="221"/>
    </row>
    <row r="20" spans="4:8" s="220" customFormat="1" x14ac:dyDescent="0.2">
      <c r="E20" s="209" t="str">
        <f>Performance!E271</f>
        <v>Underperformance payments to be applied in-period - Bioresources (sludge)</v>
      </c>
      <c r="F20" s="221">
        <f>Performance!F271</f>
        <v>0</v>
      </c>
      <c r="G20" s="209" t="str">
        <f>Performance!G271</f>
        <v>£m (2017-18 prices)</v>
      </c>
      <c r="H20" s="221"/>
    </row>
    <row r="21" spans="4:8" s="220" customFormat="1" x14ac:dyDescent="0.2">
      <c r="E21" s="209" t="str">
        <f>Performance!E272</f>
        <v>Underperformance payments to be applied in-period - Residential retail</v>
      </c>
      <c r="F21" s="221">
        <f>Performance!F272</f>
        <v>0</v>
      </c>
      <c r="G21" s="209" t="str">
        <f>Performance!G272</f>
        <v>£m (2017-18 prices)</v>
      </c>
      <c r="H21" s="221"/>
    </row>
    <row r="22" spans="4:8" s="220" customFormat="1" x14ac:dyDescent="0.2">
      <c r="E22" s="209" t="str">
        <f>Performance!E273</f>
        <v>Underperformance payments to be applied in-period - Business retail</v>
      </c>
      <c r="F22" s="221">
        <f>Performance!F273</f>
        <v>0</v>
      </c>
      <c r="G22" s="209" t="str">
        <f>Performance!G273</f>
        <v>£m (2017-18 prices)</v>
      </c>
      <c r="H22" s="221"/>
    </row>
    <row r="23" spans="4:8" s="220" customFormat="1" x14ac:dyDescent="0.2">
      <c r="E23" s="209" t="str">
        <f>Performance!E274</f>
        <v>Underperformance payments to be applied in-period - Dummy control</v>
      </c>
      <c r="F23" s="221">
        <f>Performance!F274</f>
        <v>0</v>
      </c>
      <c r="G23" s="209" t="str">
        <f>Performance!G274</f>
        <v>£m (2017-18 prices)</v>
      </c>
      <c r="H23" s="221"/>
    </row>
    <row r="24" spans="4:8" s="15" customFormat="1" x14ac:dyDescent="0.2">
      <c r="D24" s="213"/>
      <c r="E24" s="213"/>
      <c r="F24" s="217"/>
      <c r="G24" s="217"/>
      <c r="H24" s="213"/>
    </row>
    <row r="25" spans="4:8" s="15" customFormat="1" x14ac:dyDescent="0.2">
      <c r="D25" s="205" t="s">
        <v>404</v>
      </c>
      <c r="E25" s="213"/>
      <c r="F25" s="217"/>
      <c r="G25" s="217"/>
      <c r="H25" s="213"/>
    </row>
    <row r="26" spans="4:8" s="210" customFormat="1" x14ac:dyDescent="0.2">
      <c r="E26" s="210" t="s">
        <v>405</v>
      </c>
      <c r="F26" s="100">
        <f>F8+F17</f>
        <v>0</v>
      </c>
      <c r="G26" s="211" t="str">
        <f>InpCompany!$F$11</f>
        <v>£m (2017-18 prices)</v>
      </c>
      <c r="H26" s="100"/>
    </row>
    <row r="27" spans="4:8" s="210" customFormat="1" x14ac:dyDescent="0.2">
      <c r="E27" s="210" t="s">
        <v>406</v>
      </c>
      <c r="F27" s="100">
        <f t="shared" ref="F26:H32" si="0">F9+F18</f>
        <v>0</v>
      </c>
      <c r="G27" s="211" t="str">
        <f>InpCompany!$F$11</f>
        <v>£m (2017-18 prices)</v>
      </c>
      <c r="H27" s="100"/>
    </row>
    <row r="28" spans="4:8" s="210" customFormat="1" x14ac:dyDescent="0.2">
      <c r="E28" s="210" t="s">
        <v>407</v>
      </c>
      <c r="F28" s="100">
        <f t="shared" si="0"/>
        <v>0</v>
      </c>
      <c r="G28" s="211" t="str">
        <f>InpCompany!$F$11</f>
        <v>£m (2017-18 prices)</v>
      </c>
      <c r="H28" s="100"/>
    </row>
    <row r="29" spans="4:8" s="210" customFormat="1" x14ac:dyDescent="0.2">
      <c r="E29" s="210" t="s">
        <v>408</v>
      </c>
      <c r="F29" s="100">
        <f t="shared" si="0"/>
        <v>0</v>
      </c>
      <c r="G29" s="211" t="str">
        <f>InpCompany!$F$11</f>
        <v>£m (2017-18 prices)</v>
      </c>
      <c r="H29" s="100"/>
    </row>
    <row r="30" spans="4:8" s="210" customFormat="1" x14ac:dyDescent="0.2">
      <c r="E30" s="210" t="s">
        <v>409</v>
      </c>
      <c r="F30" s="100">
        <f t="shared" si="0"/>
        <v>0</v>
      </c>
      <c r="G30" s="211" t="str">
        <f>InpCompany!$F$11</f>
        <v>£m (2017-18 prices)</v>
      </c>
      <c r="H30" s="100"/>
    </row>
    <row r="31" spans="4:8" s="210" customFormat="1" x14ac:dyDescent="0.2">
      <c r="E31" s="210" t="s">
        <v>410</v>
      </c>
      <c r="F31" s="100">
        <f t="shared" si="0"/>
        <v>0</v>
      </c>
      <c r="G31" s="211" t="str">
        <f>InpCompany!$F$11</f>
        <v>£m (2017-18 prices)</v>
      </c>
      <c r="H31" s="100"/>
    </row>
    <row r="32" spans="4:8" s="210" customFormat="1" x14ac:dyDescent="0.2">
      <c r="E32" s="210" t="s">
        <v>411</v>
      </c>
      <c r="F32" s="100">
        <f t="shared" si="0"/>
        <v>0</v>
      </c>
      <c r="G32" s="211" t="str">
        <f>InpCompany!$F$11</f>
        <v>£m (2017-18 prices)</v>
      </c>
      <c r="H32" s="100"/>
    </row>
    <row r="33" spans="1:13" s="15" customFormat="1" x14ac:dyDescent="0.2">
      <c r="A33" s="213"/>
      <c r="B33" s="213"/>
      <c r="C33" s="213"/>
      <c r="D33" s="213"/>
      <c r="E33" s="213"/>
      <c r="F33" s="217"/>
      <c r="G33" s="217"/>
      <c r="H33" s="213"/>
      <c r="I33" s="213"/>
      <c r="J33" s="213"/>
      <c r="K33" s="213"/>
      <c r="L33" s="213"/>
      <c r="M33" s="210"/>
    </row>
    <row r="34" spans="1:13" s="15" customFormat="1" x14ac:dyDescent="0.2">
      <c r="A34" s="213"/>
      <c r="B34" s="213"/>
      <c r="C34" s="213"/>
      <c r="D34" s="213"/>
      <c r="E34" s="213"/>
      <c r="F34" s="217"/>
      <c r="G34" s="217"/>
      <c r="H34" s="213"/>
      <c r="I34" s="213"/>
      <c r="J34" s="213"/>
      <c r="K34" s="213"/>
      <c r="L34" s="213"/>
      <c r="M34" s="213"/>
    </row>
    <row r="35" spans="1:13" s="7" customFormat="1" x14ac:dyDescent="0.2">
      <c r="A35" s="9" t="s">
        <v>412</v>
      </c>
      <c r="B35" s="10"/>
      <c r="C35" s="10"/>
      <c r="D35" s="11"/>
      <c r="E35" s="12"/>
      <c r="F35" s="20"/>
      <c r="G35" s="19"/>
      <c r="H35" s="14"/>
      <c r="I35" s="13"/>
    </row>
    <row r="36" spans="1:13" s="15" customFormat="1" x14ac:dyDescent="0.2">
      <c r="A36" s="213"/>
      <c r="B36" s="213"/>
      <c r="C36" s="213"/>
      <c r="D36" s="213"/>
      <c r="E36" s="213"/>
      <c r="F36" s="217"/>
      <c r="G36" s="217"/>
      <c r="H36" s="213"/>
      <c r="I36" s="213"/>
      <c r="J36" s="213"/>
      <c r="K36" s="213"/>
      <c r="L36" s="213"/>
      <c r="M36" s="213"/>
    </row>
    <row r="37" spans="1:13" s="15" customFormat="1" x14ac:dyDescent="0.2">
      <c r="A37" s="213"/>
      <c r="B37" s="213"/>
      <c r="C37" s="84" t="s">
        <v>402</v>
      </c>
      <c r="D37" s="213"/>
      <c r="E37" s="213"/>
      <c r="F37" s="217"/>
      <c r="G37" s="217"/>
      <c r="H37" s="213"/>
      <c r="I37" s="213"/>
      <c r="J37" s="213"/>
      <c r="K37" s="213"/>
      <c r="L37" s="213"/>
      <c r="M37" s="213"/>
    </row>
    <row r="38" spans="1:13" s="15" customFormat="1" x14ac:dyDescent="0.2">
      <c r="A38" s="213"/>
      <c r="B38" s="213"/>
      <c r="C38" s="213"/>
      <c r="D38" s="213"/>
      <c r="E38" s="213"/>
      <c r="F38" s="217"/>
      <c r="G38" s="217"/>
      <c r="H38" s="213"/>
      <c r="I38" s="213"/>
      <c r="J38" s="213"/>
      <c r="K38" s="213"/>
      <c r="L38" s="213"/>
      <c r="M38" s="213"/>
    </row>
    <row r="39" spans="1:13" s="15" customFormat="1" x14ac:dyDescent="0.2">
      <c r="A39" s="213"/>
      <c r="B39" s="213"/>
      <c r="C39" s="213"/>
      <c r="D39" s="205" t="s">
        <v>393</v>
      </c>
      <c r="E39" s="213"/>
      <c r="F39" s="221"/>
      <c r="G39" s="217"/>
      <c r="H39" s="213"/>
      <c r="I39" s="213"/>
      <c r="J39" s="213"/>
      <c r="K39" s="213"/>
      <c r="L39" s="213"/>
      <c r="M39" s="213"/>
    </row>
    <row r="40" spans="1:13" s="220" customFormat="1" x14ac:dyDescent="0.2">
      <c r="E40" s="209" t="str">
        <f>'Sharing mechanism'!E86</f>
        <v>Outperformance payments after sharing (to be applied end of period) - Water resources</v>
      </c>
      <c r="F40" s="221">
        <f>'Sharing mechanism'!F86</f>
        <v>0</v>
      </c>
      <c r="G40" s="209" t="str">
        <f>'Sharing mechanism'!G86</f>
        <v>£m (2017-18 prices)</v>
      </c>
      <c r="H40" s="221"/>
    </row>
    <row r="41" spans="1:13" s="220" customFormat="1" x14ac:dyDescent="0.2">
      <c r="E41" s="209" t="str">
        <f>'Sharing mechanism'!E87</f>
        <v>Outperformance payments after sharing (to be applied end of period) - Water network plus</v>
      </c>
      <c r="F41" s="221">
        <f>'Sharing mechanism'!F87</f>
        <v>0</v>
      </c>
      <c r="G41" s="209" t="str">
        <f>'Sharing mechanism'!G87</f>
        <v>£m (2017-18 prices)</v>
      </c>
      <c r="H41" s="221"/>
    </row>
    <row r="42" spans="1:13" s="220" customFormat="1" x14ac:dyDescent="0.2">
      <c r="E42" s="209" t="str">
        <f>'Sharing mechanism'!E88</f>
        <v>Outperformance payments after sharing (to be applied end of period) - Wastewater network plus</v>
      </c>
      <c r="F42" s="221">
        <f>'Sharing mechanism'!F88</f>
        <v>0</v>
      </c>
      <c r="G42" s="209" t="str">
        <f>'Sharing mechanism'!G88</f>
        <v>£m (2017-18 prices)</v>
      </c>
      <c r="H42" s="221"/>
    </row>
    <row r="43" spans="1:13" s="220" customFormat="1" x14ac:dyDescent="0.2">
      <c r="E43" s="209" t="str">
        <f>'Sharing mechanism'!E89</f>
        <v>Outperformance payments after sharing (to be applied end of period) - Bioresources (sludge)</v>
      </c>
      <c r="F43" s="221">
        <f>'Sharing mechanism'!F89</f>
        <v>0</v>
      </c>
      <c r="G43" s="209" t="str">
        <f>'Sharing mechanism'!G89</f>
        <v>£m (2017-18 prices)</v>
      </c>
      <c r="H43" s="221"/>
    </row>
    <row r="44" spans="1:13" s="220" customFormat="1" x14ac:dyDescent="0.2">
      <c r="E44" s="209" t="str">
        <f>'Sharing mechanism'!E90</f>
        <v>Outperformance payments after sharing (to be applied end of period) - Residential retail</v>
      </c>
      <c r="F44" s="221">
        <f>'Sharing mechanism'!F90</f>
        <v>0</v>
      </c>
      <c r="G44" s="209" t="str">
        <f>'Sharing mechanism'!G90</f>
        <v>£m (2017-18 prices)</v>
      </c>
      <c r="H44" s="221"/>
    </row>
    <row r="45" spans="1:13" s="220" customFormat="1" x14ac:dyDescent="0.2">
      <c r="E45" s="209" t="str">
        <f>'Sharing mechanism'!E91</f>
        <v>Outperformance payments after sharing (to be applied end of period) - Business retail</v>
      </c>
      <c r="F45" s="221">
        <f>'Sharing mechanism'!F91</f>
        <v>0</v>
      </c>
      <c r="G45" s="209" t="str">
        <f>'Sharing mechanism'!G91</f>
        <v>£m (2017-18 prices)</v>
      </c>
      <c r="H45" s="221"/>
    </row>
    <row r="46" spans="1:13" s="220" customFormat="1" x14ac:dyDescent="0.2">
      <c r="E46" s="209" t="str">
        <f>'Sharing mechanism'!E92</f>
        <v>Outperformance payments after sharing (to be applied end of period) - Dummy control</v>
      </c>
      <c r="F46" s="221">
        <f>'Sharing mechanism'!F92</f>
        <v>0</v>
      </c>
      <c r="G46" s="209" t="str">
        <f>'Sharing mechanism'!G92</f>
        <v>£m (2017-18 prices)</v>
      </c>
      <c r="H46" s="221"/>
    </row>
    <row r="47" spans="1:13" s="15" customFormat="1" x14ac:dyDescent="0.2">
      <c r="A47" s="213"/>
      <c r="B47" s="213"/>
      <c r="C47" s="213"/>
      <c r="D47" s="213"/>
      <c r="E47" s="213"/>
      <c r="F47" s="217"/>
      <c r="G47" s="217"/>
      <c r="H47" s="220"/>
      <c r="I47" s="213"/>
      <c r="J47" s="213"/>
      <c r="K47" s="213"/>
      <c r="L47" s="213"/>
      <c r="M47" s="213"/>
    </row>
    <row r="48" spans="1:13" s="15" customFormat="1" x14ac:dyDescent="0.2">
      <c r="A48" s="213"/>
      <c r="B48" s="213"/>
      <c r="C48" s="213"/>
      <c r="D48" s="205" t="s">
        <v>413</v>
      </c>
      <c r="E48" s="213"/>
      <c r="F48" s="217"/>
      <c r="G48" s="217"/>
      <c r="H48" s="220"/>
      <c r="I48" s="213"/>
      <c r="J48" s="213"/>
      <c r="K48" s="213"/>
      <c r="L48" s="213"/>
      <c r="M48" s="213"/>
    </row>
    <row r="49" spans="3:8" s="15" customFormat="1" x14ac:dyDescent="0.2">
      <c r="C49" s="213"/>
      <c r="D49" s="213"/>
      <c r="E49" s="85" t="str">
        <f>Performance!E286</f>
        <v>Underperformance payments to be paid at end of the period - Water resources</v>
      </c>
      <c r="F49" s="221">
        <f>Performance!F286</f>
        <v>0</v>
      </c>
      <c r="G49" s="85" t="str">
        <f>Performance!G286</f>
        <v>£m (2017-18 prices)</v>
      </c>
      <c r="H49" s="221"/>
    </row>
    <row r="50" spans="3:8" s="15" customFormat="1" x14ac:dyDescent="0.2">
      <c r="C50" s="213"/>
      <c r="D50" s="213"/>
      <c r="E50" s="85" t="str">
        <f>Performance!E287</f>
        <v>Underperformance payments to be paid at end of the period - Water network plus</v>
      </c>
      <c r="F50" s="221">
        <f>Performance!F287</f>
        <v>0</v>
      </c>
      <c r="G50" s="85" t="str">
        <f>Performance!G287</f>
        <v>£m (2017-18 prices)</v>
      </c>
      <c r="H50" s="221"/>
    </row>
    <row r="51" spans="3:8" s="15" customFormat="1" x14ac:dyDescent="0.2">
      <c r="C51" s="213"/>
      <c r="D51" s="213"/>
      <c r="E51" s="85" t="str">
        <f>Performance!E288</f>
        <v>Underperformance payments to be paid at end of the period - Wastewater network plus</v>
      </c>
      <c r="F51" s="221">
        <f>Performance!F288</f>
        <v>0</v>
      </c>
      <c r="G51" s="85" t="str">
        <f>Performance!G288</f>
        <v>£m (2017-18 prices)</v>
      </c>
      <c r="H51" s="221"/>
    </row>
    <row r="52" spans="3:8" s="15" customFormat="1" x14ac:dyDescent="0.2">
      <c r="C52" s="213"/>
      <c r="D52" s="213"/>
      <c r="E52" s="85" t="str">
        <f>Performance!E289</f>
        <v>Underperformance payments to be paid at end of the period - Bioresources (sludge)</v>
      </c>
      <c r="F52" s="221">
        <f>Performance!F289</f>
        <v>0</v>
      </c>
      <c r="G52" s="85" t="str">
        <f>Performance!G289</f>
        <v>£m (2017-18 prices)</v>
      </c>
      <c r="H52" s="221"/>
    </row>
    <row r="53" spans="3:8" s="15" customFormat="1" x14ac:dyDescent="0.2">
      <c r="C53" s="213"/>
      <c r="D53" s="213"/>
      <c r="E53" s="85" t="str">
        <f>Performance!E290</f>
        <v>Underperformance payments to be paid at end of the period - Residential retail</v>
      </c>
      <c r="F53" s="221">
        <f>Performance!F290</f>
        <v>0</v>
      </c>
      <c r="G53" s="85" t="str">
        <f>Performance!G290</f>
        <v>£m (2017-18 prices)</v>
      </c>
      <c r="H53" s="221"/>
    </row>
    <row r="54" spans="3:8" s="15" customFormat="1" x14ac:dyDescent="0.2">
      <c r="C54" s="213"/>
      <c r="D54" s="213"/>
      <c r="E54" s="85" t="str">
        <f>Performance!E291</f>
        <v>Underperformance payments to be paid at end of the period - Business retail</v>
      </c>
      <c r="F54" s="221">
        <f>Performance!F291</f>
        <v>0</v>
      </c>
      <c r="G54" s="85" t="str">
        <f>Performance!G291</f>
        <v>£m (2017-18 prices)</v>
      </c>
      <c r="H54" s="221"/>
    </row>
    <row r="55" spans="3:8" s="15" customFormat="1" x14ac:dyDescent="0.2">
      <c r="C55" s="213"/>
      <c r="D55" s="213"/>
      <c r="E55" s="85" t="str">
        <f>Performance!E292</f>
        <v>Underperformance payments to be paid at end of the period - Dummy control</v>
      </c>
      <c r="F55" s="221">
        <f>Performance!F292</f>
        <v>0</v>
      </c>
      <c r="G55" s="85" t="str">
        <f>Performance!G292</f>
        <v>£m (2017-18 prices)</v>
      </c>
      <c r="H55" s="221"/>
    </row>
    <row r="56" spans="3:8" s="15" customFormat="1" x14ac:dyDescent="0.2">
      <c r="C56" s="213"/>
      <c r="D56" s="213"/>
      <c r="E56" s="213"/>
      <c r="F56" s="217"/>
      <c r="G56" s="217"/>
      <c r="H56" s="220"/>
    </row>
    <row r="57" spans="3:8" s="15" customFormat="1" x14ac:dyDescent="0.2">
      <c r="C57" s="36" t="s">
        <v>414</v>
      </c>
      <c r="D57" s="213"/>
      <c r="E57" s="213"/>
      <c r="F57" s="217"/>
      <c r="G57" s="217"/>
      <c r="H57" s="220"/>
    </row>
    <row r="58" spans="3:8" s="15" customFormat="1" x14ac:dyDescent="0.2">
      <c r="C58" s="213"/>
      <c r="D58" s="213"/>
      <c r="E58" s="213"/>
      <c r="F58" s="217"/>
      <c r="G58" s="217"/>
      <c r="H58" s="220"/>
    </row>
    <row r="59" spans="3:8" s="15" customFormat="1" x14ac:dyDescent="0.2">
      <c r="C59" s="213"/>
      <c r="D59" s="205" t="str">
        <f>Performance!D316</f>
        <v>Proportion of end of period outperformance payments to be paid through the RCV</v>
      </c>
      <c r="E59" s="213"/>
      <c r="F59" s="217"/>
      <c r="G59" s="217"/>
      <c r="H59" s="220"/>
    </row>
    <row r="60" spans="3:8" s="15" customFormat="1" x14ac:dyDescent="0.2">
      <c r="C60" s="213"/>
      <c r="D60" s="213"/>
      <c r="E60" s="229" t="str">
        <f>Performance!E317</f>
        <v>Proportion of end of period outperformance payments to be paid through the RCV - Water resources</v>
      </c>
      <c r="F60" s="97">
        <f>Performance!F317</f>
        <v>0</v>
      </c>
      <c r="G60" s="229" t="str">
        <f>Performance!G317</f>
        <v>Percentage</v>
      </c>
      <c r="H60" s="97"/>
    </row>
    <row r="61" spans="3:8" s="15" customFormat="1" x14ac:dyDescent="0.2">
      <c r="C61" s="213"/>
      <c r="D61" s="213"/>
      <c r="E61" s="229" t="str">
        <f>Performance!E318</f>
        <v>Proportion of end of period outperformance payments to be paid through the RCV - Water network plus</v>
      </c>
      <c r="F61" s="97">
        <f>Performance!F318</f>
        <v>0</v>
      </c>
      <c r="G61" s="229" t="str">
        <f>Performance!G318</f>
        <v>Percentage</v>
      </c>
      <c r="H61" s="97"/>
    </row>
    <row r="62" spans="3:8" s="15" customFormat="1" x14ac:dyDescent="0.2">
      <c r="C62" s="213"/>
      <c r="D62" s="213"/>
      <c r="E62" s="229" t="str">
        <f>Performance!E319</f>
        <v>Proportion of end of period outperformance payments to be paid through the RCV - Wastewater network plus</v>
      </c>
      <c r="F62" s="97">
        <f>Performance!F319</f>
        <v>0</v>
      </c>
      <c r="G62" s="229" t="str">
        <f>Performance!G319</f>
        <v>Percentage</v>
      </c>
      <c r="H62" s="97"/>
    </row>
    <row r="63" spans="3:8" s="15" customFormat="1" x14ac:dyDescent="0.2">
      <c r="C63" s="213"/>
      <c r="D63" s="213"/>
      <c r="E63" s="229" t="str">
        <f>Performance!E320</f>
        <v>Proportion of end of period outperformance payments to be paid through the RCV - Bioresources (sludge)</v>
      </c>
      <c r="F63" s="97">
        <f>Performance!F320</f>
        <v>0</v>
      </c>
      <c r="G63" s="229" t="str">
        <f>Performance!G320</f>
        <v>Percentage</v>
      </c>
      <c r="H63" s="97"/>
    </row>
    <row r="64" spans="3:8" s="15" customFormat="1" x14ac:dyDescent="0.2">
      <c r="C64" s="213"/>
      <c r="D64" s="213"/>
      <c r="E64" s="229" t="str">
        <f>Performance!E321</f>
        <v>Proportion of end of period outperformance payments to be paid through the RCV - Residential retail</v>
      </c>
      <c r="F64" s="97">
        <f>Performance!F321</f>
        <v>0</v>
      </c>
      <c r="G64" s="229" t="str">
        <f>Performance!G321</f>
        <v>Percentage</v>
      </c>
      <c r="H64" s="97"/>
    </row>
    <row r="65" spans="4:8" s="15" customFormat="1" x14ac:dyDescent="0.2">
      <c r="D65" s="213"/>
      <c r="E65" s="229" t="str">
        <f>Performance!E322</f>
        <v>Proportion of end of period outperformance payments to be paid through the RCV - Business retail</v>
      </c>
      <c r="F65" s="97">
        <f>Performance!F322</f>
        <v>0</v>
      </c>
      <c r="G65" s="229" t="str">
        <f>Performance!G322</f>
        <v>Percentage</v>
      </c>
      <c r="H65" s="97"/>
    </row>
    <row r="66" spans="4:8" s="15" customFormat="1" x14ac:dyDescent="0.2">
      <c r="D66" s="213"/>
      <c r="E66" s="229" t="str">
        <f>Performance!E323</f>
        <v>Proportion of end of period outperformance payments to be paid through the RCV - Dummy control</v>
      </c>
      <c r="F66" s="97">
        <f>Performance!F323</f>
        <v>0</v>
      </c>
      <c r="G66" s="229" t="str">
        <f>Performance!G323</f>
        <v>Percentage</v>
      </c>
      <c r="H66" s="97"/>
    </row>
    <row r="67" spans="4:8" s="15" customFormat="1" x14ac:dyDescent="0.2">
      <c r="D67" s="213"/>
      <c r="E67" s="213"/>
      <c r="F67" s="217"/>
      <c r="G67" s="217"/>
      <c r="H67" s="220"/>
    </row>
    <row r="68" spans="4:8" s="15" customFormat="1" x14ac:dyDescent="0.2">
      <c r="D68" s="205" t="str">
        <f>Performance!D325</f>
        <v>Proportion of end of period underperformance payments to be paid through the RCV</v>
      </c>
      <c r="E68" s="213"/>
      <c r="F68" s="217"/>
      <c r="G68" s="217"/>
      <c r="H68" s="220"/>
    </row>
    <row r="69" spans="4:8" s="15" customFormat="1" x14ac:dyDescent="0.2">
      <c r="D69" s="213"/>
      <c r="E69" s="229" t="str">
        <f>Performance!E326</f>
        <v>Proportion of end of period underperformance payments to be paid through the RCV - Water resources</v>
      </c>
      <c r="F69" s="97">
        <f>Performance!F326</f>
        <v>0</v>
      </c>
      <c r="G69" s="229" t="str">
        <f>Performance!G326</f>
        <v>Percentage</v>
      </c>
      <c r="H69" s="97"/>
    </row>
    <row r="70" spans="4:8" s="15" customFormat="1" x14ac:dyDescent="0.2">
      <c r="D70" s="213"/>
      <c r="E70" s="229" t="str">
        <f>Performance!E327</f>
        <v>Proportion of end of period underperformance payments to be paid through the RCV - Water network plus</v>
      </c>
      <c r="F70" s="97">
        <f>Performance!F327</f>
        <v>0</v>
      </c>
      <c r="G70" s="229" t="str">
        <f>Performance!G327</f>
        <v>Percentage</v>
      </c>
      <c r="H70" s="97"/>
    </row>
    <row r="71" spans="4:8" s="15" customFormat="1" x14ac:dyDescent="0.2">
      <c r="D71" s="213"/>
      <c r="E71" s="229" t="str">
        <f>Performance!E328</f>
        <v>Proportion of end of period underperformance payments to be paid through the RCV - Wastewater network plus</v>
      </c>
      <c r="F71" s="97">
        <f>Performance!F328</f>
        <v>0</v>
      </c>
      <c r="G71" s="229" t="str">
        <f>Performance!G328</f>
        <v>Percentage</v>
      </c>
      <c r="H71" s="97"/>
    </row>
    <row r="72" spans="4:8" s="15" customFormat="1" x14ac:dyDescent="0.2">
      <c r="D72" s="213"/>
      <c r="E72" s="229" t="str">
        <f>Performance!E329</f>
        <v>Proportion of end of period underperformance payments to be paid through the RCV - Bioresources (sludge)</v>
      </c>
      <c r="F72" s="97">
        <f>Performance!F329</f>
        <v>0</v>
      </c>
      <c r="G72" s="229" t="str">
        <f>Performance!G329</f>
        <v>Percentage</v>
      </c>
      <c r="H72" s="97"/>
    </row>
    <row r="73" spans="4:8" s="15" customFormat="1" x14ac:dyDescent="0.2">
      <c r="D73" s="213"/>
      <c r="E73" s="229" t="str">
        <f>Performance!E330</f>
        <v>Proportion of end of period underperformance payments to be paid through the RCV - Residential retail</v>
      </c>
      <c r="F73" s="97">
        <f>Performance!F330</f>
        <v>0</v>
      </c>
      <c r="G73" s="229" t="str">
        <f>Performance!G330</f>
        <v>Percentage</v>
      </c>
      <c r="H73" s="97"/>
    </row>
    <row r="74" spans="4:8" s="15" customFormat="1" x14ac:dyDescent="0.2">
      <c r="D74" s="213"/>
      <c r="E74" s="229" t="str">
        <f>Performance!E331</f>
        <v>Proportion of end of period underperformance payments to be paid through the RCV - Business retail</v>
      </c>
      <c r="F74" s="97">
        <f>Performance!F331</f>
        <v>0</v>
      </c>
      <c r="G74" s="229" t="str">
        <f>Performance!G331</f>
        <v>Percentage</v>
      </c>
      <c r="H74" s="97"/>
    </row>
    <row r="75" spans="4:8" s="15" customFormat="1" x14ac:dyDescent="0.2">
      <c r="D75" s="213"/>
      <c r="E75" s="229" t="str">
        <f>Performance!E332</f>
        <v>Proportion of end of period underperformance payments to be paid through the RCV - Dummy control</v>
      </c>
      <c r="F75" s="97">
        <f>Performance!F332</f>
        <v>0</v>
      </c>
      <c r="G75" s="229" t="str">
        <f>Performance!G332</f>
        <v>Percentage</v>
      </c>
      <c r="H75" s="97"/>
    </row>
    <row r="76" spans="4:8" s="15" customFormat="1" x14ac:dyDescent="0.2">
      <c r="D76" s="213"/>
      <c r="E76" s="213"/>
      <c r="F76" s="217"/>
      <c r="G76" s="217"/>
      <c r="H76" s="213"/>
    </row>
    <row r="77" spans="4:8" s="15" customFormat="1" x14ac:dyDescent="0.2">
      <c r="D77" s="205" t="s">
        <v>415</v>
      </c>
      <c r="E77" s="213"/>
      <c r="F77" s="217"/>
      <c r="G77" s="39"/>
      <c r="H77" s="213"/>
    </row>
    <row r="78" spans="4:8" s="15" customFormat="1" x14ac:dyDescent="0.2">
      <c r="D78" s="213"/>
      <c r="E78" s="213" t="s">
        <v>416</v>
      </c>
      <c r="F78" s="222">
        <f>F40*(1-F60)</f>
        <v>0</v>
      </c>
      <c r="G78" s="39" t="str">
        <f>InpCompany!$F$11</f>
        <v>£m (2017-18 prices)</v>
      </c>
      <c r="H78" s="222"/>
    </row>
    <row r="79" spans="4:8" s="15" customFormat="1" x14ac:dyDescent="0.2">
      <c r="D79" s="213"/>
      <c r="E79" s="213" t="s">
        <v>417</v>
      </c>
      <c r="F79" s="222">
        <f t="shared" ref="F79:F84" si="1">F41*(1-F61)</f>
        <v>0</v>
      </c>
      <c r="G79" s="39" t="str">
        <f>InpCompany!$F$11</f>
        <v>£m (2017-18 prices)</v>
      </c>
      <c r="H79" s="222"/>
    </row>
    <row r="80" spans="4:8" s="15" customFormat="1" x14ac:dyDescent="0.2">
      <c r="D80" s="213"/>
      <c r="E80" s="213" t="s">
        <v>418</v>
      </c>
      <c r="F80" s="222">
        <f t="shared" si="1"/>
        <v>0</v>
      </c>
      <c r="G80" s="39" t="str">
        <f>InpCompany!$F$11</f>
        <v>£m (2017-18 prices)</v>
      </c>
      <c r="H80" s="222"/>
    </row>
    <row r="81" spans="4:8" s="15" customFormat="1" x14ac:dyDescent="0.2">
      <c r="D81" s="213"/>
      <c r="E81" s="213" t="s">
        <v>419</v>
      </c>
      <c r="F81" s="222">
        <f t="shared" si="1"/>
        <v>0</v>
      </c>
      <c r="G81" s="39" t="str">
        <f>InpCompany!$F$11</f>
        <v>£m (2017-18 prices)</v>
      </c>
      <c r="H81" s="222"/>
    </row>
    <row r="82" spans="4:8" s="15" customFormat="1" x14ac:dyDescent="0.2">
      <c r="D82" s="213"/>
      <c r="E82" s="213" t="s">
        <v>420</v>
      </c>
      <c r="F82" s="222">
        <f t="shared" si="1"/>
        <v>0</v>
      </c>
      <c r="G82" s="39" t="str">
        <f>InpCompany!$F$11</f>
        <v>£m (2017-18 prices)</v>
      </c>
      <c r="H82" s="222"/>
    </row>
    <row r="83" spans="4:8" s="15" customFormat="1" x14ac:dyDescent="0.2">
      <c r="D83" s="213"/>
      <c r="E83" s="213" t="s">
        <v>421</v>
      </c>
      <c r="F83" s="222">
        <f t="shared" si="1"/>
        <v>0</v>
      </c>
      <c r="G83" s="39" t="str">
        <f>InpCompany!$F$11</f>
        <v>£m (2017-18 prices)</v>
      </c>
      <c r="H83" s="222"/>
    </row>
    <row r="84" spans="4:8" s="15" customFormat="1" x14ac:dyDescent="0.2">
      <c r="D84" s="213"/>
      <c r="E84" s="213" t="s">
        <v>422</v>
      </c>
      <c r="F84" s="222">
        <f>F46*(1-F66)</f>
        <v>0</v>
      </c>
      <c r="G84" s="39" t="str">
        <f>InpCompany!$F$11</f>
        <v>£m (2017-18 prices)</v>
      </c>
      <c r="H84" s="222"/>
    </row>
    <row r="85" spans="4:8" s="15" customFormat="1" x14ac:dyDescent="0.2">
      <c r="D85" s="213"/>
      <c r="E85" s="217"/>
      <c r="F85" s="217"/>
      <c r="G85" s="39"/>
      <c r="H85" s="38"/>
    </row>
    <row r="86" spans="4:8" s="15" customFormat="1" x14ac:dyDescent="0.2">
      <c r="D86" s="205" t="s">
        <v>423</v>
      </c>
      <c r="E86" s="217"/>
      <c r="F86" s="217"/>
      <c r="G86" s="39"/>
      <c r="H86" s="38"/>
    </row>
    <row r="87" spans="4:8" s="15" customFormat="1" x14ac:dyDescent="0.2">
      <c r="D87" s="213"/>
      <c r="E87" s="213" t="s">
        <v>424</v>
      </c>
      <c r="F87" s="222">
        <f>F40*F60</f>
        <v>0</v>
      </c>
      <c r="G87" s="39" t="str">
        <f>InpCompany!$F$11</f>
        <v>£m (2017-18 prices)</v>
      </c>
      <c r="H87" s="222"/>
    </row>
    <row r="88" spans="4:8" s="15" customFormat="1" x14ac:dyDescent="0.2">
      <c r="D88" s="213"/>
      <c r="E88" s="213" t="s">
        <v>425</v>
      </c>
      <c r="F88" s="222">
        <f t="shared" ref="F88:F93" si="2">F41*F61</f>
        <v>0</v>
      </c>
      <c r="G88" s="39" t="str">
        <f>InpCompany!$F$11</f>
        <v>£m (2017-18 prices)</v>
      </c>
      <c r="H88" s="222"/>
    </row>
    <row r="89" spans="4:8" s="15" customFormat="1" x14ac:dyDescent="0.2">
      <c r="D89" s="213"/>
      <c r="E89" s="213" t="s">
        <v>426</v>
      </c>
      <c r="F89" s="222">
        <f t="shared" si="2"/>
        <v>0</v>
      </c>
      <c r="G89" s="39" t="str">
        <f>InpCompany!$F$11</f>
        <v>£m (2017-18 prices)</v>
      </c>
      <c r="H89" s="222"/>
    </row>
    <row r="90" spans="4:8" s="15" customFormat="1" x14ac:dyDescent="0.2">
      <c r="D90" s="213"/>
      <c r="E90" s="213" t="s">
        <v>427</v>
      </c>
      <c r="F90" s="222">
        <f t="shared" si="2"/>
        <v>0</v>
      </c>
      <c r="G90" s="39" t="str">
        <f>InpCompany!$F$11</f>
        <v>£m (2017-18 prices)</v>
      </c>
      <c r="H90" s="222"/>
    </row>
    <row r="91" spans="4:8" s="15" customFormat="1" x14ac:dyDescent="0.2">
      <c r="D91" s="213"/>
      <c r="E91" s="213" t="s">
        <v>428</v>
      </c>
      <c r="F91" s="222">
        <f t="shared" si="2"/>
        <v>0</v>
      </c>
      <c r="G91" s="39" t="str">
        <f>InpCompany!$F$11</f>
        <v>£m (2017-18 prices)</v>
      </c>
      <c r="H91" s="222"/>
    </row>
    <row r="92" spans="4:8" s="15" customFormat="1" x14ac:dyDescent="0.2">
      <c r="D92" s="213"/>
      <c r="E92" s="213" t="s">
        <v>429</v>
      </c>
      <c r="F92" s="222">
        <f t="shared" si="2"/>
        <v>0</v>
      </c>
      <c r="G92" s="39" t="str">
        <f>InpCompany!$F$11</f>
        <v>£m (2017-18 prices)</v>
      </c>
      <c r="H92" s="222"/>
    </row>
    <row r="93" spans="4:8" s="15" customFormat="1" x14ac:dyDescent="0.2">
      <c r="D93" s="213"/>
      <c r="E93" s="213" t="s">
        <v>430</v>
      </c>
      <c r="F93" s="222">
        <f t="shared" si="2"/>
        <v>0</v>
      </c>
      <c r="G93" s="39" t="str">
        <f>InpCompany!$F$11</f>
        <v>£m (2017-18 prices)</v>
      </c>
      <c r="H93" s="222"/>
    </row>
    <row r="94" spans="4:8" s="15" customFormat="1" x14ac:dyDescent="0.2">
      <c r="D94" s="213"/>
      <c r="E94" s="217"/>
      <c r="F94" s="217"/>
      <c r="G94" s="39"/>
      <c r="H94" s="38"/>
    </row>
    <row r="95" spans="4:8" s="15" customFormat="1" x14ac:dyDescent="0.2">
      <c r="D95" s="205" t="s">
        <v>431</v>
      </c>
      <c r="E95" s="217"/>
      <c r="F95" s="217"/>
      <c r="G95" s="39"/>
      <c r="H95" s="38"/>
    </row>
    <row r="96" spans="4:8" s="15" customFormat="1" x14ac:dyDescent="0.2">
      <c r="D96" s="213"/>
      <c r="E96" s="213" t="s">
        <v>432</v>
      </c>
      <c r="F96" s="222">
        <f>F49*(1-F69)</f>
        <v>0</v>
      </c>
      <c r="G96" s="39" t="str">
        <f>InpCompany!$F$11</f>
        <v>£m (2017-18 prices)</v>
      </c>
      <c r="H96" s="222"/>
    </row>
    <row r="97" spans="4:8" s="15" customFormat="1" x14ac:dyDescent="0.2">
      <c r="D97" s="213"/>
      <c r="E97" s="213" t="s">
        <v>433</v>
      </c>
      <c r="F97" s="222">
        <f t="shared" ref="F97:F102" si="3">F50*(1-F70)</f>
        <v>0</v>
      </c>
      <c r="G97" s="39" t="str">
        <f>InpCompany!$F$11</f>
        <v>£m (2017-18 prices)</v>
      </c>
      <c r="H97" s="222"/>
    </row>
    <row r="98" spans="4:8" s="15" customFormat="1" x14ac:dyDescent="0.2">
      <c r="D98" s="213"/>
      <c r="E98" s="213" t="s">
        <v>434</v>
      </c>
      <c r="F98" s="222">
        <f t="shared" si="3"/>
        <v>0</v>
      </c>
      <c r="G98" s="39" t="str">
        <f>InpCompany!$F$11</f>
        <v>£m (2017-18 prices)</v>
      </c>
      <c r="H98" s="222"/>
    </row>
    <row r="99" spans="4:8" s="15" customFormat="1" x14ac:dyDescent="0.2">
      <c r="D99" s="213"/>
      <c r="E99" s="213" t="s">
        <v>435</v>
      </c>
      <c r="F99" s="222">
        <f t="shared" si="3"/>
        <v>0</v>
      </c>
      <c r="G99" s="39" t="str">
        <f>InpCompany!$F$11</f>
        <v>£m (2017-18 prices)</v>
      </c>
      <c r="H99" s="222"/>
    </row>
    <row r="100" spans="4:8" s="15" customFormat="1" x14ac:dyDescent="0.2">
      <c r="D100" s="213"/>
      <c r="E100" s="213" t="s">
        <v>436</v>
      </c>
      <c r="F100" s="222">
        <f t="shared" si="3"/>
        <v>0</v>
      </c>
      <c r="G100" s="39" t="str">
        <f>InpCompany!$F$11</f>
        <v>£m (2017-18 prices)</v>
      </c>
      <c r="H100" s="222"/>
    </row>
    <row r="101" spans="4:8" s="15" customFormat="1" x14ac:dyDescent="0.2">
      <c r="D101" s="213"/>
      <c r="E101" s="213" t="s">
        <v>437</v>
      </c>
      <c r="F101" s="222">
        <f t="shared" si="3"/>
        <v>0</v>
      </c>
      <c r="G101" s="39" t="str">
        <f>InpCompany!$F$11</f>
        <v>£m (2017-18 prices)</v>
      </c>
      <c r="H101" s="222"/>
    </row>
    <row r="102" spans="4:8" s="15" customFormat="1" x14ac:dyDescent="0.2">
      <c r="D102" s="213"/>
      <c r="E102" s="213" t="s">
        <v>438</v>
      </c>
      <c r="F102" s="222">
        <f t="shared" si="3"/>
        <v>0</v>
      </c>
      <c r="G102" s="39" t="str">
        <f>InpCompany!$F$11</f>
        <v>£m (2017-18 prices)</v>
      </c>
      <c r="H102" s="222"/>
    </row>
    <row r="103" spans="4:8" s="15" customFormat="1" x14ac:dyDescent="0.2">
      <c r="D103" s="213"/>
      <c r="E103" s="217"/>
      <c r="F103" s="217"/>
      <c r="G103" s="39"/>
      <c r="H103" s="38"/>
    </row>
    <row r="104" spans="4:8" s="15" customFormat="1" x14ac:dyDescent="0.2">
      <c r="D104" s="205" t="s">
        <v>439</v>
      </c>
      <c r="E104" s="217"/>
      <c r="F104" s="217"/>
      <c r="G104" s="39"/>
      <c r="H104" s="38"/>
    </row>
    <row r="105" spans="4:8" s="15" customFormat="1" x14ac:dyDescent="0.2">
      <c r="D105" s="213"/>
      <c r="E105" s="213" t="s">
        <v>440</v>
      </c>
      <c r="F105" s="222">
        <f>F49*F69</f>
        <v>0</v>
      </c>
      <c r="G105" s="39" t="str">
        <f>InpCompany!$F$11</f>
        <v>£m (2017-18 prices)</v>
      </c>
      <c r="H105" s="222"/>
    </row>
    <row r="106" spans="4:8" s="15" customFormat="1" x14ac:dyDescent="0.2">
      <c r="D106" s="213"/>
      <c r="E106" s="213" t="s">
        <v>441</v>
      </c>
      <c r="F106" s="222">
        <f t="shared" ref="F106:F111" si="4">F50*F70</f>
        <v>0</v>
      </c>
      <c r="G106" s="39" t="str">
        <f>InpCompany!$F$11</f>
        <v>£m (2017-18 prices)</v>
      </c>
      <c r="H106" s="222"/>
    </row>
    <row r="107" spans="4:8" s="15" customFormat="1" x14ac:dyDescent="0.2">
      <c r="D107" s="213"/>
      <c r="E107" s="213" t="s">
        <v>442</v>
      </c>
      <c r="F107" s="222">
        <f t="shared" si="4"/>
        <v>0</v>
      </c>
      <c r="G107" s="39" t="str">
        <f>InpCompany!$F$11</f>
        <v>£m (2017-18 prices)</v>
      </c>
      <c r="H107" s="222"/>
    </row>
    <row r="108" spans="4:8" s="15" customFormat="1" x14ac:dyDescent="0.2">
      <c r="D108" s="213"/>
      <c r="E108" s="213" t="s">
        <v>443</v>
      </c>
      <c r="F108" s="222">
        <f t="shared" si="4"/>
        <v>0</v>
      </c>
      <c r="G108" s="39" t="str">
        <f>InpCompany!$F$11</f>
        <v>£m (2017-18 prices)</v>
      </c>
      <c r="H108" s="222"/>
    </row>
    <row r="109" spans="4:8" s="15" customFormat="1" x14ac:dyDescent="0.2">
      <c r="D109" s="213"/>
      <c r="E109" s="213" t="s">
        <v>444</v>
      </c>
      <c r="F109" s="222">
        <f t="shared" si="4"/>
        <v>0</v>
      </c>
      <c r="G109" s="39" t="str">
        <f>InpCompany!$F$11</f>
        <v>£m (2017-18 prices)</v>
      </c>
      <c r="H109" s="222"/>
    </row>
    <row r="110" spans="4:8" s="15" customFormat="1" x14ac:dyDescent="0.2">
      <c r="D110" s="213"/>
      <c r="E110" s="213" t="s">
        <v>445</v>
      </c>
      <c r="F110" s="222">
        <f t="shared" si="4"/>
        <v>0</v>
      </c>
      <c r="G110" s="39" t="str">
        <f>InpCompany!$F$11</f>
        <v>£m (2017-18 prices)</v>
      </c>
      <c r="H110" s="222"/>
    </row>
    <row r="111" spans="4:8" s="15" customFormat="1" x14ac:dyDescent="0.2">
      <c r="D111" s="213"/>
      <c r="E111" s="213" t="s">
        <v>446</v>
      </c>
      <c r="F111" s="222">
        <f t="shared" si="4"/>
        <v>0</v>
      </c>
      <c r="G111" s="39" t="str">
        <f>InpCompany!$F$11</f>
        <v>£m (2017-18 prices)</v>
      </c>
      <c r="H111" s="222"/>
    </row>
    <row r="112" spans="4:8" s="15" customFormat="1" x14ac:dyDescent="0.2">
      <c r="D112" s="213"/>
      <c r="E112" s="213"/>
      <c r="F112" s="217"/>
      <c r="G112" s="217"/>
      <c r="H112" s="213"/>
    </row>
    <row r="113" spans="3:8" s="15" customFormat="1" x14ac:dyDescent="0.2">
      <c r="C113" s="36" t="s">
        <v>447</v>
      </c>
      <c r="D113" s="213"/>
      <c r="E113" s="213"/>
      <c r="F113" s="217"/>
      <c r="G113" s="217"/>
      <c r="H113" s="213"/>
    </row>
    <row r="114" spans="3:8" s="15" customFormat="1" x14ac:dyDescent="0.2">
      <c r="C114" s="213"/>
      <c r="D114" s="213"/>
      <c r="E114" s="213"/>
      <c r="F114" s="217"/>
      <c r="G114" s="217"/>
      <c r="H114" s="213"/>
    </row>
    <row r="115" spans="3:8" s="15" customFormat="1" x14ac:dyDescent="0.2">
      <c r="C115" s="213"/>
      <c r="D115" s="205" t="s">
        <v>448</v>
      </c>
      <c r="E115" s="213"/>
      <c r="F115" s="217"/>
      <c r="G115" s="217"/>
      <c r="H115" s="213"/>
    </row>
    <row r="116" spans="3:8" s="15" customFormat="1" x14ac:dyDescent="0.2">
      <c r="C116" s="213"/>
      <c r="D116" s="213"/>
      <c r="E116" s="210" t="s">
        <v>449</v>
      </c>
      <c r="F116" s="100">
        <f>F78+F96</f>
        <v>0</v>
      </c>
      <c r="G116" s="211" t="str">
        <f>InpCompany!$F$11</f>
        <v>£m (2017-18 prices)</v>
      </c>
      <c r="H116" s="100"/>
    </row>
    <row r="117" spans="3:8" s="15" customFormat="1" x14ac:dyDescent="0.2">
      <c r="C117" s="213"/>
      <c r="D117" s="213"/>
      <c r="E117" s="210" t="s">
        <v>450</v>
      </c>
      <c r="F117" s="100">
        <f t="shared" ref="F117:F122" si="5">F79+F97</f>
        <v>0</v>
      </c>
      <c r="G117" s="211" t="str">
        <f>InpCompany!$F$11</f>
        <v>£m (2017-18 prices)</v>
      </c>
      <c r="H117" s="100"/>
    </row>
    <row r="118" spans="3:8" s="15" customFormat="1" x14ac:dyDescent="0.2">
      <c r="C118" s="213"/>
      <c r="D118" s="213"/>
      <c r="E118" s="210" t="s">
        <v>451</v>
      </c>
      <c r="F118" s="100">
        <f t="shared" si="5"/>
        <v>0</v>
      </c>
      <c r="G118" s="211" t="str">
        <f>InpCompany!$F$11</f>
        <v>£m (2017-18 prices)</v>
      </c>
      <c r="H118" s="100"/>
    </row>
    <row r="119" spans="3:8" s="15" customFormat="1" x14ac:dyDescent="0.2">
      <c r="C119" s="213"/>
      <c r="D119" s="213"/>
      <c r="E119" s="210" t="s">
        <v>452</v>
      </c>
      <c r="F119" s="100">
        <f t="shared" si="5"/>
        <v>0</v>
      </c>
      <c r="G119" s="211" t="str">
        <f>InpCompany!$F$11</f>
        <v>£m (2017-18 prices)</v>
      </c>
      <c r="H119" s="100"/>
    </row>
    <row r="120" spans="3:8" s="15" customFormat="1" x14ac:dyDescent="0.2">
      <c r="C120" s="213"/>
      <c r="D120" s="213"/>
      <c r="E120" s="210" t="s">
        <v>453</v>
      </c>
      <c r="F120" s="100">
        <f t="shared" si="5"/>
        <v>0</v>
      </c>
      <c r="G120" s="211" t="str">
        <f>InpCompany!$F$11</f>
        <v>£m (2017-18 prices)</v>
      </c>
      <c r="H120" s="100"/>
    </row>
    <row r="121" spans="3:8" s="15" customFormat="1" x14ac:dyDescent="0.2">
      <c r="C121" s="213"/>
      <c r="D121" s="213"/>
      <c r="E121" s="210" t="s">
        <v>454</v>
      </c>
      <c r="F121" s="100">
        <f t="shared" si="5"/>
        <v>0</v>
      </c>
      <c r="G121" s="211" t="str">
        <f>InpCompany!$F$11</f>
        <v>£m (2017-18 prices)</v>
      </c>
      <c r="H121" s="100"/>
    </row>
    <row r="122" spans="3:8" s="15" customFormat="1" x14ac:dyDescent="0.2">
      <c r="C122" s="213"/>
      <c r="D122" s="213"/>
      <c r="E122" s="210" t="s">
        <v>455</v>
      </c>
      <c r="F122" s="100">
        <f t="shared" si="5"/>
        <v>0</v>
      </c>
      <c r="G122" s="211" t="str">
        <f>InpCompany!$F$11</f>
        <v>£m (2017-18 prices)</v>
      </c>
      <c r="H122" s="100"/>
    </row>
    <row r="123" spans="3:8" s="15" customFormat="1" x14ac:dyDescent="0.2">
      <c r="C123" s="213"/>
      <c r="D123" s="213"/>
      <c r="E123" s="211"/>
      <c r="F123" s="217"/>
      <c r="G123" s="217"/>
      <c r="H123" s="210"/>
    </row>
    <row r="124" spans="3:8" s="15" customFormat="1" x14ac:dyDescent="0.2">
      <c r="C124" s="213"/>
      <c r="D124" s="205" t="s">
        <v>456</v>
      </c>
      <c r="E124" s="211"/>
      <c r="F124" s="217"/>
      <c r="G124" s="217"/>
      <c r="H124" s="210"/>
    </row>
    <row r="125" spans="3:8" s="15" customFormat="1" x14ac:dyDescent="0.2">
      <c r="C125" s="213"/>
      <c r="D125" s="213"/>
      <c r="E125" s="210" t="s">
        <v>457</v>
      </c>
      <c r="F125" s="100">
        <f>F87+F105</f>
        <v>0</v>
      </c>
      <c r="G125" s="211" t="str">
        <f>InpCompany!$F$11</f>
        <v>£m (2017-18 prices)</v>
      </c>
      <c r="H125" s="100"/>
    </row>
    <row r="126" spans="3:8" s="15" customFormat="1" x14ac:dyDescent="0.2">
      <c r="C126" s="213"/>
      <c r="D126" s="213"/>
      <c r="E126" s="210" t="s">
        <v>458</v>
      </c>
      <c r="F126" s="100">
        <f t="shared" ref="F126:F131" si="6">F88+F106</f>
        <v>0</v>
      </c>
      <c r="G126" s="211" t="str">
        <f>InpCompany!$F$11</f>
        <v>£m (2017-18 prices)</v>
      </c>
      <c r="H126" s="100"/>
    </row>
    <row r="127" spans="3:8" s="15" customFormat="1" x14ac:dyDescent="0.2">
      <c r="C127" s="213"/>
      <c r="D127" s="213"/>
      <c r="E127" s="210" t="s">
        <v>459</v>
      </c>
      <c r="F127" s="100">
        <f t="shared" si="6"/>
        <v>0</v>
      </c>
      <c r="G127" s="211" t="str">
        <f>InpCompany!$F$11</f>
        <v>£m (2017-18 prices)</v>
      </c>
      <c r="H127" s="100"/>
    </row>
    <row r="128" spans="3:8" s="15" customFormat="1" x14ac:dyDescent="0.2">
      <c r="C128" s="213"/>
      <c r="D128" s="213"/>
      <c r="E128" s="210" t="s">
        <v>460</v>
      </c>
      <c r="F128" s="100">
        <f t="shared" si="6"/>
        <v>0</v>
      </c>
      <c r="G128" s="211" t="str">
        <f>InpCompany!$F$11</f>
        <v>£m (2017-18 prices)</v>
      </c>
      <c r="H128" s="100"/>
    </row>
    <row r="129" spans="1:12" s="15" customFormat="1" x14ac:dyDescent="0.2">
      <c r="A129" s="213"/>
      <c r="B129" s="213"/>
      <c r="C129" s="213"/>
      <c r="D129" s="213"/>
      <c r="E129" s="210" t="s">
        <v>461</v>
      </c>
      <c r="F129" s="100">
        <f t="shared" si="6"/>
        <v>0</v>
      </c>
      <c r="G129" s="211" t="str">
        <f>InpCompany!$F$11</f>
        <v>£m (2017-18 prices)</v>
      </c>
      <c r="H129" s="100"/>
      <c r="I129" s="213"/>
      <c r="J129" s="213"/>
      <c r="K129" s="213"/>
      <c r="L129" s="213"/>
    </row>
    <row r="130" spans="1:12" s="15" customFormat="1" x14ac:dyDescent="0.2">
      <c r="A130" s="213"/>
      <c r="B130" s="213"/>
      <c r="C130" s="213"/>
      <c r="D130" s="213"/>
      <c r="E130" s="210" t="s">
        <v>462</v>
      </c>
      <c r="F130" s="100">
        <f t="shared" si="6"/>
        <v>0</v>
      </c>
      <c r="G130" s="211" t="str">
        <f>InpCompany!$F$11</f>
        <v>£m (2017-18 prices)</v>
      </c>
      <c r="H130" s="100"/>
      <c r="I130" s="213"/>
      <c r="J130" s="213"/>
      <c r="K130" s="213"/>
      <c r="L130" s="213"/>
    </row>
    <row r="131" spans="1:12" s="15" customFormat="1" x14ac:dyDescent="0.2">
      <c r="A131" s="213"/>
      <c r="B131" s="213"/>
      <c r="C131" s="213"/>
      <c r="D131" s="213"/>
      <c r="E131" s="210" t="s">
        <v>463</v>
      </c>
      <c r="F131" s="100">
        <f t="shared" si="6"/>
        <v>0</v>
      </c>
      <c r="G131" s="211" t="str">
        <f>InpCompany!$F$11</f>
        <v>£m (2017-18 prices)</v>
      </c>
      <c r="H131" s="100"/>
      <c r="I131" s="213"/>
      <c r="J131" s="213"/>
      <c r="K131" s="213"/>
      <c r="L131" s="213"/>
    </row>
    <row r="132" spans="1:12" s="15" customFormat="1" x14ac:dyDescent="0.2">
      <c r="A132" s="213"/>
      <c r="B132" s="213"/>
      <c r="C132" s="213"/>
      <c r="D132" s="213"/>
      <c r="E132" s="213"/>
      <c r="F132" s="217"/>
      <c r="G132" s="217"/>
      <c r="H132" s="213"/>
      <c r="I132" s="213"/>
      <c r="J132" s="213"/>
      <c r="K132" s="213"/>
      <c r="L132" s="213"/>
    </row>
    <row r="133" spans="1:12" x14ac:dyDescent="0.2">
      <c r="A133" s="122" t="s">
        <v>70</v>
      </c>
      <c r="B133" s="123"/>
      <c r="C133" s="124"/>
      <c r="D133" s="125"/>
      <c r="E133" s="230"/>
      <c r="F133" s="230"/>
      <c r="G133" s="230"/>
      <c r="H133" s="230"/>
      <c r="I133" s="230"/>
      <c r="J133" s="213"/>
      <c r="K133" s="213"/>
      <c r="L133" s="213"/>
    </row>
    <row r="134" spans="1:12" x14ac:dyDescent="0.2">
      <c r="J134" s="213"/>
      <c r="K134" s="213"/>
      <c r="L134" s="213"/>
    </row>
    <row r="135" spans="1:12" x14ac:dyDescent="0.2">
      <c r="J135" s="213"/>
      <c r="K135" s="213"/>
      <c r="L135" s="213"/>
    </row>
    <row r="136" spans="1:12" x14ac:dyDescent="0.2">
      <c r="J136" s="213"/>
      <c r="K136" s="213"/>
      <c r="L136" s="213"/>
    </row>
    <row r="137" spans="1:12" x14ac:dyDescent="0.2">
      <c r="J137" s="213"/>
      <c r="K137" s="213"/>
      <c r="L137" s="213"/>
    </row>
  </sheetData>
  <conditionalFormatting sqref="H26:H32">
    <cfRule type="cellIs" dxfId="38" priority="31" operator="equal">
      <formula>0</formula>
    </cfRule>
  </conditionalFormatting>
  <conditionalFormatting sqref="E40:E46 G40:H46">
    <cfRule type="cellIs" dxfId="37" priority="30" operator="equal">
      <formula>0</formula>
    </cfRule>
  </conditionalFormatting>
  <conditionalFormatting sqref="H49:H55">
    <cfRule type="cellIs" dxfId="36" priority="29" operator="equal">
      <formula>0</formula>
    </cfRule>
  </conditionalFormatting>
  <conditionalFormatting sqref="H125:H131">
    <cfRule type="cellIs" dxfId="35" priority="21" operator="equal">
      <formula>0</formula>
    </cfRule>
  </conditionalFormatting>
  <conditionalFormatting sqref="H60:H66">
    <cfRule type="cellIs" dxfId="34" priority="28" operator="equal">
      <formula>0</formula>
    </cfRule>
  </conditionalFormatting>
  <conditionalFormatting sqref="H69:H75">
    <cfRule type="cellIs" dxfId="33" priority="27" operator="equal">
      <formula>0</formula>
    </cfRule>
  </conditionalFormatting>
  <conditionalFormatting sqref="H78:H84">
    <cfRule type="cellIs" dxfId="32" priority="26" operator="equal">
      <formula>0</formula>
    </cfRule>
  </conditionalFormatting>
  <conditionalFormatting sqref="H87:H93">
    <cfRule type="cellIs" dxfId="31" priority="25" operator="equal">
      <formula>0</formula>
    </cfRule>
  </conditionalFormatting>
  <conditionalFormatting sqref="H96:H102">
    <cfRule type="cellIs" dxfId="30" priority="24" operator="equal">
      <formula>0</formula>
    </cfRule>
  </conditionalFormatting>
  <conditionalFormatting sqref="H105:H111">
    <cfRule type="cellIs" dxfId="29" priority="23" operator="equal">
      <formula>0</formula>
    </cfRule>
  </conditionalFormatting>
  <conditionalFormatting sqref="H116:H122">
    <cfRule type="cellIs" dxfId="28" priority="22" operator="equal">
      <formula>0</formula>
    </cfRule>
  </conditionalFormatting>
  <conditionalFormatting sqref="H133">
    <cfRule type="cellIs" dxfId="27" priority="20" operator="equal">
      <formula>0</formula>
    </cfRule>
  </conditionalFormatting>
  <conditionalFormatting sqref="E8:E14 G8:G14">
    <cfRule type="cellIs" dxfId="26" priority="19" operator="equal">
      <formula>0</formula>
    </cfRule>
  </conditionalFormatting>
  <conditionalFormatting sqref="F105:F111">
    <cfRule type="cellIs" dxfId="25" priority="3" operator="equal">
      <formula>0</formula>
    </cfRule>
  </conditionalFormatting>
  <conditionalFormatting sqref="F116:F122">
    <cfRule type="cellIs" dxfId="24" priority="2" operator="equal">
      <formula>0</formula>
    </cfRule>
  </conditionalFormatting>
  <conditionalFormatting sqref="E17:E23 G17:G23">
    <cfRule type="cellIs" dxfId="23" priority="16" operator="equal">
      <formula>0</formula>
    </cfRule>
  </conditionalFormatting>
  <conditionalFormatting sqref="F8:F14">
    <cfRule type="cellIs" dxfId="22" priority="15" operator="equal">
      <formula>0</formula>
    </cfRule>
  </conditionalFormatting>
  <conditionalFormatting sqref="H8:H14">
    <cfRule type="cellIs" dxfId="21" priority="14" operator="equal">
      <formula>0</formula>
    </cfRule>
  </conditionalFormatting>
  <conditionalFormatting sqref="F17:F23">
    <cfRule type="cellIs" dxfId="20" priority="13" operator="equal">
      <formula>0</formula>
    </cfRule>
  </conditionalFormatting>
  <conditionalFormatting sqref="H17:H23">
    <cfRule type="cellIs" dxfId="19" priority="12" operator="equal">
      <formula>0</formula>
    </cfRule>
  </conditionalFormatting>
  <conditionalFormatting sqref="F26:F32">
    <cfRule type="cellIs" dxfId="18" priority="11" operator="equal">
      <formula>0</formula>
    </cfRule>
  </conditionalFormatting>
  <conditionalFormatting sqref="F39:F46">
    <cfRule type="cellIs" dxfId="17" priority="10" operator="equal">
      <formula>0</formula>
    </cfRule>
  </conditionalFormatting>
  <conditionalFormatting sqref="F49:F55">
    <cfRule type="cellIs" dxfId="16" priority="9" operator="equal">
      <formula>0</formula>
    </cfRule>
  </conditionalFormatting>
  <conditionalFormatting sqref="F60:F66">
    <cfRule type="cellIs" dxfId="15" priority="8" operator="equal">
      <formula>0</formula>
    </cfRule>
  </conditionalFormatting>
  <conditionalFormatting sqref="F69:F75">
    <cfRule type="cellIs" dxfId="14" priority="7" operator="equal">
      <formula>0</formula>
    </cfRule>
  </conditionalFormatting>
  <conditionalFormatting sqref="F78:F84">
    <cfRule type="cellIs" dxfId="13" priority="6" operator="equal">
      <formula>0</formula>
    </cfRule>
  </conditionalFormatting>
  <conditionalFormatting sqref="F87:F93">
    <cfRule type="cellIs" dxfId="12" priority="5" operator="equal">
      <formula>0</formula>
    </cfRule>
  </conditionalFormatting>
  <conditionalFormatting sqref="F96:F102">
    <cfRule type="cellIs" dxfId="11" priority="4" operator="equal">
      <formula>0</formula>
    </cfRule>
  </conditionalFormatting>
  <conditionalFormatting sqref="F125:F131">
    <cfRule type="cellIs" dxfId="10" priority="1" operator="equal">
      <formula>0</formula>
    </cfRule>
  </conditionalFormatting>
  <printOptions headings="1"/>
  <pageMargins left="0.7" right="0.7" top="0.75" bottom="0.75" header="0.3" footer="0.3"/>
  <pageSetup paperSize="9" fitToHeight="0" orientation="landscape" r:id="rId1"/>
  <headerFooter>
    <oddHeader>&amp;L&amp;F&amp;CSheet: &amp;A&amp;ROFFICIAL</oddHeader>
    <oddFooter>&amp;LPrinted on &amp;D at &amp;T&amp;CPage &amp;P of &amp;N&amp;ROfwat</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BQ21"/>
  <sheetViews>
    <sheetView showGridLines="0" view="pageBreakPreview" zoomScale="80" zoomScaleNormal="100" zoomScaleSheetLayoutView="80" workbookViewId="0"/>
  </sheetViews>
  <sheetFormatPr defaultColWidth="0" defaultRowHeight="12.75" zeroHeight="1" x14ac:dyDescent="0.2"/>
  <cols>
    <col min="1" max="4" width="1.625" style="52" customWidth="1"/>
    <col min="5" max="5" width="45.625" style="52" customWidth="1"/>
    <col min="6" max="8" width="15.625" style="52" customWidth="1"/>
    <col min="9" max="9" width="2.625" style="52" customWidth="1"/>
    <col min="10" max="69" width="50.625" style="52" customWidth="1"/>
    <col min="70" max="16384" width="8.625" style="52" hidden="1"/>
  </cols>
  <sheetData>
    <row r="1" spans="1:69" s="121" customFormat="1" ht="29.25" x14ac:dyDescent="0.2">
      <c r="A1" s="116" t="str">
        <f ca="1" xml:space="preserve"> RIGHT(CELL("filename", $A$1), LEN(CELL("filename", $A$1)) - SEARCH("]", CELL("filename", $A$1)))</f>
        <v>Model outputs - PC level</v>
      </c>
      <c r="B1" s="117"/>
      <c r="C1" s="117"/>
      <c r="D1" s="118"/>
      <c r="E1" s="119"/>
      <c r="F1" s="119"/>
      <c r="G1" s="120"/>
      <c r="H1" s="28">
        <f>InpCompany!F5</f>
        <v>0</v>
      </c>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row>
    <row r="2" spans="1:69" s="15" customFormat="1" x14ac:dyDescent="0.2">
      <c r="A2" s="213"/>
      <c r="B2" s="213"/>
      <c r="C2" s="213"/>
      <c r="D2" s="213"/>
      <c r="E2" s="213"/>
      <c r="F2" s="31" t="s">
        <v>73</v>
      </c>
      <c r="G2" s="31" t="s">
        <v>74</v>
      </c>
      <c r="H2" s="31" t="s">
        <v>75</v>
      </c>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row>
    <row r="3" spans="1:69" s="7" customFormat="1" x14ac:dyDescent="0.2">
      <c r="A3" s="9" t="s">
        <v>568</v>
      </c>
      <c r="B3" s="10"/>
      <c r="C3" s="10"/>
      <c r="D3" s="11"/>
      <c r="E3" s="12"/>
      <c r="F3" s="12"/>
      <c r="G3" s="13"/>
      <c r="H3" s="14"/>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row>
    <row r="4" spans="1:69" x14ac:dyDescent="0.2">
      <c r="B4" s="77"/>
    </row>
    <row r="5" spans="1:69" s="35" customFormat="1" ht="12" customHeight="1" x14ac:dyDescent="0.2">
      <c r="E5" s="35" t="str">
        <f>InpPerformance!E16</f>
        <v>Performance commitment reference</v>
      </c>
      <c r="G5" s="35" t="str">
        <f>InpPerformance!G16</f>
        <v>Text</v>
      </c>
      <c r="H5" s="234"/>
      <c r="I5" s="234"/>
      <c r="J5" s="234" t="str">
        <f>IF(InpPerformance!J16&lt;&gt;"",InpPerformance!J16,"")</f>
        <v/>
      </c>
      <c r="K5" s="234" t="str">
        <f>IF(InpPerformance!K16&lt;&gt;"",InpPerformance!K16,"")</f>
        <v/>
      </c>
      <c r="L5" s="234" t="str">
        <f>IF(InpPerformance!L16&lt;&gt;"",InpPerformance!L16,"")</f>
        <v/>
      </c>
      <c r="M5" s="234" t="str">
        <f>IF(InpPerformance!M16&lt;&gt;"",InpPerformance!M16,"")</f>
        <v/>
      </c>
      <c r="N5" s="234" t="str">
        <f>IF(InpPerformance!N16&lt;&gt;"",InpPerformance!N16,"")</f>
        <v/>
      </c>
      <c r="O5" s="234" t="str">
        <f>IF(InpPerformance!O16&lt;&gt;"",InpPerformance!O16,"")</f>
        <v/>
      </c>
      <c r="P5" s="234" t="str">
        <f>IF(InpPerformance!P16&lt;&gt;"",InpPerformance!P16,"")</f>
        <v/>
      </c>
      <c r="Q5" s="234" t="str">
        <f>IF(InpPerformance!Q16&lt;&gt;"",InpPerformance!Q16,"")</f>
        <v/>
      </c>
      <c r="R5" s="234" t="str">
        <f>IF(InpPerformance!R16&lt;&gt;"",InpPerformance!R16,"")</f>
        <v/>
      </c>
      <c r="S5" s="234" t="str">
        <f>IF(InpPerformance!S16&lt;&gt;"",InpPerformance!S16,"")</f>
        <v/>
      </c>
      <c r="T5" s="234" t="str">
        <f>IF(InpPerformance!T16&lt;&gt;"",InpPerformance!T16,"")</f>
        <v/>
      </c>
      <c r="U5" s="234" t="str">
        <f>IF(InpPerformance!U16&lt;&gt;"",InpPerformance!U16,"")</f>
        <v/>
      </c>
      <c r="V5" s="234" t="str">
        <f>IF(InpPerformance!V16&lt;&gt;"",InpPerformance!V16,"")</f>
        <v/>
      </c>
      <c r="W5" s="234" t="str">
        <f>IF(InpPerformance!W16&lt;&gt;"",InpPerformance!W16,"")</f>
        <v/>
      </c>
      <c r="X5" s="234" t="str">
        <f>IF(InpPerformance!X16&lt;&gt;"",InpPerformance!X16,"")</f>
        <v/>
      </c>
      <c r="Y5" s="234" t="str">
        <f>IF(InpPerformance!Y16&lt;&gt;"",InpPerformance!Y16,"")</f>
        <v/>
      </c>
      <c r="Z5" s="234" t="str">
        <f>IF(InpPerformance!Z16&lt;&gt;"",InpPerformance!Z16,"")</f>
        <v/>
      </c>
      <c r="AA5" s="234" t="str">
        <f>IF(InpPerformance!AA16&lt;&gt;"",InpPerformance!AA16,"")</f>
        <v/>
      </c>
      <c r="AB5" s="234" t="str">
        <f>IF(InpPerformance!AB16&lt;&gt;"",InpPerformance!AB16,"")</f>
        <v/>
      </c>
      <c r="AC5" s="234" t="str">
        <f>IF(InpPerformance!AC16&lt;&gt;"",InpPerformance!AC16,"")</f>
        <v/>
      </c>
      <c r="AD5" s="234" t="str">
        <f>IF(InpPerformance!AD16&lt;&gt;"",InpPerformance!AD16,"")</f>
        <v/>
      </c>
      <c r="AE5" s="234" t="str">
        <f>IF(InpPerformance!AE16&lt;&gt;"",InpPerformance!AE16,"")</f>
        <v/>
      </c>
      <c r="AF5" s="234" t="str">
        <f>IF(InpPerformance!AF16&lt;&gt;"",InpPerformance!AF16,"")</f>
        <v/>
      </c>
      <c r="AG5" s="234" t="str">
        <f>IF(InpPerformance!AG16&lt;&gt;"",InpPerformance!AG16,"")</f>
        <v/>
      </c>
      <c r="AH5" s="234" t="str">
        <f>IF(InpPerformance!AH16&lt;&gt;"",InpPerformance!AH16,"")</f>
        <v/>
      </c>
      <c r="AI5" s="234" t="str">
        <f>IF(InpPerformance!AI16&lt;&gt;"",InpPerformance!AI16,"")</f>
        <v/>
      </c>
      <c r="AJ5" s="234" t="str">
        <f>IF(InpPerformance!AJ16&lt;&gt;"",InpPerformance!AJ16,"")</f>
        <v/>
      </c>
      <c r="AK5" s="234" t="str">
        <f>IF(InpPerformance!AK16&lt;&gt;"",InpPerformance!AK16,"")</f>
        <v/>
      </c>
      <c r="AL5" s="234" t="str">
        <f>IF(InpPerformance!AL16&lt;&gt;"",InpPerformance!AL16,"")</f>
        <v/>
      </c>
      <c r="AM5" s="234" t="str">
        <f>IF(InpPerformance!AM16&lt;&gt;"",InpPerformance!AM16,"")</f>
        <v/>
      </c>
      <c r="AN5" s="234" t="str">
        <f>IF(InpPerformance!AN16&lt;&gt;"",InpPerformance!AN16,"")</f>
        <v/>
      </c>
      <c r="AO5" s="234" t="str">
        <f>IF(InpPerformance!AO16&lt;&gt;"",InpPerformance!AO16,"")</f>
        <v/>
      </c>
      <c r="AP5" s="234" t="str">
        <f>IF(InpPerformance!AP16&lt;&gt;"",InpPerformance!AP16,"")</f>
        <v/>
      </c>
      <c r="AQ5" s="234" t="str">
        <f>IF(InpPerformance!AQ16&lt;&gt;"",InpPerformance!AQ16,"")</f>
        <v/>
      </c>
      <c r="AR5" s="234" t="str">
        <f>IF(InpPerformance!AR16&lt;&gt;"",InpPerformance!AR16,"")</f>
        <v/>
      </c>
      <c r="AS5" s="234" t="str">
        <f>IF(InpPerformance!AS16&lt;&gt;"",InpPerformance!AS16,"")</f>
        <v/>
      </c>
      <c r="AT5" s="234" t="str">
        <f>IF(InpPerformance!AT16&lt;&gt;"",InpPerformance!AT16,"")</f>
        <v/>
      </c>
      <c r="AU5" s="234" t="str">
        <f>IF(InpPerformance!AU16&lt;&gt;"",InpPerformance!AU16,"")</f>
        <v/>
      </c>
      <c r="AV5" s="234" t="str">
        <f>IF(InpPerformance!AV16&lt;&gt;"",InpPerformance!AV16,"")</f>
        <v/>
      </c>
      <c r="AW5" s="234" t="str">
        <f>IF(InpPerformance!AW16&lt;&gt;"",InpPerformance!AW16,"")</f>
        <v/>
      </c>
      <c r="AX5" s="234" t="str">
        <f>IF(InpPerformance!AX16&lt;&gt;"",InpPerformance!AX16,"")</f>
        <v/>
      </c>
      <c r="AY5" s="234" t="str">
        <f>IF(InpPerformance!AY16&lt;&gt;"",InpPerformance!AY16,"")</f>
        <v/>
      </c>
      <c r="AZ5" s="234" t="str">
        <f>IF(InpPerformance!AZ16&lt;&gt;"",InpPerformance!AZ16,"")</f>
        <v/>
      </c>
      <c r="BA5" s="234" t="str">
        <f>IF(InpPerformance!BA16&lt;&gt;"",InpPerformance!BA16,"")</f>
        <v/>
      </c>
      <c r="BB5" s="234" t="str">
        <f>IF(InpPerformance!BB16&lt;&gt;"",InpPerformance!BB16,"")</f>
        <v/>
      </c>
      <c r="BC5" s="234" t="str">
        <f>IF(InpPerformance!BC16&lt;&gt;"",InpPerformance!BC16,"")</f>
        <v/>
      </c>
      <c r="BD5" s="234" t="str">
        <f>IF(InpPerformance!BD16&lt;&gt;"",InpPerformance!BD16,"")</f>
        <v/>
      </c>
      <c r="BE5" s="234" t="str">
        <f>IF(InpPerformance!BE16&lt;&gt;"",InpPerformance!BE16,"")</f>
        <v/>
      </c>
      <c r="BF5" s="234" t="str">
        <f>IF(InpPerformance!BF16&lt;&gt;"",InpPerformance!BF16,"")</f>
        <v/>
      </c>
      <c r="BG5" s="234" t="str">
        <f>IF(InpPerformance!BG16&lt;&gt;"",InpPerformance!BG16,"")</f>
        <v/>
      </c>
      <c r="BH5" s="234" t="str">
        <f>IF(InpPerformance!BH16&lt;&gt;"",InpPerformance!BH16,"")</f>
        <v/>
      </c>
      <c r="BI5" s="234" t="str">
        <f>IF(InpPerformance!BI16&lt;&gt;"",InpPerformance!BI16,"")</f>
        <v/>
      </c>
      <c r="BJ5" s="234" t="str">
        <f>IF(InpPerformance!BJ16&lt;&gt;"",InpPerformance!BJ16,"")</f>
        <v/>
      </c>
      <c r="BK5" s="234" t="str">
        <f>IF(InpPerformance!BK16&lt;&gt;"",InpPerformance!BK16,"")</f>
        <v/>
      </c>
      <c r="BL5" s="234" t="str">
        <f>IF(InpPerformance!BL16&lt;&gt;"",InpPerformance!BL16,"")</f>
        <v/>
      </c>
      <c r="BM5" s="234" t="str">
        <f>IF(InpPerformance!BM16&lt;&gt;"",InpPerformance!BM16,"")</f>
        <v/>
      </c>
      <c r="BN5" s="234" t="str">
        <f>IF(InpPerformance!BN16&lt;&gt;"",InpPerformance!BN16,"")</f>
        <v/>
      </c>
      <c r="BO5" s="234" t="str">
        <f>IF(InpPerformance!BO16&lt;&gt;"",InpPerformance!BO16,"")</f>
        <v/>
      </c>
      <c r="BP5" s="234" t="str">
        <f>IF(InpPerformance!BP16&lt;&gt;"",InpPerformance!BP16,"")</f>
        <v/>
      </c>
      <c r="BQ5" s="234" t="str">
        <f>IF(InpPerformance!BQ16&lt;&gt;"",InpPerformance!BQ16,"")</f>
        <v/>
      </c>
    </row>
    <row r="6" spans="1:69" s="15" customFormat="1" x14ac:dyDescent="0.2">
      <c r="A6" s="213"/>
      <c r="B6" s="213"/>
      <c r="C6" s="213"/>
      <c r="D6" s="213"/>
      <c r="E6" s="213"/>
      <c r="F6" s="213"/>
      <c r="G6" s="213"/>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row>
    <row r="7" spans="1:69" s="35" customFormat="1" ht="12" customHeight="1" x14ac:dyDescent="0.2">
      <c r="E7" s="35" t="str">
        <f>InpPerformance!E17</f>
        <v>Performance commitment name</v>
      </c>
      <c r="G7" s="35" t="str">
        <f>InpPerformance!G17</f>
        <v>Text</v>
      </c>
      <c r="H7" s="234"/>
      <c r="I7" s="234"/>
      <c r="J7" s="234" t="str">
        <f>IF(InpPerformance!J17&lt;&gt;"",InpPerformance!J17,"")</f>
        <v/>
      </c>
      <c r="K7" s="234" t="str">
        <f>IF(InpPerformance!K17&lt;&gt;"",InpPerformance!K17,"")</f>
        <v/>
      </c>
      <c r="L7" s="234" t="str">
        <f>IF(InpPerformance!L17&lt;&gt;"",InpPerformance!L17,"")</f>
        <v/>
      </c>
      <c r="M7" s="234" t="str">
        <f>IF(InpPerformance!M17&lt;&gt;"",InpPerformance!M17,"")</f>
        <v/>
      </c>
      <c r="N7" s="234" t="str">
        <f>IF(InpPerformance!N17&lt;&gt;"",InpPerformance!N17,"")</f>
        <v/>
      </c>
      <c r="O7" s="234" t="str">
        <f>IF(InpPerformance!O17&lt;&gt;"",InpPerformance!O17,"")</f>
        <v/>
      </c>
      <c r="P7" s="234" t="str">
        <f>IF(InpPerformance!P17&lt;&gt;"",InpPerformance!P17,"")</f>
        <v/>
      </c>
      <c r="Q7" s="234" t="str">
        <f>IF(InpPerformance!Q17&lt;&gt;"",InpPerformance!Q17,"")</f>
        <v/>
      </c>
      <c r="R7" s="234" t="str">
        <f>IF(InpPerformance!R17&lt;&gt;"",InpPerformance!R17,"")</f>
        <v/>
      </c>
      <c r="S7" s="234" t="str">
        <f>IF(InpPerformance!S17&lt;&gt;"",InpPerformance!S17,"")</f>
        <v/>
      </c>
      <c r="T7" s="234" t="str">
        <f>IF(InpPerformance!T17&lt;&gt;"",InpPerformance!T17,"")</f>
        <v/>
      </c>
      <c r="U7" s="234" t="str">
        <f>IF(InpPerformance!U17&lt;&gt;"",InpPerformance!U17,"")</f>
        <v/>
      </c>
      <c r="V7" s="234" t="str">
        <f>IF(InpPerformance!V17&lt;&gt;"",InpPerformance!V17,"")</f>
        <v/>
      </c>
      <c r="W7" s="234" t="str">
        <f>IF(InpPerformance!W17&lt;&gt;"",InpPerformance!W17,"")</f>
        <v/>
      </c>
      <c r="X7" s="234" t="str">
        <f>IF(InpPerformance!X17&lt;&gt;"",InpPerformance!X17,"")</f>
        <v/>
      </c>
      <c r="Y7" s="234" t="str">
        <f>IF(InpPerformance!Y17&lt;&gt;"",InpPerformance!Y17,"")</f>
        <v/>
      </c>
      <c r="Z7" s="234" t="str">
        <f>IF(InpPerformance!Z17&lt;&gt;"",InpPerformance!Z17,"")</f>
        <v/>
      </c>
      <c r="AA7" s="234" t="str">
        <f>IF(InpPerformance!AA17&lt;&gt;"",InpPerformance!AA17,"")</f>
        <v/>
      </c>
      <c r="AB7" s="234" t="str">
        <f>IF(InpPerformance!AB17&lt;&gt;"",InpPerformance!AB17,"")</f>
        <v/>
      </c>
      <c r="AC7" s="234" t="str">
        <f>IF(InpPerformance!AC17&lt;&gt;"",InpPerformance!AC17,"")</f>
        <v/>
      </c>
      <c r="AD7" s="234" t="str">
        <f>IF(InpPerformance!AD17&lt;&gt;"",InpPerformance!AD17,"")</f>
        <v/>
      </c>
      <c r="AE7" s="234" t="str">
        <f>IF(InpPerformance!AE17&lt;&gt;"",InpPerformance!AE17,"")</f>
        <v/>
      </c>
      <c r="AF7" s="234" t="str">
        <f>IF(InpPerformance!AF17&lt;&gt;"",InpPerformance!AF17,"")</f>
        <v/>
      </c>
      <c r="AG7" s="234" t="str">
        <f>IF(InpPerformance!AG17&lt;&gt;"",InpPerformance!AG17,"")</f>
        <v/>
      </c>
      <c r="AH7" s="234" t="str">
        <f>IF(InpPerformance!AH17&lt;&gt;"",InpPerformance!AH17,"")</f>
        <v/>
      </c>
      <c r="AI7" s="234" t="str">
        <f>IF(InpPerformance!AI17&lt;&gt;"",InpPerformance!AI17,"")</f>
        <v/>
      </c>
      <c r="AJ7" s="234" t="str">
        <f>IF(InpPerformance!AJ17&lt;&gt;"",InpPerformance!AJ17,"")</f>
        <v/>
      </c>
      <c r="AK7" s="234" t="str">
        <f>IF(InpPerformance!AK17&lt;&gt;"",InpPerformance!AK17,"")</f>
        <v/>
      </c>
      <c r="AL7" s="234" t="str">
        <f>IF(InpPerformance!AL17&lt;&gt;"",InpPerformance!AL17,"")</f>
        <v/>
      </c>
      <c r="AM7" s="234" t="str">
        <f>IF(InpPerformance!AM17&lt;&gt;"",InpPerformance!AM17,"")</f>
        <v/>
      </c>
      <c r="AN7" s="234" t="str">
        <f>IF(InpPerformance!AN17&lt;&gt;"",InpPerformance!AN17,"")</f>
        <v/>
      </c>
      <c r="AO7" s="234" t="str">
        <f>IF(InpPerformance!AO17&lt;&gt;"",InpPerformance!AO17,"")</f>
        <v/>
      </c>
      <c r="AP7" s="234" t="str">
        <f>IF(InpPerformance!AP17&lt;&gt;"",InpPerformance!AP17,"")</f>
        <v/>
      </c>
      <c r="AQ7" s="234" t="str">
        <f>IF(InpPerformance!AQ17&lt;&gt;"",InpPerformance!AQ17,"")</f>
        <v/>
      </c>
      <c r="AR7" s="234" t="str">
        <f>IF(InpPerformance!AR17&lt;&gt;"",InpPerformance!AR17,"")</f>
        <v/>
      </c>
      <c r="AS7" s="234" t="str">
        <f>IF(InpPerformance!AS17&lt;&gt;"",InpPerformance!AS17,"")</f>
        <v/>
      </c>
      <c r="AT7" s="234" t="str">
        <f>IF(InpPerformance!AT17&lt;&gt;"",InpPerformance!AT17,"")</f>
        <v/>
      </c>
      <c r="AU7" s="234" t="str">
        <f>IF(InpPerformance!AU17&lt;&gt;"",InpPerformance!AU17,"")</f>
        <v/>
      </c>
      <c r="AV7" s="234" t="str">
        <f>IF(InpPerformance!AV17&lt;&gt;"",InpPerformance!AV17,"")</f>
        <v/>
      </c>
      <c r="AW7" s="234" t="str">
        <f>IF(InpPerformance!AW17&lt;&gt;"",InpPerformance!AW17,"")</f>
        <v/>
      </c>
      <c r="AX7" s="234" t="str">
        <f>IF(InpPerformance!AX17&lt;&gt;"",InpPerformance!AX17,"")</f>
        <v/>
      </c>
      <c r="AY7" s="234" t="str">
        <f>IF(InpPerformance!AY17&lt;&gt;"",InpPerformance!AY17,"")</f>
        <v/>
      </c>
      <c r="AZ7" s="234" t="str">
        <f>IF(InpPerformance!AZ17&lt;&gt;"",InpPerformance!AZ17,"")</f>
        <v/>
      </c>
      <c r="BA7" s="234" t="str">
        <f>IF(InpPerformance!BA17&lt;&gt;"",InpPerformance!BA17,"")</f>
        <v/>
      </c>
      <c r="BB7" s="234" t="str">
        <f>IF(InpPerformance!BB17&lt;&gt;"",InpPerformance!BB17,"")</f>
        <v/>
      </c>
      <c r="BC7" s="234" t="str">
        <f>IF(InpPerformance!BC17&lt;&gt;"",InpPerformance!BC17,"")</f>
        <v/>
      </c>
      <c r="BD7" s="234" t="str">
        <f>IF(InpPerformance!BD17&lt;&gt;"",InpPerformance!BD17,"")</f>
        <v/>
      </c>
      <c r="BE7" s="234" t="str">
        <f>IF(InpPerformance!BE17&lt;&gt;"",InpPerformance!BE17,"")</f>
        <v/>
      </c>
      <c r="BF7" s="234" t="str">
        <f>IF(InpPerformance!BF17&lt;&gt;"",InpPerformance!BF17,"")</f>
        <v/>
      </c>
      <c r="BG7" s="234" t="str">
        <f>IF(InpPerformance!BG17&lt;&gt;"",InpPerformance!BG17,"")</f>
        <v/>
      </c>
      <c r="BH7" s="234" t="str">
        <f>IF(InpPerformance!BH17&lt;&gt;"",InpPerformance!BH17,"")</f>
        <v/>
      </c>
      <c r="BI7" s="234" t="str">
        <f>IF(InpPerformance!BI17&lt;&gt;"",InpPerformance!BI17,"")</f>
        <v/>
      </c>
      <c r="BJ7" s="234" t="str">
        <f>IF(InpPerformance!BJ17&lt;&gt;"",InpPerformance!BJ17,"")</f>
        <v/>
      </c>
      <c r="BK7" s="234" t="str">
        <f>IF(InpPerformance!BK17&lt;&gt;"",InpPerformance!BK17,"")</f>
        <v/>
      </c>
      <c r="BL7" s="234" t="str">
        <f>IF(InpPerformance!BL17&lt;&gt;"",InpPerformance!BL17,"")</f>
        <v/>
      </c>
      <c r="BM7" s="234" t="str">
        <f>IF(InpPerformance!BM17&lt;&gt;"",InpPerformance!BM17,"")</f>
        <v/>
      </c>
      <c r="BN7" s="234" t="str">
        <f>IF(InpPerformance!BN17&lt;&gt;"",InpPerformance!BN17,"")</f>
        <v/>
      </c>
      <c r="BO7" s="234" t="str">
        <f>IF(InpPerformance!BO17&lt;&gt;"",InpPerformance!BO17,"")</f>
        <v/>
      </c>
      <c r="BP7" s="234" t="str">
        <f>IF(InpPerformance!BP17&lt;&gt;"",InpPerformance!BP17,"")</f>
        <v/>
      </c>
      <c r="BQ7" s="234" t="str">
        <f>IF(InpPerformance!BQ17&lt;&gt;"",InpPerformance!BQ17,"")</f>
        <v/>
      </c>
    </row>
    <row r="8" spans="1:69" customFormat="1" ht="14.25" x14ac:dyDescent="0.2">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row>
    <row r="9" spans="1:69" customFormat="1" ht="14.25" x14ac:dyDescent="0.2">
      <c r="A9" s="206"/>
      <c r="B9" s="206"/>
      <c r="C9" s="206"/>
      <c r="D9" s="206"/>
      <c r="E9" s="35" t="str">
        <f>Performance!E173</f>
        <v>Total outperformance payments</v>
      </c>
      <c r="F9" s="206"/>
      <c r="G9" s="35" t="str">
        <f>Performance!G173</f>
        <v>£m (2017-18 prices)</v>
      </c>
      <c r="H9" s="206"/>
      <c r="I9" s="206"/>
      <c r="J9" s="150" t="str">
        <f>IF(Performance!J173=0,"",Performance!J173)</f>
        <v/>
      </c>
      <c r="K9" s="150" t="str">
        <f>IF(Performance!K173=0,"",Performance!K173)</f>
        <v/>
      </c>
      <c r="L9" s="150" t="str">
        <f>IF(Performance!L173=0,"",Performance!L173)</f>
        <v/>
      </c>
      <c r="M9" s="150" t="str">
        <f>IF(Performance!M173=0,"",Performance!M173)</f>
        <v/>
      </c>
      <c r="N9" s="150" t="str">
        <f>IF(Performance!N173=0,"",Performance!N173)</f>
        <v/>
      </c>
      <c r="O9" s="150" t="str">
        <f>IF(Performance!O173=0,"",Performance!O173)</f>
        <v/>
      </c>
      <c r="P9" s="150" t="str">
        <f>IF(Performance!P173=0,"",Performance!P173)</f>
        <v/>
      </c>
      <c r="Q9" s="150" t="str">
        <f>IF(Performance!Q173=0,"",Performance!Q173)</f>
        <v/>
      </c>
      <c r="R9" s="150" t="str">
        <f>IF(Performance!R173=0,"",Performance!R173)</f>
        <v/>
      </c>
      <c r="S9" s="150" t="str">
        <f>IF(Performance!S173=0,"",Performance!S173)</f>
        <v/>
      </c>
      <c r="T9" s="150" t="str">
        <f>IF(Performance!T173=0,"",Performance!T173)</f>
        <v/>
      </c>
      <c r="U9" s="150" t="str">
        <f>IF(Performance!U173=0,"",Performance!U173)</f>
        <v/>
      </c>
      <c r="V9" s="150" t="str">
        <f>IF(Performance!V173=0,"",Performance!V173)</f>
        <v/>
      </c>
      <c r="W9" s="150" t="str">
        <f>IF(Performance!W173=0,"",Performance!W173)</f>
        <v/>
      </c>
      <c r="X9" s="150" t="str">
        <f>IF(Performance!X173=0,"",Performance!X173)</f>
        <v/>
      </c>
      <c r="Y9" s="150" t="str">
        <f>IF(Performance!Y173=0,"",Performance!Y173)</f>
        <v/>
      </c>
      <c r="Z9" s="150" t="str">
        <f>IF(Performance!Z173=0,"",Performance!Z173)</f>
        <v/>
      </c>
      <c r="AA9" s="150" t="str">
        <f>IF(Performance!AA173=0,"",Performance!AA173)</f>
        <v/>
      </c>
      <c r="AB9" s="150" t="str">
        <f>IF(Performance!AB173=0,"",Performance!AB173)</f>
        <v/>
      </c>
      <c r="AC9" s="150" t="str">
        <f>IF(Performance!AC173=0,"",Performance!AC173)</f>
        <v/>
      </c>
      <c r="AD9" s="150" t="str">
        <f>IF(Performance!AD173=0,"",Performance!AD173)</f>
        <v/>
      </c>
      <c r="AE9" s="150" t="str">
        <f>IF(Performance!AE173=0,"",Performance!AE173)</f>
        <v/>
      </c>
      <c r="AF9" s="150" t="str">
        <f>IF(Performance!AF173=0,"",Performance!AF173)</f>
        <v/>
      </c>
      <c r="AG9" s="150" t="str">
        <f>IF(Performance!AG173=0,"",Performance!AG173)</f>
        <v/>
      </c>
      <c r="AH9" s="150" t="str">
        <f>IF(Performance!AH173=0,"",Performance!AH173)</f>
        <v/>
      </c>
      <c r="AI9" s="150" t="str">
        <f>IF(Performance!AI173=0,"",Performance!AI173)</f>
        <v/>
      </c>
      <c r="AJ9" s="150" t="str">
        <f>IF(Performance!AJ173=0,"",Performance!AJ173)</f>
        <v/>
      </c>
      <c r="AK9" s="150" t="str">
        <f>IF(Performance!AK173=0,"",Performance!AK173)</f>
        <v/>
      </c>
      <c r="AL9" s="150" t="str">
        <f>IF(Performance!AL173=0,"",Performance!AL173)</f>
        <v/>
      </c>
      <c r="AM9" s="150" t="str">
        <f>IF(Performance!AM173=0,"",Performance!AM173)</f>
        <v/>
      </c>
      <c r="AN9" s="150" t="str">
        <f>IF(Performance!AN173=0,"",Performance!AN173)</f>
        <v/>
      </c>
      <c r="AO9" s="150" t="str">
        <f>IF(Performance!AO173=0,"",Performance!AO173)</f>
        <v/>
      </c>
      <c r="AP9" s="150" t="str">
        <f>IF(Performance!AP173=0,"",Performance!AP173)</f>
        <v/>
      </c>
      <c r="AQ9" s="150" t="str">
        <f>IF(Performance!AQ173=0,"",Performance!AQ173)</f>
        <v/>
      </c>
      <c r="AR9" s="150" t="str">
        <f>IF(Performance!AR173=0,"",Performance!AR173)</f>
        <v/>
      </c>
      <c r="AS9" s="150" t="str">
        <f>IF(Performance!AS173=0,"",Performance!AS173)</f>
        <v/>
      </c>
      <c r="AT9" s="150" t="str">
        <f>IF(Performance!AT173=0,"",Performance!AT173)</f>
        <v/>
      </c>
      <c r="AU9" s="150" t="str">
        <f>IF(Performance!AU173=0,"",Performance!AU173)</f>
        <v/>
      </c>
      <c r="AV9" s="150" t="str">
        <f>IF(Performance!AV173=0,"",Performance!AV173)</f>
        <v/>
      </c>
      <c r="AW9" s="150" t="str">
        <f>IF(Performance!AW173=0,"",Performance!AW173)</f>
        <v/>
      </c>
      <c r="AX9" s="150" t="str">
        <f>IF(Performance!AX173=0,"",Performance!AX173)</f>
        <v/>
      </c>
      <c r="AY9" s="150" t="str">
        <f>IF(Performance!AY173=0,"",Performance!AY173)</f>
        <v/>
      </c>
      <c r="AZ9" s="150" t="str">
        <f>IF(Performance!AZ173=0,"",Performance!AZ173)</f>
        <v/>
      </c>
      <c r="BA9" s="150" t="str">
        <f>IF(Performance!BA173=0,"",Performance!BA173)</f>
        <v/>
      </c>
      <c r="BB9" s="150" t="str">
        <f>IF(Performance!BB173=0,"",Performance!BB173)</f>
        <v/>
      </c>
      <c r="BC9" s="150" t="str">
        <f>IF(Performance!BC173=0,"",Performance!BC173)</f>
        <v/>
      </c>
      <c r="BD9" s="150" t="str">
        <f>IF(Performance!BD173=0,"",Performance!BD173)</f>
        <v/>
      </c>
      <c r="BE9" s="150" t="str">
        <f>IF(Performance!BE173=0,"",Performance!BE173)</f>
        <v/>
      </c>
      <c r="BF9" s="150" t="str">
        <f>IF(Performance!BF173=0,"",Performance!BF173)</f>
        <v/>
      </c>
      <c r="BG9" s="150" t="str">
        <f>IF(Performance!BG173=0,"",Performance!BG173)</f>
        <v/>
      </c>
      <c r="BH9" s="150" t="str">
        <f>IF(Performance!BH173=0,"",Performance!BH173)</f>
        <v/>
      </c>
      <c r="BI9" s="150" t="str">
        <f>IF(Performance!BI173=0,"",Performance!BI173)</f>
        <v/>
      </c>
      <c r="BJ9" s="150" t="str">
        <f>IF(Performance!BJ173=0,"",Performance!BJ173)</f>
        <v/>
      </c>
      <c r="BK9" s="150" t="str">
        <f>IF(Performance!BK173=0,"",Performance!BK173)</f>
        <v/>
      </c>
      <c r="BL9" s="150" t="str">
        <f>IF(Performance!BL173=0,"",Performance!BL173)</f>
        <v/>
      </c>
      <c r="BM9" s="150" t="str">
        <f>IF(Performance!BM173=0,"",Performance!BM173)</f>
        <v/>
      </c>
      <c r="BN9" s="150" t="str">
        <f>IF(Performance!BN173=0,"",Performance!BN173)</f>
        <v/>
      </c>
      <c r="BO9" s="150" t="str">
        <f>IF(Performance!BO173=0,"",Performance!BO173)</f>
        <v/>
      </c>
      <c r="BP9" s="150" t="str">
        <f>IF(Performance!BP173=0,"",Performance!BP173)</f>
        <v/>
      </c>
      <c r="BQ9" s="150" t="str">
        <f>IF(Performance!BQ173=0,"",Performance!BQ173)</f>
        <v/>
      </c>
    </row>
    <row r="10" spans="1:69" customFormat="1" ht="14.25" x14ac:dyDescent="0.2">
      <c r="A10" s="206"/>
      <c r="B10" s="206"/>
      <c r="C10" s="206"/>
      <c r="D10" s="206"/>
      <c r="E10" s="35" t="str">
        <f>Performance!E178</f>
        <v>Total underperformance payments</v>
      </c>
      <c r="F10" s="206"/>
      <c r="G10" s="35" t="str">
        <f>Performance!G178</f>
        <v>£m (2017-18 prices)</v>
      </c>
      <c r="H10" s="206"/>
      <c r="I10" s="206"/>
      <c r="J10" s="150" t="str">
        <f>IF(Performance!J178=0,"",Performance!J178)</f>
        <v/>
      </c>
      <c r="K10" s="150" t="str">
        <f>IF(Performance!K178=0,"",Performance!K178)</f>
        <v/>
      </c>
      <c r="L10" s="150" t="str">
        <f>IF(Performance!L178=0,"",Performance!L178)</f>
        <v/>
      </c>
      <c r="M10" s="150" t="str">
        <f>IF(Performance!M178=0,"",Performance!M178)</f>
        <v/>
      </c>
      <c r="N10" s="150" t="str">
        <f>IF(Performance!N178=0,"",Performance!N178)</f>
        <v/>
      </c>
      <c r="O10" s="150" t="str">
        <f>IF(Performance!O178=0,"",Performance!O178)</f>
        <v/>
      </c>
      <c r="P10" s="150" t="str">
        <f>IF(Performance!P178=0,"",Performance!P178)</f>
        <v/>
      </c>
      <c r="Q10" s="150" t="str">
        <f>IF(Performance!Q178=0,"",Performance!Q178)</f>
        <v/>
      </c>
      <c r="R10" s="150" t="str">
        <f>IF(Performance!R178=0,"",Performance!R178)</f>
        <v/>
      </c>
      <c r="S10" s="150" t="str">
        <f>IF(Performance!S178=0,"",Performance!S178)</f>
        <v/>
      </c>
      <c r="T10" s="150" t="str">
        <f>IF(Performance!T178=0,"",Performance!T178)</f>
        <v/>
      </c>
      <c r="U10" s="150" t="str">
        <f>IF(Performance!U178=0,"",Performance!U178)</f>
        <v/>
      </c>
      <c r="V10" s="150" t="str">
        <f>IF(Performance!V178=0,"",Performance!V178)</f>
        <v/>
      </c>
      <c r="W10" s="150" t="str">
        <f>IF(Performance!W178=0,"",Performance!W178)</f>
        <v/>
      </c>
      <c r="X10" s="150" t="str">
        <f>IF(Performance!X178=0,"",Performance!X178)</f>
        <v/>
      </c>
      <c r="Y10" s="150" t="str">
        <f>IF(Performance!Y178=0,"",Performance!Y178)</f>
        <v/>
      </c>
      <c r="Z10" s="150" t="str">
        <f>IF(Performance!Z178=0,"",Performance!Z178)</f>
        <v/>
      </c>
      <c r="AA10" s="150" t="str">
        <f>IF(Performance!AA178=0,"",Performance!AA178)</f>
        <v/>
      </c>
      <c r="AB10" s="150" t="str">
        <f>IF(Performance!AB178=0,"",Performance!AB178)</f>
        <v/>
      </c>
      <c r="AC10" s="150" t="str">
        <f>IF(Performance!AC178=0,"",Performance!AC178)</f>
        <v/>
      </c>
      <c r="AD10" s="150" t="str">
        <f>IF(Performance!AD178=0,"",Performance!AD178)</f>
        <v/>
      </c>
      <c r="AE10" s="150" t="str">
        <f>IF(Performance!AE178=0,"",Performance!AE178)</f>
        <v/>
      </c>
      <c r="AF10" s="150" t="str">
        <f>IF(Performance!AF178=0,"",Performance!AF178)</f>
        <v/>
      </c>
      <c r="AG10" s="150" t="str">
        <f>IF(Performance!AG178=0,"",Performance!AG178)</f>
        <v/>
      </c>
      <c r="AH10" s="150" t="str">
        <f>IF(Performance!AH178=0,"",Performance!AH178)</f>
        <v/>
      </c>
      <c r="AI10" s="150" t="str">
        <f>IF(Performance!AI178=0,"",Performance!AI178)</f>
        <v/>
      </c>
      <c r="AJ10" s="150" t="str">
        <f>IF(Performance!AJ178=0,"",Performance!AJ178)</f>
        <v/>
      </c>
      <c r="AK10" s="150" t="str">
        <f>IF(Performance!AK178=0,"",Performance!AK178)</f>
        <v/>
      </c>
      <c r="AL10" s="150" t="str">
        <f>IF(Performance!AL178=0,"",Performance!AL178)</f>
        <v/>
      </c>
      <c r="AM10" s="150" t="str">
        <f>IF(Performance!AM178=0,"",Performance!AM178)</f>
        <v/>
      </c>
      <c r="AN10" s="150" t="str">
        <f>IF(Performance!AN178=0,"",Performance!AN178)</f>
        <v/>
      </c>
      <c r="AO10" s="150" t="str">
        <f>IF(Performance!AO178=0,"",Performance!AO178)</f>
        <v/>
      </c>
      <c r="AP10" s="150" t="str">
        <f>IF(Performance!AP178=0,"",Performance!AP178)</f>
        <v/>
      </c>
      <c r="AQ10" s="150" t="str">
        <f>IF(Performance!AQ178=0,"",Performance!AQ178)</f>
        <v/>
      </c>
      <c r="AR10" s="150" t="str">
        <f>IF(Performance!AR178=0,"",Performance!AR178)</f>
        <v/>
      </c>
      <c r="AS10" s="150" t="str">
        <f>IF(Performance!AS178=0,"",Performance!AS178)</f>
        <v/>
      </c>
      <c r="AT10" s="150" t="str">
        <f>IF(Performance!AT178=0,"",Performance!AT178)</f>
        <v/>
      </c>
      <c r="AU10" s="150" t="str">
        <f>IF(Performance!AU178=0,"",Performance!AU178)</f>
        <v/>
      </c>
      <c r="AV10" s="150" t="str">
        <f>IF(Performance!AV178=0,"",Performance!AV178)</f>
        <v/>
      </c>
      <c r="AW10" s="150" t="str">
        <f>IF(Performance!AW178=0,"",Performance!AW178)</f>
        <v/>
      </c>
      <c r="AX10" s="150" t="str">
        <f>IF(Performance!AX178=0,"",Performance!AX178)</f>
        <v/>
      </c>
      <c r="AY10" s="150" t="str">
        <f>IF(Performance!AY178=0,"",Performance!AY178)</f>
        <v/>
      </c>
      <c r="AZ10" s="150" t="str">
        <f>IF(Performance!AZ178=0,"",Performance!AZ178)</f>
        <v/>
      </c>
      <c r="BA10" s="150" t="str">
        <f>IF(Performance!BA178=0,"",Performance!BA178)</f>
        <v/>
      </c>
      <c r="BB10" s="150" t="str">
        <f>IF(Performance!BB178=0,"",Performance!BB178)</f>
        <v/>
      </c>
      <c r="BC10" s="150" t="str">
        <f>IF(Performance!BC178=0,"",Performance!BC178)</f>
        <v/>
      </c>
      <c r="BD10" s="150" t="str">
        <f>IF(Performance!BD178=0,"",Performance!BD178)</f>
        <v/>
      </c>
      <c r="BE10" s="150" t="str">
        <f>IF(Performance!BE178=0,"",Performance!BE178)</f>
        <v/>
      </c>
      <c r="BF10" s="150" t="str">
        <f>IF(Performance!BF178=0,"",Performance!BF178)</f>
        <v/>
      </c>
      <c r="BG10" s="150" t="str">
        <f>IF(Performance!BG178=0,"",Performance!BG178)</f>
        <v/>
      </c>
      <c r="BH10" s="150" t="str">
        <f>IF(Performance!BH178=0,"",Performance!BH178)</f>
        <v/>
      </c>
      <c r="BI10" s="150" t="str">
        <f>IF(Performance!BI178=0,"",Performance!BI178)</f>
        <v/>
      </c>
      <c r="BJ10" s="150" t="str">
        <f>IF(Performance!BJ178=0,"",Performance!BJ178)</f>
        <v/>
      </c>
      <c r="BK10" s="150" t="str">
        <f>IF(Performance!BK178=0,"",Performance!BK178)</f>
        <v/>
      </c>
      <c r="BL10" s="150" t="str">
        <f>IF(Performance!BL178=0,"",Performance!BL178)</f>
        <v/>
      </c>
      <c r="BM10" s="150" t="str">
        <f>IF(Performance!BM178=0,"",Performance!BM178)</f>
        <v/>
      </c>
      <c r="BN10" s="150" t="str">
        <f>IF(Performance!BN178=0,"",Performance!BN178)</f>
        <v/>
      </c>
      <c r="BO10" s="150" t="str">
        <f>IF(Performance!BO178=0,"",Performance!BO178)</f>
        <v/>
      </c>
      <c r="BP10" s="150" t="str">
        <f>IF(Performance!BP178=0,"",Performance!BP178)</f>
        <v/>
      </c>
      <c r="BQ10" s="150" t="str">
        <f>IF(Performance!BQ178=0,"",Performance!BQ178)</f>
        <v/>
      </c>
    </row>
    <row r="11" spans="1:69" customFormat="1" ht="14.25" x14ac:dyDescent="0.2">
      <c r="A11" s="206"/>
      <c r="B11" s="206"/>
      <c r="C11" s="206"/>
      <c r="D11" s="206"/>
      <c r="E11" s="35"/>
      <c r="F11" s="206"/>
      <c r="G11" s="35"/>
      <c r="H11" s="206"/>
      <c r="I11" s="206"/>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row>
    <row r="12" spans="1:69" customFormat="1" ht="14.25" x14ac:dyDescent="0.2">
      <c r="A12" s="206"/>
      <c r="B12" s="206"/>
      <c r="C12" s="206"/>
      <c r="D12" s="206"/>
      <c r="E12" s="35" t="s">
        <v>569</v>
      </c>
      <c r="F12" s="206"/>
      <c r="G12" s="35" t="s">
        <v>215</v>
      </c>
      <c r="H12" s="206"/>
      <c r="I12" s="206"/>
      <c r="J12" s="150" t="str">
        <f>IF(AND(InpPerformance!J23="",InpPerformance!J24="",InpPerformance!J25="",InpPerformance!J26="",InpPerformance!J27="",InpPerformance!J28="",InpPerformance!J29=""),"","YES")</f>
        <v/>
      </c>
      <c r="K12" s="150" t="str">
        <f>IF(AND(InpPerformance!K23="",InpPerformance!K24="",InpPerformance!K25="",InpPerformance!K26="",InpPerformance!K27="",InpPerformance!K28="",InpPerformance!K29=""),"","YES")</f>
        <v/>
      </c>
      <c r="L12" s="150" t="str">
        <f>IF(AND(InpPerformance!L23="",InpPerformance!L24="",InpPerformance!L25="",InpPerformance!L26="",InpPerformance!L27="",InpPerformance!L28="",InpPerformance!L29=""),"","YES")</f>
        <v/>
      </c>
      <c r="M12" s="150" t="str">
        <f>IF(AND(InpPerformance!M23="",InpPerformance!M24="",InpPerformance!M25="",InpPerformance!M26="",InpPerformance!M27="",InpPerformance!M28="",InpPerformance!M29=""),"","YES")</f>
        <v/>
      </c>
      <c r="N12" s="150" t="str">
        <f>IF(AND(InpPerformance!N23="",InpPerformance!N24="",InpPerformance!N25="",InpPerformance!N26="",InpPerformance!N27="",InpPerformance!N28="",InpPerformance!N29=""),"","YES")</f>
        <v/>
      </c>
      <c r="O12" s="150" t="str">
        <f>IF(AND(InpPerformance!O23="",InpPerformance!O24="",InpPerformance!O25="",InpPerformance!O26="",InpPerformance!O27="",InpPerformance!O28="",InpPerformance!O29=""),"","YES")</f>
        <v/>
      </c>
      <c r="P12" s="150" t="str">
        <f>IF(AND(InpPerformance!P23="",InpPerformance!P24="",InpPerformance!P25="",InpPerformance!P26="",InpPerformance!P27="",InpPerformance!P28="",InpPerformance!P29=""),"","YES")</f>
        <v/>
      </c>
      <c r="Q12" s="150" t="str">
        <f>IF(AND(InpPerformance!Q23="",InpPerformance!Q24="",InpPerformance!Q25="",InpPerformance!Q26="",InpPerformance!Q27="",InpPerformance!Q28="",InpPerformance!Q29=""),"","YES")</f>
        <v/>
      </c>
      <c r="R12" s="150" t="str">
        <f>IF(AND(InpPerformance!R23="",InpPerformance!R24="",InpPerformance!R25="",InpPerformance!R26="",InpPerformance!R27="",InpPerformance!R28="",InpPerformance!R29=""),"","YES")</f>
        <v/>
      </c>
      <c r="S12" s="150" t="str">
        <f>IF(AND(InpPerformance!S23="",InpPerformance!S24="",InpPerformance!S25="",InpPerformance!S26="",InpPerformance!S27="",InpPerformance!S28="",InpPerformance!S29=""),"","YES")</f>
        <v/>
      </c>
      <c r="T12" s="150" t="str">
        <f>IF(AND(InpPerformance!T23="",InpPerformance!T24="",InpPerformance!T25="",InpPerformance!T26="",InpPerformance!T27="",InpPerformance!T28="",InpPerformance!T29=""),"","YES")</f>
        <v/>
      </c>
      <c r="U12" s="150" t="str">
        <f>IF(AND(InpPerformance!U23="",InpPerformance!U24="",InpPerformance!U25="",InpPerformance!U26="",InpPerformance!U27="",InpPerformance!U28="",InpPerformance!U29=""),"","YES")</f>
        <v/>
      </c>
      <c r="V12" s="150" t="str">
        <f>IF(AND(InpPerformance!V23="",InpPerformance!V24="",InpPerformance!V25="",InpPerformance!V26="",InpPerformance!V27="",InpPerformance!V28="",InpPerformance!V29=""),"","YES")</f>
        <v/>
      </c>
      <c r="W12" s="150" t="str">
        <f>IF(AND(InpPerformance!W23="",InpPerformance!W24="",InpPerformance!W25="",InpPerformance!W26="",InpPerformance!W27="",InpPerformance!W28="",InpPerformance!W29=""),"","YES")</f>
        <v/>
      </c>
      <c r="X12" s="150" t="str">
        <f>IF(AND(InpPerformance!X23="",InpPerformance!X24="",InpPerformance!X25="",InpPerformance!X26="",InpPerformance!X27="",InpPerformance!X28="",InpPerformance!X29=""),"","YES")</f>
        <v/>
      </c>
      <c r="Y12" s="150" t="str">
        <f>IF(AND(InpPerformance!Y23="",InpPerformance!Y24="",InpPerformance!Y25="",InpPerformance!Y26="",InpPerformance!Y27="",InpPerformance!Y28="",InpPerformance!Y29=""),"","YES")</f>
        <v/>
      </c>
      <c r="Z12" s="150" t="str">
        <f>IF(AND(InpPerformance!Z23="",InpPerformance!Z24="",InpPerformance!Z25="",InpPerformance!Z26="",InpPerformance!Z27="",InpPerformance!Z28="",InpPerformance!Z29=""),"","YES")</f>
        <v/>
      </c>
      <c r="AA12" s="150" t="str">
        <f>IF(AND(InpPerformance!AA23="",InpPerformance!AA24="",InpPerformance!AA25="",InpPerformance!AA26="",InpPerformance!AA27="",InpPerformance!AA28="",InpPerformance!AA29=""),"","YES")</f>
        <v/>
      </c>
      <c r="AB12" s="150" t="str">
        <f>IF(AND(InpPerformance!AB23="",InpPerformance!AB24="",InpPerformance!AB25="",InpPerformance!AB26="",InpPerformance!AB27="",InpPerformance!AB28="",InpPerformance!AB29=""),"","YES")</f>
        <v/>
      </c>
      <c r="AC12" s="150" t="str">
        <f>IF(AND(InpPerformance!AC23="",InpPerformance!AC24="",InpPerformance!AC25="",InpPerformance!AC26="",InpPerformance!AC27="",InpPerformance!AC28="",InpPerformance!AC29=""),"","YES")</f>
        <v/>
      </c>
      <c r="AD12" s="150" t="str">
        <f>IF(AND(InpPerformance!AD23="",InpPerformance!AD24="",InpPerformance!AD25="",InpPerformance!AD26="",InpPerformance!AD27="",InpPerformance!AD28="",InpPerformance!AD29=""),"","YES")</f>
        <v/>
      </c>
      <c r="AE12" s="150" t="str">
        <f>IF(AND(InpPerformance!AE23="",InpPerformance!AE24="",InpPerformance!AE25="",InpPerformance!AE26="",InpPerformance!AE27="",InpPerformance!AE28="",InpPerformance!AE29=""),"","YES")</f>
        <v/>
      </c>
      <c r="AF12" s="150" t="str">
        <f>IF(AND(InpPerformance!AF23="",InpPerformance!AF24="",InpPerformance!AF25="",InpPerformance!AF26="",InpPerformance!AF27="",InpPerformance!AF28="",InpPerformance!AF29=""),"","YES")</f>
        <v/>
      </c>
      <c r="AG12" s="150" t="str">
        <f>IF(AND(InpPerformance!AG23="",InpPerformance!AG24="",InpPerformance!AG25="",InpPerformance!AG26="",InpPerformance!AG27="",InpPerformance!AG28="",InpPerformance!AG29=""),"","YES")</f>
        <v/>
      </c>
      <c r="AH12" s="150" t="str">
        <f>IF(AND(InpPerformance!AH23="",InpPerformance!AH24="",InpPerformance!AH25="",InpPerformance!AH26="",InpPerformance!AH27="",InpPerformance!AH28="",InpPerformance!AH29=""),"","YES")</f>
        <v/>
      </c>
      <c r="AI12" s="150" t="str">
        <f>IF(AND(InpPerformance!AI23="",InpPerformance!AI24="",InpPerformance!AI25="",InpPerformance!AI26="",InpPerformance!AI27="",InpPerformance!AI28="",InpPerformance!AI29=""),"","YES")</f>
        <v/>
      </c>
      <c r="AJ12" s="150" t="str">
        <f>IF(AND(InpPerformance!AJ23="",InpPerformance!AJ24="",InpPerformance!AJ25="",InpPerformance!AJ26="",InpPerformance!AJ27="",InpPerformance!AJ28="",InpPerformance!AJ29=""),"","YES")</f>
        <v/>
      </c>
      <c r="AK12" s="150" t="str">
        <f>IF(AND(InpPerformance!AK23="",InpPerformance!AK24="",InpPerformance!AK25="",InpPerformance!AK26="",InpPerformance!AK27="",InpPerformance!AK28="",InpPerformance!AK29=""),"","YES")</f>
        <v/>
      </c>
      <c r="AL12" s="150" t="str">
        <f>IF(AND(InpPerformance!AL23="",InpPerformance!AL24="",InpPerformance!AL25="",InpPerformance!AL26="",InpPerformance!AL27="",InpPerformance!AL28="",InpPerformance!AL29=""),"","YES")</f>
        <v/>
      </c>
      <c r="AM12" s="150" t="str">
        <f>IF(AND(InpPerformance!AM23="",InpPerformance!AM24="",InpPerformance!AM25="",InpPerformance!AM26="",InpPerformance!AM27="",InpPerformance!AM28="",InpPerformance!AM29=""),"","YES")</f>
        <v/>
      </c>
      <c r="AN12" s="150" t="str">
        <f>IF(AND(InpPerformance!AN23="",InpPerformance!AN24="",InpPerformance!AN25="",InpPerformance!AN26="",InpPerformance!AN27="",InpPerformance!AN28="",InpPerformance!AN29=""),"","YES")</f>
        <v/>
      </c>
      <c r="AO12" s="150" t="str">
        <f>IF(AND(InpPerformance!AO23="",InpPerformance!AO24="",InpPerformance!AO25="",InpPerformance!AO26="",InpPerformance!AO27="",InpPerformance!AO28="",InpPerformance!AO29=""),"","YES")</f>
        <v/>
      </c>
      <c r="AP12" s="150" t="str">
        <f>IF(AND(InpPerformance!AP23="",InpPerformance!AP24="",InpPerformance!AP25="",InpPerformance!AP26="",InpPerformance!AP27="",InpPerformance!AP28="",InpPerformance!AP29=""),"","YES")</f>
        <v/>
      </c>
      <c r="AQ12" s="150" t="str">
        <f>IF(AND(InpPerformance!AQ23="",InpPerformance!AQ24="",InpPerformance!AQ25="",InpPerformance!AQ26="",InpPerformance!AQ27="",InpPerformance!AQ28="",InpPerformance!AQ29=""),"","YES")</f>
        <v/>
      </c>
      <c r="AR12" s="150" t="str">
        <f>IF(AND(InpPerformance!AR23="",InpPerformance!AR24="",InpPerformance!AR25="",InpPerformance!AR26="",InpPerformance!AR27="",InpPerformance!AR28="",InpPerformance!AR29=""),"","YES")</f>
        <v/>
      </c>
      <c r="AS12" s="150" t="str">
        <f>IF(AND(InpPerformance!AS23="",InpPerformance!AS24="",InpPerformance!AS25="",InpPerformance!AS26="",InpPerformance!AS27="",InpPerformance!AS28="",InpPerformance!AS29=""),"","YES")</f>
        <v/>
      </c>
      <c r="AT12" s="150" t="str">
        <f>IF(AND(InpPerformance!AT23="",InpPerformance!AT24="",InpPerformance!AT25="",InpPerformance!AT26="",InpPerformance!AT27="",InpPerformance!AT28="",InpPerformance!AT29=""),"","YES")</f>
        <v/>
      </c>
      <c r="AU12" s="150" t="str">
        <f>IF(AND(InpPerformance!AU23="",InpPerformance!AU24="",InpPerformance!AU25="",InpPerformance!AU26="",InpPerformance!AU27="",InpPerformance!AU28="",InpPerformance!AU29=""),"","YES")</f>
        <v/>
      </c>
      <c r="AV12" s="150" t="str">
        <f>IF(AND(InpPerformance!AV23="",InpPerformance!AV24="",InpPerformance!AV25="",InpPerformance!AV26="",InpPerformance!AV27="",InpPerformance!AV28="",InpPerformance!AV29=""),"","YES")</f>
        <v/>
      </c>
      <c r="AW12" s="150" t="str">
        <f>IF(AND(InpPerformance!AW23="",InpPerformance!AW24="",InpPerformance!AW25="",InpPerformance!AW26="",InpPerformance!AW27="",InpPerformance!AW28="",InpPerformance!AW29=""),"","YES")</f>
        <v/>
      </c>
      <c r="AX12" s="150" t="str">
        <f>IF(AND(InpPerformance!AX23="",InpPerformance!AX24="",InpPerformance!AX25="",InpPerformance!AX26="",InpPerformance!AX27="",InpPerformance!AX28="",InpPerformance!AX29=""),"","YES")</f>
        <v/>
      </c>
      <c r="AY12" s="150" t="str">
        <f>IF(AND(InpPerformance!AY23="",InpPerformance!AY24="",InpPerformance!AY25="",InpPerformance!AY26="",InpPerformance!AY27="",InpPerformance!AY28="",InpPerformance!AY29=""),"","YES")</f>
        <v/>
      </c>
      <c r="AZ12" s="150" t="str">
        <f>IF(AND(InpPerformance!AZ23="",InpPerformance!AZ24="",InpPerformance!AZ25="",InpPerformance!AZ26="",InpPerformance!AZ27="",InpPerformance!AZ28="",InpPerformance!AZ29=""),"","YES")</f>
        <v/>
      </c>
      <c r="BA12" s="150" t="str">
        <f>IF(AND(InpPerformance!BA23="",InpPerformance!BA24="",InpPerformance!BA25="",InpPerformance!BA26="",InpPerformance!BA27="",InpPerformance!BA28="",InpPerformance!BA29=""),"","YES")</f>
        <v/>
      </c>
      <c r="BB12" s="150" t="str">
        <f>IF(AND(InpPerformance!BB23="",InpPerformance!BB24="",InpPerformance!BB25="",InpPerformance!BB26="",InpPerformance!BB27="",InpPerformance!BB28="",InpPerformance!BB29=""),"","YES")</f>
        <v/>
      </c>
      <c r="BC12" s="150" t="str">
        <f>IF(AND(InpPerformance!BC23="",InpPerformance!BC24="",InpPerformance!BC25="",InpPerformance!BC26="",InpPerformance!BC27="",InpPerformance!BC28="",InpPerformance!BC29=""),"","YES")</f>
        <v/>
      </c>
      <c r="BD12" s="150" t="str">
        <f>IF(AND(InpPerformance!BD23="",InpPerformance!BD24="",InpPerformance!BD25="",InpPerformance!BD26="",InpPerformance!BD27="",InpPerformance!BD28="",InpPerformance!BD29=""),"","YES")</f>
        <v/>
      </c>
      <c r="BE12" s="150" t="str">
        <f>IF(AND(InpPerformance!BE23="",InpPerformance!BE24="",InpPerformance!BE25="",InpPerformance!BE26="",InpPerformance!BE27="",InpPerformance!BE28="",InpPerformance!BE29=""),"","YES")</f>
        <v/>
      </c>
      <c r="BF12" s="150" t="str">
        <f>IF(AND(InpPerformance!BF23="",InpPerformance!BF24="",InpPerformance!BF25="",InpPerformance!BF26="",InpPerformance!BF27="",InpPerformance!BF28="",InpPerformance!BF29=""),"","YES")</f>
        <v/>
      </c>
      <c r="BG12" s="150" t="str">
        <f>IF(AND(InpPerformance!BG23="",InpPerformance!BG24="",InpPerformance!BG25="",InpPerformance!BG26="",InpPerformance!BG27="",InpPerformance!BG28="",InpPerformance!BG29=""),"","YES")</f>
        <v/>
      </c>
      <c r="BH12" s="150" t="str">
        <f>IF(AND(InpPerformance!BH23="",InpPerformance!BH24="",InpPerformance!BH25="",InpPerformance!BH26="",InpPerformance!BH27="",InpPerformance!BH28="",InpPerformance!BH29=""),"","YES")</f>
        <v/>
      </c>
      <c r="BI12" s="150" t="str">
        <f>IF(AND(InpPerformance!BI23="",InpPerformance!BI24="",InpPerformance!BI25="",InpPerformance!BI26="",InpPerformance!BI27="",InpPerformance!BI28="",InpPerformance!BI29=""),"","YES")</f>
        <v/>
      </c>
      <c r="BJ12" s="150" t="str">
        <f>IF(AND(InpPerformance!BJ23="",InpPerformance!BJ24="",InpPerformance!BJ25="",InpPerformance!BJ26="",InpPerformance!BJ27="",InpPerformance!BJ28="",InpPerformance!BJ29=""),"","YES")</f>
        <v/>
      </c>
      <c r="BK12" s="150" t="str">
        <f>IF(AND(InpPerformance!BK23="",InpPerformance!BK24="",InpPerformance!BK25="",InpPerformance!BK26="",InpPerformance!BK27="",InpPerformance!BK28="",InpPerformance!BK29=""),"","YES")</f>
        <v/>
      </c>
      <c r="BL12" s="150" t="str">
        <f>IF(AND(InpPerformance!BL23="",InpPerformance!BL24="",InpPerformance!BL25="",InpPerformance!BL26="",InpPerformance!BL27="",InpPerformance!BL28="",InpPerformance!BL29=""),"","YES")</f>
        <v/>
      </c>
      <c r="BM12" s="150" t="str">
        <f>IF(AND(InpPerformance!BM23="",InpPerformance!BM24="",InpPerformance!BM25="",InpPerformance!BM26="",InpPerformance!BM27="",InpPerformance!BM28="",InpPerformance!BM29=""),"","YES")</f>
        <v/>
      </c>
      <c r="BN12" s="150" t="str">
        <f>IF(AND(InpPerformance!BN23="",InpPerformance!BN24="",InpPerformance!BN25="",InpPerformance!BN26="",InpPerformance!BN27="",InpPerformance!BN28="",InpPerformance!BN29=""),"","YES")</f>
        <v/>
      </c>
      <c r="BO12" s="150" t="str">
        <f>IF(AND(InpPerformance!BO23="",InpPerformance!BO24="",InpPerformance!BO25="",InpPerformance!BO26="",InpPerformance!BO27="",InpPerformance!BO28="",InpPerformance!BO29=""),"","YES")</f>
        <v/>
      </c>
      <c r="BP12" s="150" t="str">
        <f>IF(AND(InpPerformance!BP23="",InpPerformance!BP24="",InpPerformance!BP25="",InpPerformance!BP26="",InpPerformance!BP27="",InpPerformance!BP28="",InpPerformance!BP29=""),"","YES")</f>
        <v/>
      </c>
      <c r="BQ12" s="150" t="str">
        <f>IF(AND(InpPerformance!BQ23="",InpPerformance!BQ24="",InpPerformance!BQ25="",InpPerformance!BQ26="",InpPerformance!BQ27="",InpPerformance!BQ28="",InpPerformance!BQ29=""),"","YES")</f>
        <v/>
      </c>
    </row>
    <row r="13" spans="1:69" customFormat="1" ht="14.25" x14ac:dyDescent="0.2">
      <c r="A13" s="206"/>
      <c r="B13" s="206"/>
      <c r="C13" s="206"/>
      <c r="D13" s="206"/>
      <c r="E13" s="35" t="s">
        <v>570</v>
      </c>
      <c r="F13" s="206"/>
      <c r="G13" s="35" t="s">
        <v>215</v>
      </c>
      <c r="H13" s="206"/>
      <c r="I13" s="206"/>
      <c r="J13" s="150" t="str">
        <f>Performance!J148</f>
        <v/>
      </c>
      <c r="K13" s="150" t="str">
        <f>IF(AND(InpPerformance!K24="",InpPerformance!K25="",InpPerformance!K26="",InpPerformance!K27="",InpPerformance!K28="",InpPerformance!K29="",InpPerformance!K30=""),"","YES")</f>
        <v/>
      </c>
      <c r="L13" s="150" t="str">
        <f>IF(AND(InpPerformance!L24="",InpPerformance!L25="",InpPerformance!L26="",InpPerformance!L27="",InpPerformance!L28="",InpPerformance!L29="",InpPerformance!L30=""),"","YES")</f>
        <v/>
      </c>
      <c r="M13" s="150" t="str">
        <f>IF(AND(InpPerformance!M24="",InpPerformance!M25="",InpPerformance!M26="",InpPerformance!M27="",InpPerformance!M28="",InpPerformance!M29="",InpPerformance!M30=""),"","YES")</f>
        <v/>
      </c>
      <c r="N13" s="150" t="str">
        <f>IF(AND(InpPerformance!N24="",InpPerformance!N25="",InpPerformance!N26="",InpPerformance!N27="",InpPerformance!N28="",InpPerformance!N29="",InpPerformance!N30=""),"","YES")</f>
        <v/>
      </c>
      <c r="O13" s="150" t="str">
        <f>IF(AND(InpPerformance!O24="",InpPerformance!O25="",InpPerformance!O26="",InpPerformance!O27="",InpPerformance!O28="",InpPerformance!O29="",InpPerformance!O30=""),"","YES")</f>
        <v/>
      </c>
      <c r="P13" s="150" t="str">
        <f>IF(AND(InpPerformance!P24="",InpPerformance!P25="",InpPerformance!P26="",InpPerformance!P27="",InpPerformance!P28="",InpPerformance!P29="",InpPerformance!P30=""),"","YES")</f>
        <v/>
      </c>
      <c r="Q13" s="150" t="str">
        <f>IF(AND(InpPerformance!Q24="",InpPerformance!Q25="",InpPerformance!Q26="",InpPerformance!Q27="",InpPerformance!Q28="",InpPerformance!Q29="",InpPerformance!Q30=""),"","YES")</f>
        <v/>
      </c>
      <c r="R13" s="150" t="str">
        <f>IF(AND(InpPerformance!R24="",InpPerformance!R25="",InpPerformance!R26="",InpPerformance!R27="",InpPerformance!R28="",InpPerformance!R29="",InpPerformance!R30=""),"","YES")</f>
        <v/>
      </c>
      <c r="S13" s="150" t="str">
        <f>IF(AND(InpPerformance!S24="",InpPerformance!S25="",InpPerformance!S26="",InpPerformance!S27="",InpPerformance!S28="",InpPerformance!S29="",InpPerformance!S30=""),"","YES")</f>
        <v/>
      </c>
      <c r="T13" s="150" t="str">
        <f>IF(AND(InpPerformance!T24="",InpPerformance!T25="",InpPerformance!T26="",InpPerformance!T27="",InpPerformance!T28="",InpPerformance!T29="",InpPerformance!T30=""),"","YES")</f>
        <v/>
      </c>
      <c r="U13" s="150" t="str">
        <f>IF(AND(InpPerformance!U24="",InpPerformance!U25="",InpPerformance!U26="",InpPerformance!U27="",InpPerformance!U28="",InpPerformance!U29="",InpPerformance!U30=""),"","YES")</f>
        <v/>
      </c>
      <c r="V13" s="150" t="str">
        <f>IF(AND(InpPerformance!V24="",InpPerformance!V25="",InpPerformance!V26="",InpPerformance!V27="",InpPerformance!V28="",InpPerformance!V29="",InpPerformance!V30=""),"","YES")</f>
        <v/>
      </c>
      <c r="W13" s="150" t="str">
        <f>IF(AND(InpPerformance!W24="",InpPerformance!W25="",InpPerformance!W26="",InpPerformance!W27="",InpPerformance!W28="",InpPerformance!W29="",InpPerformance!W30=""),"","YES")</f>
        <v/>
      </c>
      <c r="X13" s="150" t="str">
        <f>IF(AND(InpPerformance!X24="",InpPerformance!X25="",InpPerformance!X26="",InpPerformance!X27="",InpPerformance!X28="",InpPerformance!X29="",InpPerformance!X30=""),"","YES")</f>
        <v/>
      </c>
      <c r="Y13" s="150" t="str">
        <f>IF(AND(InpPerformance!Y24="",InpPerformance!Y25="",InpPerformance!Y26="",InpPerformance!Y27="",InpPerformance!Y28="",InpPerformance!Y29="",InpPerformance!Y30=""),"","YES")</f>
        <v/>
      </c>
      <c r="Z13" s="150" t="str">
        <f>IF(AND(InpPerformance!Z24="",InpPerformance!Z25="",InpPerformance!Z26="",InpPerformance!Z27="",InpPerformance!Z28="",InpPerformance!Z29="",InpPerformance!Z30=""),"","YES")</f>
        <v/>
      </c>
      <c r="AA13" s="150" t="str">
        <f>IF(AND(InpPerformance!AA24="",InpPerformance!AA25="",InpPerformance!AA26="",InpPerformance!AA27="",InpPerformance!AA28="",InpPerformance!AA29="",InpPerformance!AA30=""),"","YES")</f>
        <v/>
      </c>
      <c r="AB13" s="150" t="str">
        <f>IF(AND(InpPerformance!AB24="",InpPerformance!AB25="",InpPerformance!AB26="",InpPerformance!AB27="",InpPerformance!AB28="",InpPerformance!AB29="",InpPerformance!AB30=""),"","YES")</f>
        <v/>
      </c>
      <c r="AC13" s="150" t="str">
        <f>IF(AND(InpPerformance!AC24="",InpPerformance!AC25="",InpPerformance!AC26="",InpPerformance!AC27="",InpPerformance!AC28="",InpPerformance!AC29="",InpPerformance!AC30=""),"","YES")</f>
        <v/>
      </c>
      <c r="AD13" s="150" t="str">
        <f>IF(AND(InpPerformance!AD24="",InpPerformance!AD25="",InpPerformance!AD26="",InpPerformance!AD27="",InpPerformance!AD28="",InpPerformance!AD29="",InpPerformance!AD30=""),"","YES")</f>
        <v/>
      </c>
      <c r="AE13" s="150" t="str">
        <f>IF(AND(InpPerformance!AE24="",InpPerformance!AE25="",InpPerformance!AE26="",InpPerformance!AE27="",InpPerformance!AE28="",InpPerformance!AE29="",InpPerformance!AE30=""),"","YES")</f>
        <v/>
      </c>
      <c r="AF13" s="150" t="str">
        <f>IF(AND(InpPerformance!AF24="",InpPerformance!AF25="",InpPerformance!AF26="",InpPerformance!AF27="",InpPerformance!AF28="",InpPerformance!AF29="",InpPerformance!AF30=""),"","YES")</f>
        <v/>
      </c>
      <c r="AG13" s="150" t="str">
        <f>IF(AND(InpPerformance!AG24="",InpPerformance!AG25="",InpPerformance!AG26="",InpPerformance!AG27="",InpPerformance!AG28="",InpPerformance!AG29="",InpPerformance!AG30=""),"","YES")</f>
        <v/>
      </c>
      <c r="AH13" s="150" t="str">
        <f>IF(AND(InpPerformance!AH24="",InpPerformance!AH25="",InpPerformance!AH26="",InpPerformance!AH27="",InpPerformance!AH28="",InpPerformance!AH29="",InpPerformance!AH30=""),"","YES")</f>
        <v/>
      </c>
      <c r="AI13" s="150" t="str">
        <f>IF(AND(InpPerformance!AI24="",InpPerformance!AI25="",InpPerformance!AI26="",InpPerformance!AI27="",InpPerformance!AI28="",InpPerformance!AI29="",InpPerformance!AI30=""),"","YES")</f>
        <v/>
      </c>
      <c r="AJ13" s="150" t="str">
        <f>IF(AND(InpPerformance!AJ24="",InpPerformance!AJ25="",InpPerformance!AJ26="",InpPerformance!AJ27="",InpPerformance!AJ28="",InpPerformance!AJ29="",InpPerformance!AJ30=""),"","YES")</f>
        <v/>
      </c>
      <c r="AK13" s="150" t="str">
        <f>IF(AND(InpPerformance!AK24="",InpPerformance!AK25="",InpPerformance!AK26="",InpPerformance!AK27="",InpPerformance!AK28="",InpPerformance!AK29="",InpPerformance!AK30=""),"","YES")</f>
        <v/>
      </c>
      <c r="AL13" s="150" t="str">
        <f>IF(AND(InpPerformance!AL24="",InpPerformance!AL25="",InpPerformance!AL26="",InpPerformance!AL27="",InpPerformance!AL28="",InpPerformance!AL29="",InpPerformance!AL30=""),"","YES")</f>
        <v/>
      </c>
      <c r="AM13" s="150" t="str">
        <f>IF(AND(InpPerformance!AM24="",InpPerformance!AM25="",InpPerformance!AM26="",InpPerformance!AM27="",InpPerformance!AM28="",InpPerformance!AM29="",InpPerformance!AM30=""),"","YES")</f>
        <v/>
      </c>
      <c r="AN13" s="150" t="str">
        <f>IF(AND(InpPerformance!AN24="",InpPerformance!AN25="",InpPerformance!AN26="",InpPerformance!AN27="",InpPerformance!AN28="",InpPerformance!AN29="",InpPerformance!AN30=""),"","YES")</f>
        <v/>
      </c>
      <c r="AO13" s="150" t="str">
        <f>IF(AND(InpPerformance!AO24="",InpPerformance!AO25="",InpPerformance!AO26="",InpPerformance!AO27="",InpPerformance!AO28="",InpPerformance!AO29="",InpPerformance!AO30=""),"","YES")</f>
        <v/>
      </c>
      <c r="AP13" s="150" t="str">
        <f>IF(AND(InpPerformance!AP24="",InpPerformance!AP25="",InpPerformance!AP26="",InpPerformance!AP27="",InpPerformance!AP28="",InpPerformance!AP29="",InpPerformance!AP30=""),"","YES")</f>
        <v/>
      </c>
      <c r="AQ13" s="150" t="str">
        <f>IF(AND(InpPerformance!AQ24="",InpPerformance!AQ25="",InpPerformance!AQ26="",InpPerformance!AQ27="",InpPerformance!AQ28="",InpPerformance!AQ29="",InpPerformance!AQ30=""),"","YES")</f>
        <v/>
      </c>
      <c r="AR13" s="150" t="str">
        <f>IF(AND(InpPerformance!AR24="",InpPerformance!AR25="",InpPerformance!AR26="",InpPerformance!AR27="",InpPerformance!AR28="",InpPerformance!AR29="",InpPerformance!AR30=""),"","YES")</f>
        <v/>
      </c>
      <c r="AS13" s="150" t="str">
        <f>IF(AND(InpPerformance!AS24="",InpPerformance!AS25="",InpPerformance!AS26="",InpPerformance!AS27="",InpPerformance!AS28="",InpPerformance!AS29="",InpPerformance!AS30=""),"","YES")</f>
        <v/>
      </c>
      <c r="AT13" s="150" t="str">
        <f>IF(AND(InpPerformance!AT24="",InpPerformance!AT25="",InpPerformance!AT26="",InpPerformance!AT27="",InpPerformance!AT28="",InpPerformance!AT29="",InpPerformance!AT30=""),"","YES")</f>
        <v/>
      </c>
      <c r="AU13" s="150" t="str">
        <f>IF(AND(InpPerformance!AU24="",InpPerformance!AU25="",InpPerformance!AU26="",InpPerformance!AU27="",InpPerformance!AU28="",InpPerformance!AU29="",InpPerformance!AU30=""),"","YES")</f>
        <v/>
      </c>
      <c r="AV13" s="150" t="str">
        <f>IF(AND(InpPerformance!AV24="",InpPerformance!AV25="",InpPerformance!AV26="",InpPerformance!AV27="",InpPerformance!AV28="",InpPerformance!AV29="",InpPerformance!AV30=""),"","YES")</f>
        <v/>
      </c>
      <c r="AW13" s="150" t="str">
        <f>IF(AND(InpPerformance!AW24="",InpPerformance!AW25="",InpPerformance!AW26="",InpPerformance!AW27="",InpPerformance!AW28="",InpPerformance!AW29="",InpPerformance!AW30=""),"","YES")</f>
        <v/>
      </c>
      <c r="AX13" s="150" t="str">
        <f>IF(AND(InpPerformance!AX24="",InpPerformance!AX25="",InpPerformance!AX26="",InpPerformance!AX27="",InpPerformance!AX28="",InpPerformance!AX29="",InpPerformance!AX30=""),"","YES")</f>
        <v/>
      </c>
      <c r="AY13" s="150" t="str">
        <f>IF(AND(InpPerformance!AY24="",InpPerformance!AY25="",InpPerformance!AY26="",InpPerformance!AY27="",InpPerformance!AY28="",InpPerformance!AY29="",InpPerformance!AY30=""),"","YES")</f>
        <v/>
      </c>
      <c r="AZ13" s="150" t="str">
        <f>IF(AND(InpPerformance!AZ24="",InpPerformance!AZ25="",InpPerformance!AZ26="",InpPerformance!AZ27="",InpPerformance!AZ28="",InpPerformance!AZ29="",InpPerformance!AZ30=""),"","YES")</f>
        <v/>
      </c>
      <c r="BA13" s="150" t="str">
        <f>IF(AND(InpPerformance!BA24="",InpPerformance!BA25="",InpPerformance!BA26="",InpPerformance!BA27="",InpPerformance!BA28="",InpPerformance!BA29="",InpPerformance!BA30=""),"","YES")</f>
        <v/>
      </c>
      <c r="BB13" s="150" t="str">
        <f>IF(AND(InpPerformance!BB24="",InpPerformance!BB25="",InpPerformance!BB26="",InpPerformance!BB27="",InpPerformance!BB28="",InpPerformance!BB29="",InpPerformance!BB30=""),"","YES")</f>
        <v/>
      </c>
      <c r="BC13" s="150" t="str">
        <f>IF(AND(InpPerformance!BC24="",InpPerformance!BC25="",InpPerformance!BC26="",InpPerformance!BC27="",InpPerformance!BC28="",InpPerformance!BC29="",InpPerformance!BC30=""),"","YES")</f>
        <v/>
      </c>
      <c r="BD13" s="150" t="str">
        <f>IF(AND(InpPerformance!BD24="",InpPerformance!BD25="",InpPerformance!BD26="",InpPerformance!BD27="",InpPerformance!BD28="",InpPerformance!BD29="",InpPerformance!BD30=""),"","YES")</f>
        <v/>
      </c>
      <c r="BE13" s="150" t="str">
        <f>IF(AND(InpPerformance!BE24="",InpPerformance!BE25="",InpPerformance!BE26="",InpPerformance!BE27="",InpPerformance!BE28="",InpPerformance!BE29="",InpPerformance!BE30=""),"","YES")</f>
        <v/>
      </c>
      <c r="BF13" s="150" t="str">
        <f>IF(AND(InpPerformance!BF24="",InpPerformance!BF25="",InpPerformance!BF26="",InpPerformance!BF27="",InpPerformance!BF28="",InpPerformance!BF29="",InpPerformance!BF30=""),"","YES")</f>
        <v/>
      </c>
      <c r="BG13" s="150" t="str">
        <f>IF(AND(InpPerformance!BG24="",InpPerformance!BG25="",InpPerformance!BG26="",InpPerformance!BG27="",InpPerformance!BG28="",InpPerformance!BG29="",InpPerformance!BG30=""),"","YES")</f>
        <v/>
      </c>
      <c r="BH13" s="150" t="str">
        <f>IF(AND(InpPerformance!BH24="",InpPerformance!BH25="",InpPerformance!BH26="",InpPerformance!BH27="",InpPerformance!BH28="",InpPerformance!BH29="",InpPerformance!BH30=""),"","YES")</f>
        <v/>
      </c>
      <c r="BI13" s="150" t="str">
        <f>IF(AND(InpPerformance!BI24="",InpPerformance!BI25="",InpPerformance!BI26="",InpPerformance!BI27="",InpPerformance!BI28="",InpPerformance!BI29="",InpPerformance!BI30=""),"","YES")</f>
        <v/>
      </c>
      <c r="BJ13" s="150" t="str">
        <f>IF(AND(InpPerformance!BJ24="",InpPerformance!BJ25="",InpPerformance!BJ26="",InpPerformance!BJ27="",InpPerformance!BJ28="",InpPerformance!BJ29="",InpPerformance!BJ30=""),"","YES")</f>
        <v/>
      </c>
      <c r="BK13" s="150" t="str">
        <f>IF(AND(InpPerformance!BK24="",InpPerformance!BK25="",InpPerformance!BK26="",InpPerformance!BK27="",InpPerformance!BK28="",InpPerformance!BK29="",InpPerformance!BK30=""),"","YES")</f>
        <v/>
      </c>
      <c r="BL13" s="150" t="str">
        <f>IF(AND(InpPerformance!BL24="",InpPerformance!BL25="",InpPerformance!BL26="",InpPerformance!BL27="",InpPerformance!BL28="",InpPerformance!BL29="",InpPerformance!BL30=""),"","YES")</f>
        <v/>
      </c>
      <c r="BM13" s="150" t="str">
        <f>IF(AND(InpPerformance!BM24="",InpPerformance!BM25="",InpPerformance!BM26="",InpPerformance!BM27="",InpPerformance!BM28="",InpPerformance!BM29="",InpPerformance!BM30=""),"","YES")</f>
        <v/>
      </c>
      <c r="BN13" s="150" t="str">
        <f>IF(AND(InpPerformance!BN24="",InpPerformance!BN25="",InpPerformance!BN26="",InpPerformance!BN27="",InpPerformance!BN28="",InpPerformance!BN29="",InpPerformance!BN30=""),"","YES")</f>
        <v/>
      </c>
      <c r="BO13" s="150" t="str">
        <f>IF(AND(InpPerformance!BO24="",InpPerformance!BO25="",InpPerformance!BO26="",InpPerformance!BO27="",InpPerformance!BO28="",InpPerformance!BO29="",InpPerformance!BO30=""),"","YES")</f>
        <v/>
      </c>
      <c r="BP13" s="150" t="str">
        <f>IF(AND(InpPerformance!BP24="",InpPerformance!BP25="",InpPerformance!BP26="",InpPerformance!BP27="",InpPerformance!BP28="",InpPerformance!BP29="",InpPerformance!BP30=""),"","YES")</f>
        <v/>
      </c>
      <c r="BQ13" s="150" t="str">
        <f>IF(AND(InpPerformance!BQ24="",InpPerformance!BQ25="",InpPerformance!BQ26="",InpPerformance!BQ27="",InpPerformance!BQ28="",InpPerformance!BQ29="",InpPerformance!BQ30=""),"","YES")</f>
        <v/>
      </c>
    </row>
    <row r="14" spans="1:69" customFormat="1" ht="14.25" x14ac:dyDescent="0.2">
      <c r="A14" s="206"/>
      <c r="B14" s="206"/>
      <c r="C14" s="206"/>
      <c r="D14" s="206"/>
      <c r="E14" s="35" t="s">
        <v>571</v>
      </c>
      <c r="F14" s="206"/>
      <c r="G14" s="35" t="s">
        <v>215</v>
      </c>
      <c r="H14" s="206"/>
      <c r="I14" s="206"/>
      <c r="J14" s="150" t="str">
        <f>IF((CONCATENATE(Ofwat_PC_Interventions!J7,Ofwat_PC_Interventions!J8,Ofwat_PC_Interventions!J9,Ofwat_PC_Interventions!J16,Ofwat_PC_Interventions!J17,Ofwat_PC_Interventions!J19,Ofwat_PC_Interventions!J20,Ofwat_PC_Interventions!J23,Ofwat_PC_Interventions!J24,Ofwat_PC_Interventions!J25,Ofwat_PC_Interventions!J27,Ofwat_PC_Interventions!J28,Ofwat_PC_Interventions!J29,Ofwat_PC_Interventions!J31,Ofwat_PC_Interventions!J33,Ofwat_PC_Interventions!J34,Ofwat_PC_Interventions!J36,Ofwat_PC_Interventions!J38,Ofwat_PC_Interventions!J40,Ofwat_PC_Interventions!J43,Ofwat_PC_Interventions!J44,Ofwat_PC_Interventions!J45,Ofwat_PC_Interventions!J46,Ofwat_PC_Interventions!J47,Ofwat_PC_Interventions!J49,Ofwat_PC_Interventions!J50,Ofwat_PC_Interventions!J53,Ofwat_PC_Interventions!J54,Ofwat_PC_Interventions!J56,Ofwat_PC_Interventions!J57,Ofwat_PC_Interventions!J59,Ofwat_PC_Interventions!J60,Ofwat_PC_Interventions!J63,Ofwat_PC_Interventions!J64,Ofwat_PC_Interventions!J65,Ofwat_PC_Interventions!J68,Ofwat_PC_Interventions!J69,Ofwat_PC_Interventions!J70,Ofwat_PC_Interventions!J71,Ofwat_PC_Interventions!J72,Ofwat_PC_Interventions!J73,Ofwat_PC_Interventions!J74)=""),"","YES")</f>
        <v/>
      </c>
      <c r="K14" s="150" t="str">
        <f>IF((CONCATENATE(Ofwat_PC_Interventions!K7,Ofwat_PC_Interventions!K8,Ofwat_PC_Interventions!K9,Ofwat_PC_Interventions!K16,Ofwat_PC_Interventions!K17,Ofwat_PC_Interventions!K19,Ofwat_PC_Interventions!K20,Ofwat_PC_Interventions!K23,Ofwat_PC_Interventions!K24,Ofwat_PC_Interventions!K25,Ofwat_PC_Interventions!K27,Ofwat_PC_Interventions!K28,Ofwat_PC_Interventions!K29,Ofwat_PC_Interventions!K31,Ofwat_PC_Interventions!K33,Ofwat_PC_Interventions!K34,Ofwat_PC_Interventions!K36,Ofwat_PC_Interventions!K38,Ofwat_PC_Interventions!K40,Ofwat_PC_Interventions!K43,Ofwat_PC_Interventions!K44,Ofwat_PC_Interventions!K45,Ofwat_PC_Interventions!K46,Ofwat_PC_Interventions!K47,Ofwat_PC_Interventions!K49,Ofwat_PC_Interventions!K50,Ofwat_PC_Interventions!K53,Ofwat_PC_Interventions!K54,Ofwat_PC_Interventions!K56,Ofwat_PC_Interventions!K57,Ofwat_PC_Interventions!K59,Ofwat_PC_Interventions!K60,Ofwat_PC_Interventions!K63,Ofwat_PC_Interventions!K64,Ofwat_PC_Interventions!K65,Ofwat_PC_Interventions!K68,Ofwat_PC_Interventions!K69,Ofwat_PC_Interventions!K70,Ofwat_PC_Interventions!K71,Ofwat_PC_Interventions!K72,Ofwat_PC_Interventions!K73,Ofwat_PC_Interventions!K74)=""),"","YES")</f>
        <v/>
      </c>
      <c r="L14" s="150" t="str">
        <f>IF((CONCATENATE(Ofwat_PC_Interventions!L7,Ofwat_PC_Interventions!L8,Ofwat_PC_Interventions!L9,Ofwat_PC_Interventions!L16,Ofwat_PC_Interventions!L17,Ofwat_PC_Interventions!L19,Ofwat_PC_Interventions!L20,Ofwat_PC_Interventions!L23,Ofwat_PC_Interventions!L24,Ofwat_PC_Interventions!L25,Ofwat_PC_Interventions!L27,Ofwat_PC_Interventions!L28,Ofwat_PC_Interventions!L29,Ofwat_PC_Interventions!L31,Ofwat_PC_Interventions!L33,Ofwat_PC_Interventions!L34,Ofwat_PC_Interventions!L36,Ofwat_PC_Interventions!L38,Ofwat_PC_Interventions!L40,Ofwat_PC_Interventions!L43,Ofwat_PC_Interventions!L44,Ofwat_PC_Interventions!L45,Ofwat_PC_Interventions!L46,Ofwat_PC_Interventions!L47,Ofwat_PC_Interventions!L49,Ofwat_PC_Interventions!L50,Ofwat_PC_Interventions!L53,Ofwat_PC_Interventions!L54,Ofwat_PC_Interventions!L56,Ofwat_PC_Interventions!L57,Ofwat_PC_Interventions!L59,Ofwat_PC_Interventions!L60,Ofwat_PC_Interventions!L63,Ofwat_PC_Interventions!L64,Ofwat_PC_Interventions!L65,Ofwat_PC_Interventions!L68,Ofwat_PC_Interventions!L69,Ofwat_PC_Interventions!L70,Ofwat_PC_Interventions!L71,Ofwat_PC_Interventions!L72,Ofwat_PC_Interventions!L73,Ofwat_PC_Interventions!L74)=""),"","YES")</f>
        <v/>
      </c>
      <c r="M14" s="150" t="str">
        <f>IF((CONCATENATE(Ofwat_PC_Interventions!M7,Ofwat_PC_Interventions!M8,Ofwat_PC_Interventions!M9,Ofwat_PC_Interventions!M16,Ofwat_PC_Interventions!M17,Ofwat_PC_Interventions!M19,Ofwat_PC_Interventions!M20,Ofwat_PC_Interventions!M23,Ofwat_PC_Interventions!M24,Ofwat_PC_Interventions!M25,Ofwat_PC_Interventions!M27,Ofwat_PC_Interventions!M28,Ofwat_PC_Interventions!M29,Ofwat_PC_Interventions!M31,Ofwat_PC_Interventions!M33,Ofwat_PC_Interventions!M34,Ofwat_PC_Interventions!M36,Ofwat_PC_Interventions!M38,Ofwat_PC_Interventions!M40,Ofwat_PC_Interventions!M43,Ofwat_PC_Interventions!M44,Ofwat_PC_Interventions!M45,Ofwat_PC_Interventions!M46,Ofwat_PC_Interventions!M47,Ofwat_PC_Interventions!M49,Ofwat_PC_Interventions!M50,Ofwat_PC_Interventions!M53,Ofwat_PC_Interventions!M54,Ofwat_PC_Interventions!M56,Ofwat_PC_Interventions!M57,Ofwat_PC_Interventions!M59,Ofwat_PC_Interventions!M60,Ofwat_PC_Interventions!M63,Ofwat_PC_Interventions!M64,Ofwat_PC_Interventions!M65,Ofwat_PC_Interventions!M68,Ofwat_PC_Interventions!M69,Ofwat_PC_Interventions!M70,Ofwat_PC_Interventions!M71,Ofwat_PC_Interventions!M72,Ofwat_PC_Interventions!M73,Ofwat_PC_Interventions!M74)=""),"","YES")</f>
        <v/>
      </c>
      <c r="N14" s="150" t="str">
        <f>IF((CONCATENATE(Ofwat_PC_Interventions!N7,Ofwat_PC_Interventions!N8,Ofwat_PC_Interventions!N9,Ofwat_PC_Interventions!N16,Ofwat_PC_Interventions!N17,Ofwat_PC_Interventions!N19,Ofwat_PC_Interventions!N20,Ofwat_PC_Interventions!N23,Ofwat_PC_Interventions!N24,Ofwat_PC_Interventions!N25,Ofwat_PC_Interventions!N27,Ofwat_PC_Interventions!N28,Ofwat_PC_Interventions!N29,Ofwat_PC_Interventions!N31,Ofwat_PC_Interventions!N33,Ofwat_PC_Interventions!N34,Ofwat_PC_Interventions!N36,Ofwat_PC_Interventions!N38,Ofwat_PC_Interventions!N40,Ofwat_PC_Interventions!N43,Ofwat_PC_Interventions!N44,Ofwat_PC_Interventions!N45,Ofwat_PC_Interventions!N46,Ofwat_PC_Interventions!N47,Ofwat_PC_Interventions!N49,Ofwat_PC_Interventions!N50,Ofwat_PC_Interventions!N53,Ofwat_PC_Interventions!N54,Ofwat_PC_Interventions!N56,Ofwat_PC_Interventions!N57,Ofwat_PC_Interventions!N59,Ofwat_PC_Interventions!N60,Ofwat_PC_Interventions!N63,Ofwat_PC_Interventions!N64,Ofwat_PC_Interventions!N65,Ofwat_PC_Interventions!N68,Ofwat_PC_Interventions!N69,Ofwat_PC_Interventions!N70,Ofwat_PC_Interventions!N71,Ofwat_PC_Interventions!N72,Ofwat_PC_Interventions!N73,Ofwat_PC_Interventions!N74)=""),"","YES")</f>
        <v/>
      </c>
      <c r="O14" s="150" t="str">
        <f>IF((CONCATENATE(Ofwat_PC_Interventions!O7,Ofwat_PC_Interventions!O8,Ofwat_PC_Interventions!O9,Ofwat_PC_Interventions!O16,Ofwat_PC_Interventions!O17,Ofwat_PC_Interventions!O19,Ofwat_PC_Interventions!O20,Ofwat_PC_Interventions!O23,Ofwat_PC_Interventions!O24,Ofwat_PC_Interventions!O25,Ofwat_PC_Interventions!O27,Ofwat_PC_Interventions!O28,Ofwat_PC_Interventions!O29,Ofwat_PC_Interventions!O31,Ofwat_PC_Interventions!O33,Ofwat_PC_Interventions!O34,Ofwat_PC_Interventions!O36,Ofwat_PC_Interventions!O38,Ofwat_PC_Interventions!O40,Ofwat_PC_Interventions!O43,Ofwat_PC_Interventions!O44,Ofwat_PC_Interventions!O45,Ofwat_PC_Interventions!O46,Ofwat_PC_Interventions!O47,Ofwat_PC_Interventions!O49,Ofwat_PC_Interventions!O50,Ofwat_PC_Interventions!O53,Ofwat_PC_Interventions!O54,Ofwat_PC_Interventions!O56,Ofwat_PC_Interventions!O57,Ofwat_PC_Interventions!O59,Ofwat_PC_Interventions!O60,Ofwat_PC_Interventions!O63,Ofwat_PC_Interventions!O64,Ofwat_PC_Interventions!O65,Ofwat_PC_Interventions!O68,Ofwat_PC_Interventions!O69,Ofwat_PC_Interventions!O70,Ofwat_PC_Interventions!O71,Ofwat_PC_Interventions!O72,Ofwat_PC_Interventions!O73,Ofwat_PC_Interventions!O74)=""),"","YES")</f>
        <v/>
      </c>
      <c r="P14" s="150" t="str">
        <f>IF((CONCATENATE(Ofwat_PC_Interventions!P7,Ofwat_PC_Interventions!P8,Ofwat_PC_Interventions!P9,Ofwat_PC_Interventions!P16,Ofwat_PC_Interventions!P17,Ofwat_PC_Interventions!P19,Ofwat_PC_Interventions!P20,Ofwat_PC_Interventions!P23,Ofwat_PC_Interventions!P24,Ofwat_PC_Interventions!P25,Ofwat_PC_Interventions!P27,Ofwat_PC_Interventions!P28,Ofwat_PC_Interventions!P29,Ofwat_PC_Interventions!P31,Ofwat_PC_Interventions!P33,Ofwat_PC_Interventions!P34,Ofwat_PC_Interventions!P36,Ofwat_PC_Interventions!P38,Ofwat_PC_Interventions!P40,Ofwat_PC_Interventions!P43,Ofwat_PC_Interventions!P44,Ofwat_PC_Interventions!P45,Ofwat_PC_Interventions!P46,Ofwat_PC_Interventions!P47,Ofwat_PC_Interventions!P49,Ofwat_PC_Interventions!P50,Ofwat_PC_Interventions!P53,Ofwat_PC_Interventions!P54,Ofwat_PC_Interventions!P56,Ofwat_PC_Interventions!P57,Ofwat_PC_Interventions!P59,Ofwat_PC_Interventions!P60,Ofwat_PC_Interventions!P63,Ofwat_PC_Interventions!P64,Ofwat_PC_Interventions!P65,Ofwat_PC_Interventions!P68,Ofwat_PC_Interventions!P69,Ofwat_PC_Interventions!P70,Ofwat_PC_Interventions!P71,Ofwat_PC_Interventions!P72,Ofwat_PC_Interventions!P73,Ofwat_PC_Interventions!P74)=""),"","YES")</f>
        <v/>
      </c>
      <c r="Q14" s="150" t="str">
        <f>IF((CONCATENATE(Ofwat_PC_Interventions!Q7,Ofwat_PC_Interventions!Q8,Ofwat_PC_Interventions!Q9,Ofwat_PC_Interventions!Q16,Ofwat_PC_Interventions!Q17,Ofwat_PC_Interventions!Q19,Ofwat_PC_Interventions!Q20,Ofwat_PC_Interventions!Q23,Ofwat_PC_Interventions!Q24,Ofwat_PC_Interventions!Q25,Ofwat_PC_Interventions!Q27,Ofwat_PC_Interventions!Q28,Ofwat_PC_Interventions!Q29,Ofwat_PC_Interventions!Q31,Ofwat_PC_Interventions!Q33,Ofwat_PC_Interventions!Q34,Ofwat_PC_Interventions!Q36,Ofwat_PC_Interventions!Q38,Ofwat_PC_Interventions!Q40,Ofwat_PC_Interventions!Q43,Ofwat_PC_Interventions!Q44,Ofwat_PC_Interventions!Q45,Ofwat_PC_Interventions!Q46,Ofwat_PC_Interventions!Q47,Ofwat_PC_Interventions!Q49,Ofwat_PC_Interventions!Q50,Ofwat_PC_Interventions!Q53,Ofwat_PC_Interventions!Q54,Ofwat_PC_Interventions!Q56,Ofwat_PC_Interventions!Q57,Ofwat_PC_Interventions!Q59,Ofwat_PC_Interventions!Q60,Ofwat_PC_Interventions!Q63,Ofwat_PC_Interventions!Q64,Ofwat_PC_Interventions!Q65,Ofwat_PC_Interventions!Q68,Ofwat_PC_Interventions!Q69,Ofwat_PC_Interventions!Q70,Ofwat_PC_Interventions!Q71,Ofwat_PC_Interventions!Q72,Ofwat_PC_Interventions!Q73,Ofwat_PC_Interventions!Q74)=""),"","YES")</f>
        <v/>
      </c>
      <c r="R14" s="150" t="str">
        <f>IF((CONCATENATE(Ofwat_PC_Interventions!R7,Ofwat_PC_Interventions!R8,Ofwat_PC_Interventions!R9,Ofwat_PC_Interventions!R16,Ofwat_PC_Interventions!R17,Ofwat_PC_Interventions!R19,Ofwat_PC_Interventions!R20,Ofwat_PC_Interventions!R23,Ofwat_PC_Interventions!R24,Ofwat_PC_Interventions!R25,Ofwat_PC_Interventions!R27,Ofwat_PC_Interventions!R28,Ofwat_PC_Interventions!R29,Ofwat_PC_Interventions!R31,Ofwat_PC_Interventions!R33,Ofwat_PC_Interventions!R34,Ofwat_PC_Interventions!R36,Ofwat_PC_Interventions!R38,Ofwat_PC_Interventions!R40,Ofwat_PC_Interventions!R43,Ofwat_PC_Interventions!R44,Ofwat_PC_Interventions!R45,Ofwat_PC_Interventions!R46,Ofwat_PC_Interventions!R47,Ofwat_PC_Interventions!R49,Ofwat_PC_Interventions!R50,Ofwat_PC_Interventions!R53,Ofwat_PC_Interventions!R54,Ofwat_PC_Interventions!R56,Ofwat_PC_Interventions!R57,Ofwat_PC_Interventions!R59,Ofwat_PC_Interventions!R60,Ofwat_PC_Interventions!R63,Ofwat_PC_Interventions!R64,Ofwat_PC_Interventions!R65,Ofwat_PC_Interventions!R68,Ofwat_PC_Interventions!R69,Ofwat_PC_Interventions!R70,Ofwat_PC_Interventions!R71,Ofwat_PC_Interventions!R72,Ofwat_PC_Interventions!R73,Ofwat_PC_Interventions!R74)=""),"","YES")</f>
        <v/>
      </c>
      <c r="S14" s="150" t="str">
        <f>IF((CONCATENATE(Ofwat_PC_Interventions!S7,Ofwat_PC_Interventions!S8,Ofwat_PC_Interventions!S9,Ofwat_PC_Interventions!S16,Ofwat_PC_Interventions!S17,Ofwat_PC_Interventions!S19,Ofwat_PC_Interventions!S20,Ofwat_PC_Interventions!S23,Ofwat_PC_Interventions!S24,Ofwat_PC_Interventions!S25,Ofwat_PC_Interventions!S27,Ofwat_PC_Interventions!S28,Ofwat_PC_Interventions!S29,Ofwat_PC_Interventions!S31,Ofwat_PC_Interventions!S33,Ofwat_PC_Interventions!S34,Ofwat_PC_Interventions!S36,Ofwat_PC_Interventions!S38,Ofwat_PC_Interventions!S40,Ofwat_PC_Interventions!S43,Ofwat_PC_Interventions!S44,Ofwat_PC_Interventions!S45,Ofwat_PC_Interventions!S46,Ofwat_PC_Interventions!S47,Ofwat_PC_Interventions!S49,Ofwat_PC_Interventions!S50,Ofwat_PC_Interventions!S53,Ofwat_PC_Interventions!S54,Ofwat_PC_Interventions!S56,Ofwat_PC_Interventions!S57,Ofwat_PC_Interventions!S59,Ofwat_PC_Interventions!S60,Ofwat_PC_Interventions!S63,Ofwat_PC_Interventions!S64,Ofwat_PC_Interventions!S65,Ofwat_PC_Interventions!S68,Ofwat_PC_Interventions!S69,Ofwat_PC_Interventions!S70,Ofwat_PC_Interventions!S71,Ofwat_PC_Interventions!S72,Ofwat_PC_Interventions!S73,Ofwat_PC_Interventions!S74)=""),"","YES")</f>
        <v/>
      </c>
      <c r="T14" s="150" t="str">
        <f>IF((CONCATENATE(Ofwat_PC_Interventions!T7,Ofwat_PC_Interventions!T8,Ofwat_PC_Interventions!T9,Ofwat_PC_Interventions!T16,Ofwat_PC_Interventions!T17,Ofwat_PC_Interventions!T19,Ofwat_PC_Interventions!T20,Ofwat_PC_Interventions!T23,Ofwat_PC_Interventions!T24,Ofwat_PC_Interventions!T25,Ofwat_PC_Interventions!T27,Ofwat_PC_Interventions!T28,Ofwat_PC_Interventions!T29,Ofwat_PC_Interventions!T31,Ofwat_PC_Interventions!T33,Ofwat_PC_Interventions!T34,Ofwat_PC_Interventions!T36,Ofwat_PC_Interventions!T38,Ofwat_PC_Interventions!T40,Ofwat_PC_Interventions!T43,Ofwat_PC_Interventions!T44,Ofwat_PC_Interventions!T45,Ofwat_PC_Interventions!T46,Ofwat_PC_Interventions!T47,Ofwat_PC_Interventions!T49,Ofwat_PC_Interventions!T50,Ofwat_PC_Interventions!T53,Ofwat_PC_Interventions!T54,Ofwat_PC_Interventions!T56,Ofwat_PC_Interventions!T57,Ofwat_PC_Interventions!T59,Ofwat_PC_Interventions!T60,Ofwat_PC_Interventions!T63,Ofwat_PC_Interventions!T64,Ofwat_PC_Interventions!T65,Ofwat_PC_Interventions!T68,Ofwat_PC_Interventions!T69,Ofwat_PC_Interventions!T70,Ofwat_PC_Interventions!T71,Ofwat_PC_Interventions!T72,Ofwat_PC_Interventions!T73,Ofwat_PC_Interventions!T74)=""),"","YES")</f>
        <v/>
      </c>
      <c r="U14" s="150" t="str">
        <f>IF((CONCATENATE(Ofwat_PC_Interventions!U7,Ofwat_PC_Interventions!U8,Ofwat_PC_Interventions!U9,Ofwat_PC_Interventions!U16,Ofwat_PC_Interventions!U17,Ofwat_PC_Interventions!U19,Ofwat_PC_Interventions!U20,Ofwat_PC_Interventions!U23,Ofwat_PC_Interventions!U24,Ofwat_PC_Interventions!U25,Ofwat_PC_Interventions!U27,Ofwat_PC_Interventions!U28,Ofwat_PC_Interventions!U29,Ofwat_PC_Interventions!U31,Ofwat_PC_Interventions!U33,Ofwat_PC_Interventions!U34,Ofwat_PC_Interventions!U36,Ofwat_PC_Interventions!U38,Ofwat_PC_Interventions!U40,Ofwat_PC_Interventions!U43,Ofwat_PC_Interventions!U44,Ofwat_PC_Interventions!U45,Ofwat_PC_Interventions!U46,Ofwat_PC_Interventions!U47,Ofwat_PC_Interventions!U49,Ofwat_PC_Interventions!U50,Ofwat_PC_Interventions!U53,Ofwat_PC_Interventions!U54,Ofwat_PC_Interventions!U56,Ofwat_PC_Interventions!U57,Ofwat_PC_Interventions!U59,Ofwat_PC_Interventions!U60,Ofwat_PC_Interventions!U63,Ofwat_PC_Interventions!U64,Ofwat_PC_Interventions!U65,Ofwat_PC_Interventions!U68,Ofwat_PC_Interventions!U69,Ofwat_PC_Interventions!U70,Ofwat_PC_Interventions!U71,Ofwat_PC_Interventions!U72,Ofwat_PC_Interventions!U73,Ofwat_PC_Interventions!U74)=""),"","YES")</f>
        <v/>
      </c>
      <c r="V14" s="150" t="str">
        <f>IF((CONCATENATE(Ofwat_PC_Interventions!V7,Ofwat_PC_Interventions!V8,Ofwat_PC_Interventions!V9,Ofwat_PC_Interventions!V16,Ofwat_PC_Interventions!V17,Ofwat_PC_Interventions!V19,Ofwat_PC_Interventions!V20,Ofwat_PC_Interventions!V23,Ofwat_PC_Interventions!V24,Ofwat_PC_Interventions!V25,Ofwat_PC_Interventions!V27,Ofwat_PC_Interventions!V28,Ofwat_PC_Interventions!V29,Ofwat_PC_Interventions!V31,Ofwat_PC_Interventions!V33,Ofwat_PC_Interventions!V34,Ofwat_PC_Interventions!V36,Ofwat_PC_Interventions!V38,Ofwat_PC_Interventions!V40,Ofwat_PC_Interventions!V43,Ofwat_PC_Interventions!V44,Ofwat_PC_Interventions!V45,Ofwat_PC_Interventions!V46,Ofwat_PC_Interventions!V47,Ofwat_PC_Interventions!V49,Ofwat_PC_Interventions!V50,Ofwat_PC_Interventions!V53,Ofwat_PC_Interventions!V54,Ofwat_PC_Interventions!V56,Ofwat_PC_Interventions!V57,Ofwat_PC_Interventions!V59,Ofwat_PC_Interventions!V60,Ofwat_PC_Interventions!V63,Ofwat_PC_Interventions!V64,Ofwat_PC_Interventions!V65,Ofwat_PC_Interventions!V68,Ofwat_PC_Interventions!V69,Ofwat_PC_Interventions!V70,Ofwat_PC_Interventions!V71,Ofwat_PC_Interventions!V72,Ofwat_PC_Interventions!V73,Ofwat_PC_Interventions!V74)=""),"","YES")</f>
        <v/>
      </c>
      <c r="W14" s="150" t="str">
        <f>IF((CONCATENATE(Ofwat_PC_Interventions!W7,Ofwat_PC_Interventions!W8,Ofwat_PC_Interventions!W9,Ofwat_PC_Interventions!W16,Ofwat_PC_Interventions!W17,Ofwat_PC_Interventions!W19,Ofwat_PC_Interventions!W20,Ofwat_PC_Interventions!W23,Ofwat_PC_Interventions!W24,Ofwat_PC_Interventions!W25,Ofwat_PC_Interventions!W27,Ofwat_PC_Interventions!W28,Ofwat_PC_Interventions!W29,Ofwat_PC_Interventions!W31,Ofwat_PC_Interventions!W33,Ofwat_PC_Interventions!W34,Ofwat_PC_Interventions!W36,Ofwat_PC_Interventions!W38,Ofwat_PC_Interventions!W40,Ofwat_PC_Interventions!W43,Ofwat_PC_Interventions!W44,Ofwat_PC_Interventions!W45,Ofwat_PC_Interventions!W46,Ofwat_PC_Interventions!W47,Ofwat_PC_Interventions!W49,Ofwat_PC_Interventions!W50,Ofwat_PC_Interventions!W53,Ofwat_PC_Interventions!W54,Ofwat_PC_Interventions!W56,Ofwat_PC_Interventions!W57,Ofwat_PC_Interventions!W59,Ofwat_PC_Interventions!W60,Ofwat_PC_Interventions!W63,Ofwat_PC_Interventions!W64,Ofwat_PC_Interventions!W65,Ofwat_PC_Interventions!W68,Ofwat_PC_Interventions!W69,Ofwat_PC_Interventions!W70,Ofwat_PC_Interventions!W71,Ofwat_PC_Interventions!W72,Ofwat_PC_Interventions!W73,Ofwat_PC_Interventions!W74)=""),"","YES")</f>
        <v/>
      </c>
      <c r="X14" s="150" t="str">
        <f>IF((CONCATENATE(Ofwat_PC_Interventions!X7,Ofwat_PC_Interventions!X8,Ofwat_PC_Interventions!X9,Ofwat_PC_Interventions!X16,Ofwat_PC_Interventions!X17,Ofwat_PC_Interventions!X19,Ofwat_PC_Interventions!X20,Ofwat_PC_Interventions!X23,Ofwat_PC_Interventions!X24,Ofwat_PC_Interventions!X25,Ofwat_PC_Interventions!X27,Ofwat_PC_Interventions!X28,Ofwat_PC_Interventions!X29,Ofwat_PC_Interventions!X31,Ofwat_PC_Interventions!X33,Ofwat_PC_Interventions!X34,Ofwat_PC_Interventions!X36,Ofwat_PC_Interventions!X38,Ofwat_PC_Interventions!X40,Ofwat_PC_Interventions!X43,Ofwat_PC_Interventions!X44,Ofwat_PC_Interventions!X45,Ofwat_PC_Interventions!X46,Ofwat_PC_Interventions!X47,Ofwat_PC_Interventions!X49,Ofwat_PC_Interventions!X50,Ofwat_PC_Interventions!X53,Ofwat_PC_Interventions!X54,Ofwat_PC_Interventions!X56,Ofwat_PC_Interventions!X57,Ofwat_PC_Interventions!X59,Ofwat_PC_Interventions!X60,Ofwat_PC_Interventions!X63,Ofwat_PC_Interventions!X64,Ofwat_PC_Interventions!X65,Ofwat_PC_Interventions!X68,Ofwat_PC_Interventions!X69,Ofwat_PC_Interventions!X70,Ofwat_PC_Interventions!X71,Ofwat_PC_Interventions!X72,Ofwat_PC_Interventions!X73,Ofwat_PC_Interventions!X74)=""),"","YES")</f>
        <v/>
      </c>
      <c r="Y14" s="150" t="str">
        <f>IF((CONCATENATE(Ofwat_PC_Interventions!Y7,Ofwat_PC_Interventions!Y8,Ofwat_PC_Interventions!Y9,Ofwat_PC_Interventions!Y16,Ofwat_PC_Interventions!Y17,Ofwat_PC_Interventions!Y19,Ofwat_PC_Interventions!Y20,Ofwat_PC_Interventions!Y23,Ofwat_PC_Interventions!Y24,Ofwat_PC_Interventions!Y25,Ofwat_PC_Interventions!Y27,Ofwat_PC_Interventions!Y28,Ofwat_PC_Interventions!Y29,Ofwat_PC_Interventions!Y31,Ofwat_PC_Interventions!Y33,Ofwat_PC_Interventions!Y34,Ofwat_PC_Interventions!Y36,Ofwat_PC_Interventions!Y38,Ofwat_PC_Interventions!Y40,Ofwat_PC_Interventions!Y43,Ofwat_PC_Interventions!Y44,Ofwat_PC_Interventions!Y45,Ofwat_PC_Interventions!Y46,Ofwat_PC_Interventions!Y47,Ofwat_PC_Interventions!Y49,Ofwat_PC_Interventions!Y50,Ofwat_PC_Interventions!Y53,Ofwat_PC_Interventions!Y54,Ofwat_PC_Interventions!Y56,Ofwat_PC_Interventions!Y57,Ofwat_PC_Interventions!Y59,Ofwat_PC_Interventions!Y60,Ofwat_PC_Interventions!Y63,Ofwat_PC_Interventions!Y64,Ofwat_PC_Interventions!Y65,Ofwat_PC_Interventions!Y68,Ofwat_PC_Interventions!Y69,Ofwat_PC_Interventions!Y70,Ofwat_PC_Interventions!Y71,Ofwat_PC_Interventions!Y72,Ofwat_PC_Interventions!Y73,Ofwat_PC_Interventions!Y74)=""),"","YES")</f>
        <v/>
      </c>
      <c r="Z14" s="150" t="str">
        <f>IF((CONCATENATE(Ofwat_PC_Interventions!Z7,Ofwat_PC_Interventions!Z8,Ofwat_PC_Interventions!Z9,Ofwat_PC_Interventions!Z16,Ofwat_PC_Interventions!Z17,Ofwat_PC_Interventions!Z19,Ofwat_PC_Interventions!Z20,Ofwat_PC_Interventions!Z23,Ofwat_PC_Interventions!Z24,Ofwat_PC_Interventions!Z25,Ofwat_PC_Interventions!Z27,Ofwat_PC_Interventions!Z28,Ofwat_PC_Interventions!Z29,Ofwat_PC_Interventions!Z31,Ofwat_PC_Interventions!Z33,Ofwat_PC_Interventions!Z34,Ofwat_PC_Interventions!Z36,Ofwat_PC_Interventions!Z38,Ofwat_PC_Interventions!Z40,Ofwat_PC_Interventions!Z43,Ofwat_PC_Interventions!Z44,Ofwat_PC_Interventions!Z45,Ofwat_PC_Interventions!Z46,Ofwat_PC_Interventions!Z47,Ofwat_PC_Interventions!Z49,Ofwat_PC_Interventions!Z50,Ofwat_PC_Interventions!Z53,Ofwat_PC_Interventions!Z54,Ofwat_PC_Interventions!Z56,Ofwat_PC_Interventions!Z57,Ofwat_PC_Interventions!Z59,Ofwat_PC_Interventions!Z60,Ofwat_PC_Interventions!Z63,Ofwat_PC_Interventions!Z64,Ofwat_PC_Interventions!Z65,Ofwat_PC_Interventions!Z68,Ofwat_PC_Interventions!Z69,Ofwat_PC_Interventions!Z70,Ofwat_PC_Interventions!Z71,Ofwat_PC_Interventions!Z72,Ofwat_PC_Interventions!Z73,Ofwat_PC_Interventions!Z74)=""),"","YES")</f>
        <v/>
      </c>
      <c r="AA14" s="150" t="str">
        <f>IF((CONCATENATE(Ofwat_PC_Interventions!AA7,Ofwat_PC_Interventions!AA8,Ofwat_PC_Interventions!AA9,Ofwat_PC_Interventions!AA16,Ofwat_PC_Interventions!AA17,Ofwat_PC_Interventions!AA19,Ofwat_PC_Interventions!AA20,Ofwat_PC_Interventions!AA23,Ofwat_PC_Interventions!AA24,Ofwat_PC_Interventions!AA25,Ofwat_PC_Interventions!AA27,Ofwat_PC_Interventions!AA28,Ofwat_PC_Interventions!AA29,Ofwat_PC_Interventions!AA31,Ofwat_PC_Interventions!AA33,Ofwat_PC_Interventions!AA34,Ofwat_PC_Interventions!AA36,Ofwat_PC_Interventions!AA38,Ofwat_PC_Interventions!AA40,Ofwat_PC_Interventions!AA43,Ofwat_PC_Interventions!AA44,Ofwat_PC_Interventions!AA45,Ofwat_PC_Interventions!AA46,Ofwat_PC_Interventions!AA47,Ofwat_PC_Interventions!AA49,Ofwat_PC_Interventions!AA50,Ofwat_PC_Interventions!AA53,Ofwat_PC_Interventions!AA54,Ofwat_PC_Interventions!AA56,Ofwat_PC_Interventions!AA57,Ofwat_PC_Interventions!AA59,Ofwat_PC_Interventions!AA60,Ofwat_PC_Interventions!AA63,Ofwat_PC_Interventions!AA64,Ofwat_PC_Interventions!AA65,Ofwat_PC_Interventions!AA68,Ofwat_PC_Interventions!AA69,Ofwat_PC_Interventions!AA70,Ofwat_PC_Interventions!AA71,Ofwat_PC_Interventions!AA72,Ofwat_PC_Interventions!AA73,Ofwat_PC_Interventions!AA74)=""),"","YES")</f>
        <v/>
      </c>
      <c r="AB14" s="150" t="str">
        <f>IF((CONCATENATE(Ofwat_PC_Interventions!AB7,Ofwat_PC_Interventions!AB8,Ofwat_PC_Interventions!AB9,Ofwat_PC_Interventions!AB16,Ofwat_PC_Interventions!AB17,Ofwat_PC_Interventions!AB19,Ofwat_PC_Interventions!AB20,Ofwat_PC_Interventions!AB23,Ofwat_PC_Interventions!AB24,Ofwat_PC_Interventions!AB25,Ofwat_PC_Interventions!AB27,Ofwat_PC_Interventions!AB28,Ofwat_PC_Interventions!AB29,Ofwat_PC_Interventions!AB31,Ofwat_PC_Interventions!AB33,Ofwat_PC_Interventions!AB34,Ofwat_PC_Interventions!AB36,Ofwat_PC_Interventions!AB38,Ofwat_PC_Interventions!AB40,Ofwat_PC_Interventions!AB43,Ofwat_PC_Interventions!AB44,Ofwat_PC_Interventions!AB45,Ofwat_PC_Interventions!AB46,Ofwat_PC_Interventions!AB47,Ofwat_PC_Interventions!AB49,Ofwat_PC_Interventions!AB50,Ofwat_PC_Interventions!AB53,Ofwat_PC_Interventions!AB54,Ofwat_PC_Interventions!AB56,Ofwat_PC_Interventions!AB57,Ofwat_PC_Interventions!AB59,Ofwat_PC_Interventions!AB60,Ofwat_PC_Interventions!AB63,Ofwat_PC_Interventions!AB64,Ofwat_PC_Interventions!AB65,Ofwat_PC_Interventions!AB68,Ofwat_PC_Interventions!AB69,Ofwat_PC_Interventions!AB70,Ofwat_PC_Interventions!AB71,Ofwat_PC_Interventions!AB72,Ofwat_PC_Interventions!AB73,Ofwat_PC_Interventions!AB74)=""),"","YES")</f>
        <v/>
      </c>
      <c r="AC14" s="150" t="str">
        <f>IF((CONCATENATE(Ofwat_PC_Interventions!AC7,Ofwat_PC_Interventions!AC8,Ofwat_PC_Interventions!AC9,Ofwat_PC_Interventions!AC16,Ofwat_PC_Interventions!AC17,Ofwat_PC_Interventions!AC19,Ofwat_PC_Interventions!AC20,Ofwat_PC_Interventions!AC23,Ofwat_PC_Interventions!AC24,Ofwat_PC_Interventions!AC25,Ofwat_PC_Interventions!AC27,Ofwat_PC_Interventions!AC28,Ofwat_PC_Interventions!AC29,Ofwat_PC_Interventions!AC31,Ofwat_PC_Interventions!AC33,Ofwat_PC_Interventions!AC34,Ofwat_PC_Interventions!AC36,Ofwat_PC_Interventions!AC38,Ofwat_PC_Interventions!AC40,Ofwat_PC_Interventions!AC43,Ofwat_PC_Interventions!AC44,Ofwat_PC_Interventions!AC45,Ofwat_PC_Interventions!AC46,Ofwat_PC_Interventions!AC47,Ofwat_PC_Interventions!AC49,Ofwat_PC_Interventions!AC50,Ofwat_PC_Interventions!AC53,Ofwat_PC_Interventions!AC54,Ofwat_PC_Interventions!AC56,Ofwat_PC_Interventions!AC57,Ofwat_PC_Interventions!AC59,Ofwat_PC_Interventions!AC60,Ofwat_PC_Interventions!AC63,Ofwat_PC_Interventions!AC64,Ofwat_PC_Interventions!AC65,Ofwat_PC_Interventions!AC68,Ofwat_PC_Interventions!AC69,Ofwat_PC_Interventions!AC70,Ofwat_PC_Interventions!AC71,Ofwat_PC_Interventions!AC72,Ofwat_PC_Interventions!AC73,Ofwat_PC_Interventions!AC74)=""),"","YES")</f>
        <v/>
      </c>
      <c r="AD14" s="150" t="str">
        <f>IF((CONCATENATE(Ofwat_PC_Interventions!AD7,Ofwat_PC_Interventions!AD8,Ofwat_PC_Interventions!AD9,Ofwat_PC_Interventions!AD16,Ofwat_PC_Interventions!AD17,Ofwat_PC_Interventions!AD19,Ofwat_PC_Interventions!AD20,Ofwat_PC_Interventions!AD23,Ofwat_PC_Interventions!AD24,Ofwat_PC_Interventions!AD25,Ofwat_PC_Interventions!AD27,Ofwat_PC_Interventions!AD28,Ofwat_PC_Interventions!AD29,Ofwat_PC_Interventions!AD31,Ofwat_PC_Interventions!AD33,Ofwat_PC_Interventions!AD34,Ofwat_PC_Interventions!AD36,Ofwat_PC_Interventions!AD38,Ofwat_PC_Interventions!AD40,Ofwat_PC_Interventions!AD43,Ofwat_PC_Interventions!AD44,Ofwat_PC_Interventions!AD45,Ofwat_PC_Interventions!AD46,Ofwat_PC_Interventions!AD47,Ofwat_PC_Interventions!AD49,Ofwat_PC_Interventions!AD50,Ofwat_PC_Interventions!AD53,Ofwat_PC_Interventions!AD54,Ofwat_PC_Interventions!AD56,Ofwat_PC_Interventions!AD57,Ofwat_PC_Interventions!AD59,Ofwat_PC_Interventions!AD60,Ofwat_PC_Interventions!AD63,Ofwat_PC_Interventions!AD64,Ofwat_PC_Interventions!AD65,Ofwat_PC_Interventions!AD68,Ofwat_PC_Interventions!AD69,Ofwat_PC_Interventions!AD70,Ofwat_PC_Interventions!AD71,Ofwat_PC_Interventions!AD72,Ofwat_PC_Interventions!AD73,Ofwat_PC_Interventions!AD74)=""),"","YES")</f>
        <v/>
      </c>
      <c r="AE14" s="150" t="str">
        <f>IF((CONCATENATE(Ofwat_PC_Interventions!AE7,Ofwat_PC_Interventions!AE8,Ofwat_PC_Interventions!AE9,Ofwat_PC_Interventions!AE16,Ofwat_PC_Interventions!AE17,Ofwat_PC_Interventions!AE19,Ofwat_PC_Interventions!AE20,Ofwat_PC_Interventions!AE23,Ofwat_PC_Interventions!AE24,Ofwat_PC_Interventions!AE25,Ofwat_PC_Interventions!AE27,Ofwat_PC_Interventions!AE28,Ofwat_PC_Interventions!AE29,Ofwat_PC_Interventions!AE31,Ofwat_PC_Interventions!AE33,Ofwat_PC_Interventions!AE34,Ofwat_PC_Interventions!AE36,Ofwat_PC_Interventions!AE38,Ofwat_PC_Interventions!AE40,Ofwat_PC_Interventions!AE43,Ofwat_PC_Interventions!AE44,Ofwat_PC_Interventions!AE45,Ofwat_PC_Interventions!AE46,Ofwat_PC_Interventions!AE47,Ofwat_PC_Interventions!AE49,Ofwat_PC_Interventions!AE50,Ofwat_PC_Interventions!AE53,Ofwat_PC_Interventions!AE54,Ofwat_PC_Interventions!AE56,Ofwat_PC_Interventions!AE57,Ofwat_PC_Interventions!AE59,Ofwat_PC_Interventions!AE60,Ofwat_PC_Interventions!AE63,Ofwat_PC_Interventions!AE64,Ofwat_PC_Interventions!AE65,Ofwat_PC_Interventions!AE68,Ofwat_PC_Interventions!AE69,Ofwat_PC_Interventions!AE70,Ofwat_PC_Interventions!AE71,Ofwat_PC_Interventions!AE72,Ofwat_PC_Interventions!AE73,Ofwat_PC_Interventions!AE74)=""),"","YES")</f>
        <v/>
      </c>
      <c r="AF14" s="150" t="str">
        <f>IF((CONCATENATE(Ofwat_PC_Interventions!AF7,Ofwat_PC_Interventions!AF8,Ofwat_PC_Interventions!AF9,Ofwat_PC_Interventions!AF16,Ofwat_PC_Interventions!AF17,Ofwat_PC_Interventions!AF19,Ofwat_PC_Interventions!AF20,Ofwat_PC_Interventions!AF23,Ofwat_PC_Interventions!AF24,Ofwat_PC_Interventions!AF25,Ofwat_PC_Interventions!AF27,Ofwat_PC_Interventions!AF28,Ofwat_PC_Interventions!AF29,Ofwat_PC_Interventions!AF31,Ofwat_PC_Interventions!AF33,Ofwat_PC_Interventions!AF34,Ofwat_PC_Interventions!AF36,Ofwat_PC_Interventions!AF38,Ofwat_PC_Interventions!AF40,Ofwat_PC_Interventions!AF43,Ofwat_PC_Interventions!AF44,Ofwat_PC_Interventions!AF45,Ofwat_PC_Interventions!AF46,Ofwat_PC_Interventions!AF47,Ofwat_PC_Interventions!AF49,Ofwat_PC_Interventions!AF50,Ofwat_PC_Interventions!AF53,Ofwat_PC_Interventions!AF54,Ofwat_PC_Interventions!AF56,Ofwat_PC_Interventions!AF57,Ofwat_PC_Interventions!AF59,Ofwat_PC_Interventions!AF60,Ofwat_PC_Interventions!AF63,Ofwat_PC_Interventions!AF64,Ofwat_PC_Interventions!AF65,Ofwat_PC_Interventions!AF68,Ofwat_PC_Interventions!AF69,Ofwat_PC_Interventions!AF70,Ofwat_PC_Interventions!AF71,Ofwat_PC_Interventions!AF72,Ofwat_PC_Interventions!AF73,Ofwat_PC_Interventions!AF74)=""),"","YES")</f>
        <v/>
      </c>
      <c r="AG14" s="150" t="str">
        <f>IF((CONCATENATE(Ofwat_PC_Interventions!AG7,Ofwat_PC_Interventions!AG8,Ofwat_PC_Interventions!AG9,Ofwat_PC_Interventions!AG16,Ofwat_PC_Interventions!AG17,Ofwat_PC_Interventions!AG19,Ofwat_PC_Interventions!AG20,Ofwat_PC_Interventions!AG23,Ofwat_PC_Interventions!AG24,Ofwat_PC_Interventions!AG25,Ofwat_PC_Interventions!AG27,Ofwat_PC_Interventions!AG28,Ofwat_PC_Interventions!AG29,Ofwat_PC_Interventions!AG31,Ofwat_PC_Interventions!AG33,Ofwat_PC_Interventions!AG34,Ofwat_PC_Interventions!AG36,Ofwat_PC_Interventions!AG38,Ofwat_PC_Interventions!AG40,Ofwat_PC_Interventions!AG43,Ofwat_PC_Interventions!AG44,Ofwat_PC_Interventions!AG45,Ofwat_PC_Interventions!AG46,Ofwat_PC_Interventions!AG47,Ofwat_PC_Interventions!AG49,Ofwat_PC_Interventions!AG50,Ofwat_PC_Interventions!AG53,Ofwat_PC_Interventions!AG54,Ofwat_PC_Interventions!AG56,Ofwat_PC_Interventions!AG57,Ofwat_PC_Interventions!AG59,Ofwat_PC_Interventions!AG60,Ofwat_PC_Interventions!AG63,Ofwat_PC_Interventions!AG64,Ofwat_PC_Interventions!AG65,Ofwat_PC_Interventions!AG68,Ofwat_PC_Interventions!AG69,Ofwat_PC_Interventions!AG70,Ofwat_PC_Interventions!AG71,Ofwat_PC_Interventions!AG72,Ofwat_PC_Interventions!AG73,Ofwat_PC_Interventions!AG74)=""),"","YES")</f>
        <v/>
      </c>
      <c r="AH14" s="150" t="str">
        <f>IF((CONCATENATE(Ofwat_PC_Interventions!AH7,Ofwat_PC_Interventions!AH8,Ofwat_PC_Interventions!AH9,Ofwat_PC_Interventions!AH16,Ofwat_PC_Interventions!AH17,Ofwat_PC_Interventions!AH19,Ofwat_PC_Interventions!AH20,Ofwat_PC_Interventions!AH23,Ofwat_PC_Interventions!AH24,Ofwat_PC_Interventions!AH25,Ofwat_PC_Interventions!AH27,Ofwat_PC_Interventions!AH28,Ofwat_PC_Interventions!AH29,Ofwat_PC_Interventions!AH31,Ofwat_PC_Interventions!AH33,Ofwat_PC_Interventions!AH34,Ofwat_PC_Interventions!AH36,Ofwat_PC_Interventions!AH38,Ofwat_PC_Interventions!AH40,Ofwat_PC_Interventions!AH43,Ofwat_PC_Interventions!AH44,Ofwat_PC_Interventions!AH45,Ofwat_PC_Interventions!AH46,Ofwat_PC_Interventions!AH47,Ofwat_PC_Interventions!AH49,Ofwat_PC_Interventions!AH50,Ofwat_PC_Interventions!AH53,Ofwat_PC_Interventions!AH54,Ofwat_PC_Interventions!AH56,Ofwat_PC_Interventions!AH57,Ofwat_PC_Interventions!AH59,Ofwat_PC_Interventions!AH60,Ofwat_PC_Interventions!AH63,Ofwat_PC_Interventions!AH64,Ofwat_PC_Interventions!AH65,Ofwat_PC_Interventions!AH68,Ofwat_PC_Interventions!AH69,Ofwat_PC_Interventions!AH70,Ofwat_PC_Interventions!AH71,Ofwat_PC_Interventions!AH72,Ofwat_PC_Interventions!AH73,Ofwat_PC_Interventions!AH74)=""),"","YES")</f>
        <v/>
      </c>
      <c r="AI14" s="150" t="str">
        <f>IF((CONCATENATE(Ofwat_PC_Interventions!AI7,Ofwat_PC_Interventions!AI8,Ofwat_PC_Interventions!AI9,Ofwat_PC_Interventions!AI16,Ofwat_PC_Interventions!AI17,Ofwat_PC_Interventions!AI19,Ofwat_PC_Interventions!AI20,Ofwat_PC_Interventions!AI23,Ofwat_PC_Interventions!AI24,Ofwat_PC_Interventions!AI25,Ofwat_PC_Interventions!AI27,Ofwat_PC_Interventions!AI28,Ofwat_PC_Interventions!AI29,Ofwat_PC_Interventions!AI31,Ofwat_PC_Interventions!AI33,Ofwat_PC_Interventions!AI34,Ofwat_PC_Interventions!AI36,Ofwat_PC_Interventions!AI38,Ofwat_PC_Interventions!AI40,Ofwat_PC_Interventions!AI43,Ofwat_PC_Interventions!AI44,Ofwat_PC_Interventions!AI45,Ofwat_PC_Interventions!AI46,Ofwat_PC_Interventions!AI47,Ofwat_PC_Interventions!AI49,Ofwat_PC_Interventions!AI50,Ofwat_PC_Interventions!AI53,Ofwat_PC_Interventions!AI54,Ofwat_PC_Interventions!AI56,Ofwat_PC_Interventions!AI57,Ofwat_PC_Interventions!AI59,Ofwat_PC_Interventions!AI60,Ofwat_PC_Interventions!AI63,Ofwat_PC_Interventions!AI64,Ofwat_PC_Interventions!AI65,Ofwat_PC_Interventions!AI68,Ofwat_PC_Interventions!AI69,Ofwat_PC_Interventions!AI70,Ofwat_PC_Interventions!AI71,Ofwat_PC_Interventions!AI72,Ofwat_PC_Interventions!AI73,Ofwat_PC_Interventions!AI74)=""),"","YES")</f>
        <v/>
      </c>
      <c r="AJ14" s="150" t="str">
        <f>IF((CONCATENATE(Ofwat_PC_Interventions!AJ7,Ofwat_PC_Interventions!AJ8,Ofwat_PC_Interventions!AJ9,Ofwat_PC_Interventions!AJ16,Ofwat_PC_Interventions!AJ17,Ofwat_PC_Interventions!AJ19,Ofwat_PC_Interventions!AJ20,Ofwat_PC_Interventions!AJ23,Ofwat_PC_Interventions!AJ24,Ofwat_PC_Interventions!AJ25,Ofwat_PC_Interventions!AJ27,Ofwat_PC_Interventions!AJ28,Ofwat_PC_Interventions!AJ29,Ofwat_PC_Interventions!AJ31,Ofwat_PC_Interventions!AJ33,Ofwat_PC_Interventions!AJ34,Ofwat_PC_Interventions!AJ36,Ofwat_PC_Interventions!AJ38,Ofwat_PC_Interventions!AJ40,Ofwat_PC_Interventions!AJ43,Ofwat_PC_Interventions!AJ44,Ofwat_PC_Interventions!AJ45,Ofwat_PC_Interventions!AJ46,Ofwat_PC_Interventions!AJ47,Ofwat_PC_Interventions!AJ49,Ofwat_PC_Interventions!AJ50,Ofwat_PC_Interventions!AJ53,Ofwat_PC_Interventions!AJ54,Ofwat_PC_Interventions!AJ56,Ofwat_PC_Interventions!AJ57,Ofwat_PC_Interventions!AJ59,Ofwat_PC_Interventions!AJ60,Ofwat_PC_Interventions!AJ63,Ofwat_PC_Interventions!AJ64,Ofwat_PC_Interventions!AJ65,Ofwat_PC_Interventions!AJ68,Ofwat_PC_Interventions!AJ69,Ofwat_PC_Interventions!AJ70,Ofwat_PC_Interventions!AJ71,Ofwat_PC_Interventions!AJ72,Ofwat_PC_Interventions!AJ73,Ofwat_PC_Interventions!AJ74)=""),"","YES")</f>
        <v/>
      </c>
      <c r="AK14" s="150" t="str">
        <f>IF((CONCATENATE(Ofwat_PC_Interventions!AK7,Ofwat_PC_Interventions!AK8,Ofwat_PC_Interventions!AK9,Ofwat_PC_Interventions!AK16,Ofwat_PC_Interventions!AK17,Ofwat_PC_Interventions!AK19,Ofwat_PC_Interventions!AK20,Ofwat_PC_Interventions!AK23,Ofwat_PC_Interventions!AK24,Ofwat_PC_Interventions!AK25,Ofwat_PC_Interventions!AK27,Ofwat_PC_Interventions!AK28,Ofwat_PC_Interventions!AK29,Ofwat_PC_Interventions!AK31,Ofwat_PC_Interventions!AK33,Ofwat_PC_Interventions!AK34,Ofwat_PC_Interventions!AK36,Ofwat_PC_Interventions!AK38,Ofwat_PC_Interventions!AK40,Ofwat_PC_Interventions!AK43,Ofwat_PC_Interventions!AK44,Ofwat_PC_Interventions!AK45,Ofwat_PC_Interventions!AK46,Ofwat_PC_Interventions!AK47,Ofwat_PC_Interventions!AK49,Ofwat_PC_Interventions!AK50,Ofwat_PC_Interventions!AK53,Ofwat_PC_Interventions!AK54,Ofwat_PC_Interventions!AK56,Ofwat_PC_Interventions!AK57,Ofwat_PC_Interventions!AK59,Ofwat_PC_Interventions!AK60,Ofwat_PC_Interventions!AK63,Ofwat_PC_Interventions!AK64,Ofwat_PC_Interventions!AK65,Ofwat_PC_Interventions!AK68,Ofwat_PC_Interventions!AK69,Ofwat_PC_Interventions!AK70,Ofwat_PC_Interventions!AK71,Ofwat_PC_Interventions!AK72,Ofwat_PC_Interventions!AK73,Ofwat_PC_Interventions!AK74)=""),"","YES")</f>
        <v/>
      </c>
      <c r="AL14" s="150" t="str">
        <f>IF((CONCATENATE(Ofwat_PC_Interventions!AL7,Ofwat_PC_Interventions!AL8,Ofwat_PC_Interventions!AL9,Ofwat_PC_Interventions!AL16,Ofwat_PC_Interventions!AL17,Ofwat_PC_Interventions!AL19,Ofwat_PC_Interventions!AL20,Ofwat_PC_Interventions!AL23,Ofwat_PC_Interventions!AL24,Ofwat_PC_Interventions!AL25,Ofwat_PC_Interventions!AL27,Ofwat_PC_Interventions!AL28,Ofwat_PC_Interventions!AL29,Ofwat_PC_Interventions!AL31,Ofwat_PC_Interventions!AL33,Ofwat_PC_Interventions!AL34,Ofwat_PC_Interventions!AL36,Ofwat_PC_Interventions!AL38,Ofwat_PC_Interventions!AL40,Ofwat_PC_Interventions!AL43,Ofwat_PC_Interventions!AL44,Ofwat_PC_Interventions!AL45,Ofwat_PC_Interventions!AL46,Ofwat_PC_Interventions!AL47,Ofwat_PC_Interventions!AL49,Ofwat_PC_Interventions!AL50,Ofwat_PC_Interventions!AL53,Ofwat_PC_Interventions!AL54,Ofwat_PC_Interventions!AL56,Ofwat_PC_Interventions!AL57,Ofwat_PC_Interventions!AL59,Ofwat_PC_Interventions!AL60,Ofwat_PC_Interventions!AL63,Ofwat_PC_Interventions!AL64,Ofwat_PC_Interventions!AL65,Ofwat_PC_Interventions!AL68,Ofwat_PC_Interventions!AL69,Ofwat_PC_Interventions!AL70,Ofwat_PC_Interventions!AL71,Ofwat_PC_Interventions!AL72,Ofwat_PC_Interventions!AL73,Ofwat_PC_Interventions!AL74)=""),"","YES")</f>
        <v/>
      </c>
      <c r="AM14" s="150" t="str">
        <f>IF((CONCATENATE(Ofwat_PC_Interventions!AM7,Ofwat_PC_Interventions!AM8,Ofwat_PC_Interventions!AM9,Ofwat_PC_Interventions!AM16,Ofwat_PC_Interventions!AM17,Ofwat_PC_Interventions!AM19,Ofwat_PC_Interventions!AM20,Ofwat_PC_Interventions!AM23,Ofwat_PC_Interventions!AM24,Ofwat_PC_Interventions!AM25,Ofwat_PC_Interventions!AM27,Ofwat_PC_Interventions!AM28,Ofwat_PC_Interventions!AM29,Ofwat_PC_Interventions!AM31,Ofwat_PC_Interventions!AM33,Ofwat_PC_Interventions!AM34,Ofwat_PC_Interventions!AM36,Ofwat_PC_Interventions!AM38,Ofwat_PC_Interventions!AM40,Ofwat_PC_Interventions!AM43,Ofwat_PC_Interventions!AM44,Ofwat_PC_Interventions!AM45,Ofwat_PC_Interventions!AM46,Ofwat_PC_Interventions!AM47,Ofwat_PC_Interventions!AM49,Ofwat_PC_Interventions!AM50,Ofwat_PC_Interventions!AM53,Ofwat_PC_Interventions!AM54,Ofwat_PC_Interventions!AM56,Ofwat_PC_Interventions!AM57,Ofwat_PC_Interventions!AM59,Ofwat_PC_Interventions!AM60,Ofwat_PC_Interventions!AM63,Ofwat_PC_Interventions!AM64,Ofwat_PC_Interventions!AM65,Ofwat_PC_Interventions!AM68,Ofwat_PC_Interventions!AM69,Ofwat_PC_Interventions!AM70,Ofwat_PC_Interventions!AM71,Ofwat_PC_Interventions!AM72,Ofwat_PC_Interventions!AM73,Ofwat_PC_Interventions!AM74)=""),"","YES")</f>
        <v/>
      </c>
      <c r="AN14" s="150" t="str">
        <f>IF((CONCATENATE(Ofwat_PC_Interventions!AN7,Ofwat_PC_Interventions!AN8,Ofwat_PC_Interventions!AN9,Ofwat_PC_Interventions!AN16,Ofwat_PC_Interventions!AN17,Ofwat_PC_Interventions!AN19,Ofwat_PC_Interventions!AN20,Ofwat_PC_Interventions!AN23,Ofwat_PC_Interventions!AN24,Ofwat_PC_Interventions!AN25,Ofwat_PC_Interventions!AN27,Ofwat_PC_Interventions!AN28,Ofwat_PC_Interventions!AN29,Ofwat_PC_Interventions!AN31,Ofwat_PC_Interventions!AN33,Ofwat_PC_Interventions!AN34,Ofwat_PC_Interventions!AN36,Ofwat_PC_Interventions!AN38,Ofwat_PC_Interventions!AN40,Ofwat_PC_Interventions!AN43,Ofwat_PC_Interventions!AN44,Ofwat_PC_Interventions!AN45,Ofwat_PC_Interventions!AN46,Ofwat_PC_Interventions!AN47,Ofwat_PC_Interventions!AN49,Ofwat_PC_Interventions!AN50,Ofwat_PC_Interventions!AN53,Ofwat_PC_Interventions!AN54,Ofwat_PC_Interventions!AN56,Ofwat_PC_Interventions!AN57,Ofwat_PC_Interventions!AN59,Ofwat_PC_Interventions!AN60,Ofwat_PC_Interventions!AN63,Ofwat_PC_Interventions!AN64,Ofwat_PC_Interventions!AN65,Ofwat_PC_Interventions!AN68,Ofwat_PC_Interventions!AN69,Ofwat_PC_Interventions!AN70,Ofwat_PC_Interventions!AN71,Ofwat_PC_Interventions!AN72,Ofwat_PC_Interventions!AN73,Ofwat_PC_Interventions!AN74)=""),"","YES")</f>
        <v/>
      </c>
      <c r="AO14" s="150" t="str">
        <f>IF((CONCATENATE(Ofwat_PC_Interventions!AO7,Ofwat_PC_Interventions!AO8,Ofwat_PC_Interventions!AO9,Ofwat_PC_Interventions!AO16,Ofwat_PC_Interventions!AO17,Ofwat_PC_Interventions!AO19,Ofwat_PC_Interventions!AO20,Ofwat_PC_Interventions!AO23,Ofwat_PC_Interventions!AO24,Ofwat_PC_Interventions!AO25,Ofwat_PC_Interventions!AO27,Ofwat_PC_Interventions!AO28,Ofwat_PC_Interventions!AO29,Ofwat_PC_Interventions!AO31,Ofwat_PC_Interventions!AO33,Ofwat_PC_Interventions!AO34,Ofwat_PC_Interventions!AO36,Ofwat_PC_Interventions!AO38,Ofwat_PC_Interventions!AO40,Ofwat_PC_Interventions!AO43,Ofwat_PC_Interventions!AO44,Ofwat_PC_Interventions!AO45,Ofwat_PC_Interventions!AO46,Ofwat_PC_Interventions!AO47,Ofwat_PC_Interventions!AO49,Ofwat_PC_Interventions!AO50,Ofwat_PC_Interventions!AO53,Ofwat_PC_Interventions!AO54,Ofwat_PC_Interventions!AO56,Ofwat_PC_Interventions!AO57,Ofwat_PC_Interventions!AO59,Ofwat_PC_Interventions!AO60,Ofwat_PC_Interventions!AO63,Ofwat_PC_Interventions!AO64,Ofwat_PC_Interventions!AO65,Ofwat_PC_Interventions!AO68,Ofwat_PC_Interventions!AO69,Ofwat_PC_Interventions!AO70,Ofwat_PC_Interventions!AO71,Ofwat_PC_Interventions!AO72,Ofwat_PC_Interventions!AO73,Ofwat_PC_Interventions!AO74)=""),"","YES")</f>
        <v/>
      </c>
      <c r="AP14" s="150" t="str">
        <f>IF((CONCATENATE(Ofwat_PC_Interventions!AP7,Ofwat_PC_Interventions!AP8,Ofwat_PC_Interventions!AP9,Ofwat_PC_Interventions!AP16,Ofwat_PC_Interventions!AP17,Ofwat_PC_Interventions!AP19,Ofwat_PC_Interventions!AP20,Ofwat_PC_Interventions!AP23,Ofwat_PC_Interventions!AP24,Ofwat_PC_Interventions!AP25,Ofwat_PC_Interventions!AP27,Ofwat_PC_Interventions!AP28,Ofwat_PC_Interventions!AP29,Ofwat_PC_Interventions!AP31,Ofwat_PC_Interventions!AP33,Ofwat_PC_Interventions!AP34,Ofwat_PC_Interventions!AP36,Ofwat_PC_Interventions!AP38,Ofwat_PC_Interventions!AP40,Ofwat_PC_Interventions!AP43,Ofwat_PC_Interventions!AP44,Ofwat_PC_Interventions!AP45,Ofwat_PC_Interventions!AP46,Ofwat_PC_Interventions!AP47,Ofwat_PC_Interventions!AP49,Ofwat_PC_Interventions!AP50,Ofwat_PC_Interventions!AP53,Ofwat_PC_Interventions!AP54,Ofwat_PC_Interventions!AP56,Ofwat_PC_Interventions!AP57,Ofwat_PC_Interventions!AP59,Ofwat_PC_Interventions!AP60,Ofwat_PC_Interventions!AP63,Ofwat_PC_Interventions!AP64,Ofwat_PC_Interventions!AP65,Ofwat_PC_Interventions!AP68,Ofwat_PC_Interventions!AP69,Ofwat_PC_Interventions!AP70,Ofwat_PC_Interventions!AP71,Ofwat_PC_Interventions!AP72,Ofwat_PC_Interventions!AP73,Ofwat_PC_Interventions!AP74)=""),"","YES")</f>
        <v/>
      </c>
      <c r="AQ14" s="150" t="str">
        <f>IF((CONCATENATE(Ofwat_PC_Interventions!AQ7,Ofwat_PC_Interventions!AQ8,Ofwat_PC_Interventions!AQ9,Ofwat_PC_Interventions!AQ16,Ofwat_PC_Interventions!AQ17,Ofwat_PC_Interventions!AQ19,Ofwat_PC_Interventions!AQ20,Ofwat_PC_Interventions!AQ23,Ofwat_PC_Interventions!AQ24,Ofwat_PC_Interventions!AQ25,Ofwat_PC_Interventions!AQ27,Ofwat_PC_Interventions!AQ28,Ofwat_PC_Interventions!AQ29,Ofwat_PC_Interventions!AQ31,Ofwat_PC_Interventions!AQ33,Ofwat_PC_Interventions!AQ34,Ofwat_PC_Interventions!AQ36,Ofwat_PC_Interventions!AQ38,Ofwat_PC_Interventions!AQ40,Ofwat_PC_Interventions!AQ43,Ofwat_PC_Interventions!AQ44,Ofwat_PC_Interventions!AQ45,Ofwat_PC_Interventions!AQ46,Ofwat_PC_Interventions!AQ47,Ofwat_PC_Interventions!AQ49,Ofwat_PC_Interventions!AQ50,Ofwat_PC_Interventions!AQ53,Ofwat_PC_Interventions!AQ54,Ofwat_PC_Interventions!AQ56,Ofwat_PC_Interventions!AQ57,Ofwat_PC_Interventions!AQ59,Ofwat_PC_Interventions!AQ60,Ofwat_PC_Interventions!AQ63,Ofwat_PC_Interventions!AQ64,Ofwat_PC_Interventions!AQ65,Ofwat_PC_Interventions!AQ68,Ofwat_PC_Interventions!AQ69,Ofwat_PC_Interventions!AQ70,Ofwat_PC_Interventions!AQ71,Ofwat_PC_Interventions!AQ72,Ofwat_PC_Interventions!AQ73,Ofwat_PC_Interventions!AQ74)=""),"","YES")</f>
        <v/>
      </c>
      <c r="AR14" s="150" t="str">
        <f>IF((CONCATENATE(Ofwat_PC_Interventions!AR7,Ofwat_PC_Interventions!AR8,Ofwat_PC_Interventions!AR9,Ofwat_PC_Interventions!AR16,Ofwat_PC_Interventions!AR17,Ofwat_PC_Interventions!AR19,Ofwat_PC_Interventions!AR20,Ofwat_PC_Interventions!AR23,Ofwat_PC_Interventions!AR24,Ofwat_PC_Interventions!AR25,Ofwat_PC_Interventions!AR27,Ofwat_PC_Interventions!AR28,Ofwat_PC_Interventions!AR29,Ofwat_PC_Interventions!AR31,Ofwat_PC_Interventions!AR33,Ofwat_PC_Interventions!AR34,Ofwat_PC_Interventions!AR36,Ofwat_PC_Interventions!AR38,Ofwat_PC_Interventions!AR40,Ofwat_PC_Interventions!AR43,Ofwat_PC_Interventions!AR44,Ofwat_PC_Interventions!AR45,Ofwat_PC_Interventions!AR46,Ofwat_PC_Interventions!AR47,Ofwat_PC_Interventions!AR49,Ofwat_PC_Interventions!AR50,Ofwat_PC_Interventions!AR53,Ofwat_PC_Interventions!AR54,Ofwat_PC_Interventions!AR56,Ofwat_PC_Interventions!AR57,Ofwat_PC_Interventions!AR59,Ofwat_PC_Interventions!AR60,Ofwat_PC_Interventions!AR63,Ofwat_PC_Interventions!AR64,Ofwat_PC_Interventions!AR65,Ofwat_PC_Interventions!AR68,Ofwat_PC_Interventions!AR69,Ofwat_PC_Interventions!AR70,Ofwat_PC_Interventions!AR71,Ofwat_PC_Interventions!AR72,Ofwat_PC_Interventions!AR73,Ofwat_PC_Interventions!AR74)=""),"","YES")</f>
        <v/>
      </c>
      <c r="AS14" s="150" t="str">
        <f>IF((CONCATENATE(Ofwat_PC_Interventions!AS7,Ofwat_PC_Interventions!AS8,Ofwat_PC_Interventions!AS9,Ofwat_PC_Interventions!AS16,Ofwat_PC_Interventions!AS17,Ofwat_PC_Interventions!AS19,Ofwat_PC_Interventions!AS20,Ofwat_PC_Interventions!AS23,Ofwat_PC_Interventions!AS24,Ofwat_PC_Interventions!AS25,Ofwat_PC_Interventions!AS27,Ofwat_PC_Interventions!AS28,Ofwat_PC_Interventions!AS29,Ofwat_PC_Interventions!AS31,Ofwat_PC_Interventions!AS33,Ofwat_PC_Interventions!AS34,Ofwat_PC_Interventions!AS36,Ofwat_PC_Interventions!AS38,Ofwat_PC_Interventions!AS40,Ofwat_PC_Interventions!AS43,Ofwat_PC_Interventions!AS44,Ofwat_PC_Interventions!AS45,Ofwat_PC_Interventions!AS46,Ofwat_PC_Interventions!AS47,Ofwat_PC_Interventions!AS49,Ofwat_PC_Interventions!AS50,Ofwat_PC_Interventions!AS53,Ofwat_PC_Interventions!AS54,Ofwat_PC_Interventions!AS56,Ofwat_PC_Interventions!AS57,Ofwat_PC_Interventions!AS59,Ofwat_PC_Interventions!AS60,Ofwat_PC_Interventions!AS63,Ofwat_PC_Interventions!AS64,Ofwat_PC_Interventions!AS65,Ofwat_PC_Interventions!AS68,Ofwat_PC_Interventions!AS69,Ofwat_PC_Interventions!AS70,Ofwat_PC_Interventions!AS71,Ofwat_PC_Interventions!AS72,Ofwat_PC_Interventions!AS73,Ofwat_PC_Interventions!AS74)=""),"","YES")</f>
        <v/>
      </c>
      <c r="AT14" s="150" t="str">
        <f>IF((CONCATENATE(Ofwat_PC_Interventions!AT7,Ofwat_PC_Interventions!AT8,Ofwat_PC_Interventions!AT9,Ofwat_PC_Interventions!AT16,Ofwat_PC_Interventions!AT17,Ofwat_PC_Interventions!AT19,Ofwat_PC_Interventions!AT20,Ofwat_PC_Interventions!AT23,Ofwat_PC_Interventions!AT24,Ofwat_PC_Interventions!AT25,Ofwat_PC_Interventions!AT27,Ofwat_PC_Interventions!AT28,Ofwat_PC_Interventions!AT29,Ofwat_PC_Interventions!AT31,Ofwat_PC_Interventions!AT33,Ofwat_PC_Interventions!AT34,Ofwat_PC_Interventions!AT36,Ofwat_PC_Interventions!AT38,Ofwat_PC_Interventions!AT40,Ofwat_PC_Interventions!AT43,Ofwat_PC_Interventions!AT44,Ofwat_PC_Interventions!AT45,Ofwat_PC_Interventions!AT46,Ofwat_PC_Interventions!AT47,Ofwat_PC_Interventions!AT49,Ofwat_PC_Interventions!AT50,Ofwat_PC_Interventions!AT53,Ofwat_PC_Interventions!AT54,Ofwat_PC_Interventions!AT56,Ofwat_PC_Interventions!AT57,Ofwat_PC_Interventions!AT59,Ofwat_PC_Interventions!AT60,Ofwat_PC_Interventions!AT63,Ofwat_PC_Interventions!AT64,Ofwat_PC_Interventions!AT65,Ofwat_PC_Interventions!AT68,Ofwat_PC_Interventions!AT69,Ofwat_PC_Interventions!AT70,Ofwat_PC_Interventions!AT71,Ofwat_PC_Interventions!AT72,Ofwat_PC_Interventions!AT73,Ofwat_PC_Interventions!AT74)=""),"","YES")</f>
        <v/>
      </c>
      <c r="AU14" s="150" t="str">
        <f>IF((CONCATENATE(Ofwat_PC_Interventions!AU7,Ofwat_PC_Interventions!AU8,Ofwat_PC_Interventions!AU9,Ofwat_PC_Interventions!AU16,Ofwat_PC_Interventions!AU17,Ofwat_PC_Interventions!AU19,Ofwat_PC_Interventions!AU20,Ofwat_PC_Interventions!AU23,Ofwat_PC_Interventions!AU24,Ofwat_PC_Interventions!AU25,Ofwat_PC_Interventions!AU27,Ofwat_PC_Interventions!AU28,Ofwat_PC_Interventions!AU29,Ofwat_PC_Interventions!AU31,Ofwat_PC_Interventions!AU33,Ofwat_PC_Interventions!AU34,Ofwat_PC_Interventions!AU36,Ofwat_PC_Interventions!AU38,Ofwat_PC_Interventions!AU40,Ofwat_PC_Interventions!AU43,Ofwat_PC_Interventions!AU44,Ofwat_PC_Interventions!AU45,Ofwat_PC_Interventions!AU46,Ofwat_PC_Interventions!AU47,Ofwat_PC_Interventions!AU49,Ofwat_PC_Interventions!AU50,Ofwat_PC_Interventions!AU53,Ofwat_PC_Interventions!AU54,Ofwat_PC_Interventions!AU56,Ofwat_PC_Interventions!AU57,Ofwat_PC_Interventions!AU59,Ofwat_PC_Interventions!AU60,Ofwat_PC_Interventions!AU63,Ofwat_PC_Interventions!AU64,Ofwat_PC_Interventions!AU65,Ofwat_PC_Interventions!AU68,Ofwat_PC_Interventions!AU69,Ofwat_PC_Interventions!AU70,Ofwat_PC_Interventions!AU71,Ofwat_PC_Interventions!AU72,Ofwat_PC_Interventions!AU73,Ofwat_PC_Interventions!AU74)=""),"","YES")</f>
        <v/>
      </c>
      <c r="AV14" s="150" t="str">
        <f>IF((CONCATENATE(Ofwat_PC_Interventions!AV7,Ofwat_PC_Interventions!AV8,Ofwat_PC_Interventions!AV9,Ofwat_PC_Interventions!AV16,Ofwat_PC_Interventions!AV17,Ofwat_PC_Interventions!AV19,Ofwat_PC_Interventions!AV20,Ofwat_PC_Interventions!AV23,Ofwat_PC_Interventions!AV24,Ofwat_PC_Interventions!AV25,Ofwat_PC_Interventions!AV27,Ofwat_PC_Interventions!AV28,Ofwat_PC_Interventions!AV29,Ofwat_PC_Interventions!AV31,Ofwat_PC_Interventions!AV33,Ofwat_PC_Interventions!AV34,Ofwat_PC_Interventions!AV36,Ofwat_PC_Interventions!AV38,Ofwat_PC_Interventions!AV40,Ofwat_PC_Interventions!AV43,Ofwat_PC_Interventions!AV44,Ofwat_PC_Interventions!AV45,Ofwat_PC_Interventions!AV46,Ofwat_PC_Interventions!AV47,Ofwat_PC_Interventions!AV49,Ofwat_PC_Interventions!AV50,Ofwat_PC_Interventions!AV53,Ofwat_PC_Interventions!AV54,Ofwat_PC_Interventions!AV56,Ofwat_PC_Interventions!AV57,Ofwat_PC_Interventions!AV59,Ofwat_PC_Interventions!AV60,Ofwat_PC_Interventions!AV63,Ofwat_PC_Interventions!AV64,Ofwat_PC_Interventions!AV65,Ofwat_PC_Interventions!AV68,Ofwat_PC_Interventions!AV69,Ofwat_PC_Interventions!AV70,Ofwat_PC_Interventions!AV71,Ofwat_PC_Interventions!AV72,Ofwat_PC_Interventions!AV73,Ofwat_PC_Interventions!AV74)=""),"","YES")</f>
        <v/>
      </c>
      <c r="AW14" s="150" t="str">
        <f>IF((CONCATENATE(Ofwat_PC_Interventions!AW7,Ofwat_PC_Interventions!AW8,Ofwat_PC_Interventions!AW9,Ofwat_PC_Interventions!AW16,Ofwat_PC_Interventions!AW17,Ofwat_PC_Interventions!AW19,Ofwat_PC_Interventions!AW20,Ofwat_PC_Interventions!AW23,Ofwat_PC_Interventions!AW24,Ofwat_PC_Interventions!AW25,Ofwat_PC_Interventions!AW27,Ofwat_PC_Interventions!AW28,Ofwat_PC_Interventions!AW29,Ofwat_PC_Interventions!AW31,Ofwat_PC_Interventions!AW33,Ofwat_PC_Interventions!AW34,Ofwat_PC_Interventions!AW36,Ofwat_PC_Interventions!AW38,Ofwat_PC_Interventions!AW40,Ofwat_PC_Interventions!AW43,Ofwat_PC_Interventions!AW44,Ofwat_PC_Interventions!AW45,Ofwat_PC_Interventions!AW46,Ofwat_PC_Interventions!AW47,Ofwat_PC_Interventions!AW49,Ofwat_PC_Interventions!AW50,Ofwat_PC_Interventions!AW53,Ofwat_PC_Interventions!AW54,Ofwat_PC_Interventions!AW56,Ofwat_PC_Interventions!AW57,Ofwat_PC_Interventions!AW59,Ofwat_PC_Interventions!AW60,Ofwat_PC_Interventions!AW63,Ofwat_PC_Interventions!AW64,Ofwat_PC_Interventions!AW65,Ofwat_PC_Interventions!AW68,Ofwat_PC_Interventions!AW69,Ofwat_PC_Interventions!AW70,Ofwat_PC_Interventions!AW71,Ofwat_PC_Interventions!AW72,Ofwat_PC_Interventions!AW73,Ofwat_PC_Interventions!AW74)=""),"","YES")</f>
        <v/>
      </c>
      <c r="AX14" s="150" t="str">
        <f>IF((CONCATENATE(Ofwat_PC_Interventions!AX7,Ofwat_PC_Interventions!AX8,Ofwat_PC_Interventions!AX9,Ofwat_PC_Interventions!AX16,Ofwat_PC_Interventions!AX17,Ofwat_PC_Interventions!AX19,Ofwat_PC_Interventions!AX20,Ofwat_PC_Interventions!AX23,Ofwat_PC_Interventions!AX24,Ofwat_PC_Interventions!AX25,Ofwat_PC_Interventions!AX27,Ofwat_PC_Interventions!AX28,Ofwat_PC_Interventions!AX29,Ofwat_PC_Interventions!AX31,Ofwat_PC_Interventions!AX33,Ofwat_PC_Interventions!AX34,Ofwat_PC_Interventions!AX36,Ofwat_PC_Interventions!AX38,Ofwat_PC_Interventions!AX40,Ofwat_PC_Interventions!AX43,Ofwat_PC_Interventions!AX44,Ofwat_PC_Interventions!AX45,Ofwat_PC_Interventions!AX46,Ofwat_PC_Interventions!AX47,Ofwat_PC_Interventions!AX49,Ofwat_PC_Interventions!AX50,Ofwat_PC_Interventions!AX53,Ofwat_PC_Interventions!AX54,Ofwat_PC_Interventions!AX56,Ofwat_PC_Interventions!AX57,Ofwat_PC_Interventions!AX59,Ofwat_PC_Interventions!AX60,Ofwat_PC_Interventions!AX63,Ofwat_PC_Interventions!AX64,Ofwat_PC_Interventions!AX65,Ofwat_PC_Interventions!AX68,Ofwat_PC_Interventions!AX69,Ofwat_PC_Interventions!AX70,Ofwat_PC_Interventions!AX71,Ofwat_PC_Interventions!AX72,Ofwat_PC_Interventions!AX73,Ofwat_PC_Interventions!AX74)=""),"","YES")</f>
        <v/>
      </c>
      <c r="AY14" s="150" t="str">
        <f>IF((CONCATENATE(Ofwat_PC_Interventions!AY7,Ofwat_PC_Interventions!AY8,Ofwat_PC_Interventions!AY9,Ofwat_PC_Interventions!AY16,Ofwat_PC_Interventions!AY17,Ofwat_PC_Interventions!AY19,Ofwat_PC_Interventions!AY20,Ofwat_PC_Interventions!AY23,Ofwat_PC_Interventions!AY24,Ofwat_PC_Interventions!AY25,Ofwat_PC_Interventions!AY27,Ofwat_PC_Interventions!AY28,Ofwat_PC_Interventions!AY29,Ofwat_PC_Interventions!AY31,Ofwat_PC_Interventions!AY33,Ofwat_PC_Interventions!AY34,Ofwat_PC_Interventions!AY36,Ofwat_PC_Interventions!AY38,Ofwat_PC_Interventions!AY40,Ofwat_PC_Interventions!AY43,Ofwat_PC_Interventions!AY44,Ofwat_PC_Interventions!AY45,Ofwat_PC_Interventions!AY46,Ofwat_PC_Interventions!AY47,Ofwat_PC_Interventions!AY49,Ofwat_PC_Interventions!AY50,Ofwat_PC_Interventions!AY53,Ofwat_PC_Interventions!AY54,Ofwat_PC_Interventions!AY56,Ofwat_PC_Interventions!AY57,Ofwat_PC_Interventions!AY59,Ofwat_PC_Interventions!AY60,Ofwat_PC_Interventions!AY63,Ofwat_PC_Interventions!AY64,Ofwat_PC_Interventions!AY65,Ofwat_PC_Interventions!AY68,Ofwat_PC_Interventions!AY69,Ofwat_PC_Interventions!AY70,Ofwat_PC_Interventions!AY71,Ofwat_PC_Interventions!AY72,Ofwat_PC_Interventions!AY73,Ofwat_PC_Interventions!AY74)=""),"","YES")</f>
        <v/>
      </c>
      <c r="AZ14" s="150" t="str">
        <f>IF((CONCATENATE(Ofwat_PC_Interventions!AZ7,Ofwat_PC_Interventions!AZ8,Ofwat_PC_Interventions!AZ9,Ofwat_PC_Interventions!AZ16,Ofwat_PC_Interventions!AZ17,Ofwat_PC_Interventions!AZ19,Ofwat_PC_Interventions!AZ20,Ofwat_PC_Interventions!AZ23,Ofwat_PC_Interventions!AZ24,Ofwat_PC_Interventions!AZ25,Ofwat_PC_Interventions!AZ27,Ofwat_PC_Interventions!AZ28,Ofwat_PC_Interventions!AZ29,Ofwat_PC_Interventions!AZ31,Ofwat_PC_Interventions!AZ33,Ofwat_PC_Interventions!AZ34,Ofwat_PC_Interventions!AZ36,Ofwat_PC_Interventions!AZ38,Ofwat_PC_Interventions!AZ40,Ofwat_PC_Interventions!AZ43,Ofwat_PC_Interventions!AZ44,Ofwat_PC_Interventions!AZ45,Ofwat_PC_Interventions!AZ46,Ofwat_PC_Interventions!AZ47,Ofwat_PC_Interventions!AZ49,Ofwat_PC_Interventions!AZ50,Ofwat_PC_Interventions!AZ53,Ofwat_PC_Interventions!AZ54,Ofwat_PC_Interventions!AZ56,Ofwat_PC_Interventions!AZ57,Ofwat_PC_Interventions!AZ59,Ofwat_PC_Interventions!AZ60,Ofwat_PC_Interventions!AZ63,Ofwat_PC_Interventions!AZ64,Ofwat_PC_Interventions!AZ65,Ofwat_PC_Interventions!AZ68,Ofwat_PC_Interventions!AZ69,Ofwat_PC_Interventions!AZ70,Ofwat_PC_Interventions!AZ71,Ofwat_PC_Interventions!AZ72,Ofwat_PC_Interventions!AZ73,Ofwat_PC_Interventions!AZ74)=""),"","YES")</f>
        <v/>
      </c>
      <c r="BA14" s="150" t="str">
        <f>IF((CONCATENATE(Ofwat_PC_Interventions!BA7,Ofwat_PC_Interventions!BA8,Ofwat_PC_Interventions!BA9,Ofwat_PC_Interventions!BA16,Ofwat_PC_Interventions!BA17,Ofwat_PC_Interventions!BA19,Ofwat_PC_Interventions!BA20,Ofwat_PC_Interventions!BA23,Ofwat_PC_Interventions!BA24,Ofwat_PC_Interventions!BA25,Ofwat_PC_Interventions!BA27,Ofwat_PC_Interventions!BA28,Ofwat_PC_Interventions!BA29,Ofwat_PC_Interventions!BA31,Ofwat_PC_Interventions!BA33,Ofwat_PC_Interventions!BA34,Ofwat_PC_Interventions!BA36,Ofwat_PC_Interventions!BA38,Ofwat_PC_Interventions!BA40,Ofwat_PC_Interventions!BA43,Ofwat_PC_Interventions!BA44,Ofwat_PC_Interventions!BA45,Ofwat_PC_Interventions!BA46,Ofwat_PC_Interventions!BA47,Ofwat_PC_Interventions!BA49,Ofwat_PC_Interventions!BA50,Ofwat_PC_Interventions!BA53,Ofwat_PC_Interventions!BA54,Ofwat_PC_Interventions!BA56,Ofwat_PC_Interventions!BA57,Ofwat_PC_Interventions!BA59,Ofwat_PC_Interventions!BA60,Ofwat_PC_Interventions!BA63,Ofwat_PC_Interventions!BA64,Ofwat_PC_Interventions!BA65,Ofwat_PC_Interventions!BA68,Ofwat_PC_Interventions!BA69,Ofwat_PC_Interventions!BA70,Ofwat_PC_Interventions!BA71,Ofwat_PC_Interventions!BA72,Ofwat_PC_Interventions!BA73,Ofwat_PC_Interventions!BA74)=""),"","YES")</f>
        <v/>
      </c>
      <c r="BB14" s="150" t="str">
        <f>IF((CONCATENATE(Ofwat_PC_Interventions!BB7,Ofwat_PC_Interventions!BB8,Ofwat_PC_Interventions!BB9,Ofwat_PC_Interventions!BB16,Ofwat_PC_Interventions!BB17,Ofwat_PC_Interventions!BB19,Ofwat_PC_Interventions!BB20,Ofwat_PC_Interventions!BB23,Ofwat_PC_Interventions!BB24,Ofwat_PC_Interventions!BB25,Ofwat_PC_Interventions!BB27,Ofwat_PC_Interventions!BB28,Ofwat_PC_Interventions!BB29,Ofwat_PC_Interventions!BB31,Ofwat_PC_Interventions!BB33,Ofwat_PC_Interventions!BB34,Ofwat_PC_Interventions!BB36,Ofwat_PC_Interventions!BB38,Ofwat_PC_Interventions!BB40,Ofwat_PC_Interventions!BB43,Ofwat_PC_Interventions!BB44,Ofwat_PC_Interventions!BB45,Ofwat_PC_Interventions!BB46,Ofwat_PC_Interventions!BB47,Ofwat_PC_Interventions!BB49,Ofwat_PC_Interventions!BB50,Ofwat_PC_Interventions!BB53,Ofwat_PC_Interventions!BB54,Ofwat_PC_Interventions!BB56,Ofwat_PC_Interventions!BB57,Ofwat_PC_Interventions!BB59,Ofwat_PC_Interventions!BB60,Ofwat_PC_Interventions!BB63,Ofwat_PC_Interventions!BB64,Ofwat_PC_Interventions!BB65,Ofwat_PC_Interventions!BB68,Ofwat_PC_Interventions!BB69,Ofwat_PC_Interventions!BB70,Ofwat_PC_Interventions!BB71,Ofwat_PC_Interventions!BB72,Ofwat_PC_Interventions!BB73,Ofwat_PC_Interventions!BB74)=""),"","YES")</f>
        <v/>
      </c>
      <c r="BC14" s="150" t="str">
        <f>IF((CONCATENATE(Ofwat_PC_Interventions!BC7,Ofwat_PC_Interventions!BC8,Ofwat_PC_Interventions!BC9,Ofwat_PC_Interventions!BC16,Ofwat_PC_Interventions!BC17,Ofwat_PC_Interventions!BC19,Ofwat_PC_Interventions!BC20,Ofwat_PC_Interventions!BC23,Ofwat_PC_Interventions!BC24,Ofwat_PC_Interventions!BC25,Ofwat_PC_Interventions!BC27,Ofwat_PC_Interventions!BC28,Ofwat_PC_Interventions!BC29,Ofwat_PC_Interventions!BC31,Ofwat_PC_Interventions!BC33,Ofwat_PC_Interventions!BC34,Ofwat_PC_Interventions!BC36,Ofwat_PC_Interventions!BC38,Ofwat_PC_Interventions!BC40,Ofwat_PC_Interventions!BC43,Ofwat_PC_Interventions!BC44,Ofwat_PC_Interventions!BC45,Ofwat_PC_Interventions!BC46,Ofwat_PC_Interventions!BC47,Ofwat_PC_Interventions!BC49,Ofwat_PC_Interventions!BC50,Ofwat_PC_Interventions!BC53,Ofwat_PC_Interventions!BC54,Ofwat_PC_Interventions!BC56,Ofwat_PC_Interventions!BC57,Ofwat_PC_Interventions!BC59,Ofwat_PC_Interventions!BC60,Ofwat_PC_Interventions!BC63,Ofwat_PC_Interventions!BC64,Ofwat_PC_Interventions!BC65,Ofwat_PC_Interventions!BC68,Ofwat_PC_Interventions!BC69,Ofwat_PC_Interventions!BC70,Ofwat_PC_Interventions!BC71,Ofwat_PC_Interventions!BC72,Ofwat_PC_Interventions!BC73,Ofwat_PC_Interventions!BC74)=""),"","YES")</f>
        <v/>
      </c>
      <c r="BD14" s="150" t="str">
        <f>IF((CONCATENATE(Ofwat_PC_Interventions!BD7,Ofwat_PC_Interventions!BD8,Ofwat_PC_Interventions!BD9,Ofwat_PC_Interventions!BD16,Ofwat_PC_Interventions!BD17,Ofwat_PC_Interventions!BD19,Ofwat_PC_Interventions!BD20,Ofwat_PC_Interventions!BD23,Ofwat_PC_Interventions!BD24,Ofwat_PC_Interventions!BD25,Ofwat_PC_Interventions!BD27,Ofwat_PC_Interventions!BD28,Ofwat_PC_Interventions!BD29,Ofwat_PC_Interventions!BD31,Ofwat_PC_Interventions!BD33,Ofwat_PC_Interventions!BD34,Ofwat_PC_Interventions!BD36,Ofwat_PC_Interventions!BD38,Ofwat_PC_Interventions!BD40,Ofwat_PC_Interventions!BD43,Ofwat_PC_Interventions!BD44,Ofwat_PC_Interventions!BD45,Ofwat_PC_Interventions!BD46,Ofwat_PC_Interventions!BD47,Ofwat_PC_Interventions!BD49,Ofwat_PC_Interventions!BD50,Ofwat_PC_Interventions!BD53,Ofwat_PC_Interventions!BD54,Ofwat_PC_Interventions!BD56,Ofwat_PC_Interventions!BD57,Ofwat_PC_Interventions!BD59,Ofwat_PC_Interventions!BD60,Ofwat_PC_Interventions!BD63,Ofwat_PC_Interventions!BD64,Ofwat_PC_Interventions!BD65,Ofwat_PC_Interventions!BD68,Ofwat_PC_Interventions!BD69,Ofwat_PC_Interventions!BD70,Ofwat_PC_Interventions!BD71,Ofwat_PC_Interventions!BD72,Ofwat_PC_Interventions!BD73,Ofwat_PC_Interventions!BD74)=""),"","YES")</f>
        <v/>
      </c>
      <c r="BE14" s="150" t="str">
        <f>IF((CONCATENATE(Ofwat_PC_Interventions!BE7,Ofwat_PC_Interventions!BE8,Ofwat_PC_Interventions!BE9,Ofwat_PC_Interventions!BE16,Ofwat_PC_Interventions!BE17,Ofwat_PC_Interventions!BE19,Ofwat_PC_Interventions!BE20,Ofwat_PC_Interventions!BE23,Ofwat_PC_Interventions!BE24,Ofwat_PC_Interventions!BE25,Ofwat_PC_Interventions!BE27,Ofwat_PC_Interventions!BE28,Ofwat_PC_Interventions!BE29,Ofwat_PC_Interventions!BE31,Ofwat_PC_Interventions!BE33,Ofwat_PC_Interventions!BE34,Ofwat_PC_Interventions!BE36,Ofwat_PC_Interventions!BE38,Ofwat_PC_Interventions!BE40,Ofwat_PC_Interventions!BE43,Ofwat_PC_Interventions!BE44,Ofwat_PC_Interventions!BE45,Ofwat_PC_Interventions!BE46,Ofwat_PC_Interventions!BE47,Ofwat_PC_Interventions!BE49,Ofwat_PC_Interventions!BE50,Ofwat_PC_Interventions!BE53,Ofwat_PC_Interventions!BE54,Ofwat_PC_Interventions!BE56,Ofwat_PC_Interventions!BE57,Ofwat_PC_Interventions!BE59,Ofwat_PC_Interventions!BE60,Ofwat_PC_Interventions!BE63,Ofwat_PC_Interventions!BE64,Ofwat_PC_Interventions!BE65,Ofwat_PC_Interventions!BE68,Ofwat_PC_Interventions!BE69,Ofwat_PC_Interventions!BE70,Ofwat_PC_Interventions!BE71,Ofwat_PC_Interventions!BE72,Ofwat_PC_Interventions!BE73,Ofwat_PC_Interventions!BE74)=""),"","YES")</f>
        <v/>
      </c>
      <c r="BF14" s="150" t="str">
        <f>IF((CONCATENATE(Ofwat_PC_Interventions!BF7,Ofwat_PC_Interventions!BF8,Ofwat_PC_Interventions!BF9,Ofwat_PC_Interventions!BF16,Ofwat_PC_Interventions!BF17,Ofwat_PC_Interventions!BF19,Ofwat_PC_Interventions!BF20,Ofwat_PC_Interventions!BF23,Ofwat_PC_Interventions!BF24,Ofwat_PC_Interventions!BF25,Ofwat_PC_Interventions!BF27,Ofwat_PC_Interventions!BF28,Ofwat_PC_Interventions!BF29,Ofwat_PC_Interventions!BF31,Ofwat_PC_Interventions!BF33,Ofwat_PC_Interventions!BF34,Ofwat_PC_Interventions!BF36,Ofwat_PC_Interventions!BF38,Ofwat_PC_Interventions!BF40,Ofwat_PC_Interventions!BF43,Ofwat_PC_Interventions!BF44,Ofwat_PC_Interventions!BF45,Ofwat_PC_Interventions!BF46,Ofwat_PC_Interventions!BF47,Ofwat_PC_Interventions!BF49,Ofwat_PC_Interventions!BF50,Ofwat_PC_Interventions!BF53,Ofwat_PC_Interventions!BF54,Ofwat_PC_Interventions!BF56,Ofwat_PC_Interventions!BF57,Ofwat_PC_Interventions!BF59,Ofwat_PC_Interventions!BF60,Ofwat_PC_Interventions!BF63,Ofwat_PC_Interventions!BF64,Ofwat_PC_Interventions!BF65,Ofwat_PC_Interventions!BF68,Ofwat_PC_Interventions!BF69,Ofwat_PC_Interventions!BF70,Ofwat_PC_Interventions!BF71,Ofwat_PC_Interventions!BF72,Ofwat_PC_Interventions!BF73,Ofwat_PC_Interventions!BF74)=""),"","YES")</f>
        <v/>
      </c>
      <c r="BG14" s="150" t="str">
        <f>IF((CONCATENATE(Ofwat_PC_Interventions!BG7,Ofwat_PC_Interventions!BG8,Ofwat_PC_Interventions!BG9,Ofwat_PC_Interventions!BG16,Ofwat_PC_Interventions!BG17,Ofwat_PC_Interventions!BG19,Ofwat_PC_Interventions!BG20,Ofwat_PC_Interventions!BG23,Ofwat_PC_Interventions!BG24,Ofwat_PC_Interventions!BG25,Ofwat_PC_Interventions!BG27,Ofwat_PC_Interventions!BG28,Ofwat_PC_Interventions!BG29,Ofwat_PC_Interventions!BG31,Ofwat_PC_Interventions!BG33,Ofwat_PC_Interventions!BG34,Ofwat_PC_Interventions!BG36,Ofwat_PC_Interventions!BG38,Ofwat_PC_Interventions!BG40,Ofwat_PC_Interventions!BG43,Ofwat_PC_Interventions!BG44,Ofwat_PC_Interventions!BG45,Ofwat_PC_Interventions!BG46,Ofwat_PC_Interventions!BG47,Ofwat_PC_Interventions!BG49,Ofwat_PC_Interventions!BG50,Ofwat_PC_Interventions!BG53,Ofwat_PC_Interventions!BG54,Ofwat_PC_Interventions!BG56,Ofwat_PC_Interventions!BG57,Ofwat_PC_Interventions!BG59,Ofwat_PC_Interventions!BG60,Ofwat_PC_Interventions!BG63,Ofwat_PC_Interventions!BG64,Ofwat_PC_Interventions!BG65,Ofwat_PC_Interventions!BG68,Ofwat_PC_Interventions!BG69,Ofwat_PC_Interventions!BG70,Ofwat_PC_Interventions!BG71,Ofwat_PC_Interventions!BG72,Ofwat_PC_Interventions!BG73,Ofwat_PC_Interventions!BG74)=""),"","YES")</f>
        <v/>
      </c>
      <c r="BH14" s="150" t="str">
        <f>IF((CONCATENATE(Ofwat_PC_Interventions!BH7,Ofwat_PC_Interventions!BH8,Ofwat_PC_Interventions!BH9,Ofwat_PC_Interventions!BH16,Ofwat_PC_Interventions!BH17,Ofwat_PC_Interventions!BH19,Ofwat_PC_Interventions!BH20,Ofwat_PC_Interventions!BH23,Ofwat_PC_Interventions!BH24,Ofwat_PC_Interventions!BH25,Ofwat_PC_Interventions!BH27,Ofwat_PC_Interventions!BH28,Ofwat_PC_Interventions!BH29,Ofwat_PC_Interventions!BH31,Ofwat_PC_Interventions!BH33,Ofwat_PC_Interventions!BH34,Ofwat_PC_Interventions!BH36,Ofwat_PC_Interventions!BH38,Ofwat_PC_Interventions!BH40,Ofwat_PC_Interventions!BH43,Ofwat_PC_Interventions!BH44,Ofwat_PC_Interventions!BH45,Ofwat_PC_Interventions!BH46,Ofwat_PC_Interventions!BH47,Ofwat_PC_Interventions!BH49,Ofwat_PC_Interventions!BH50,Ofwat_PC_Interventions!BH53,Ofwat_PC_Interventions!BH54,Ofwat_PC_Interventions!BH56,Ofwat_PC_Interventions!BH57,Ofwat_PC_Interventions!BH59,Ofwat_PC_Interventions!BH60,Ofwat_PC_Interventions!BH63,Ofwat_PC_Interventions!BH64,Ofwat_PC_Interventions!BH65,Ofwat_PC_Interventions!BH68,Ofwat_PC_Interventions!BH69,Ofwat_PC_Interventions!BH70,Ofwat_PC_Interventions!BH71,Ofwat_PC_Interventions!BH72,Ofwat_PC_Interventions!BH73,Ofwat_PC_Interventions!BH74)=""),"","YES")</f>
        <v/>
      </c>
      <c r="BI14" s="150" t="str">
        <f>IF((CONCATENATE(Ofwat_PC_Interventions!BI7,Ofwat_PC_Interventions!BI8,Ofwat_PC_Interventions!BI9,Ofwat_PC_Interventions!BI16,Ofwat_PC_Interventions!BI17,Ofwat_PC_Interventions!BI19,Ofwat_PC_Interventions!BI20,Ofwat_PC_Interventions!BI23,Ofwat_PC_Interventions!BI24,Ofwat_PC_Interventions!BI25,Ofwat_PC_Interventions!BI27,Ofwat_PC_Interventions!BI28,Ofwat_PC_Interventions!BI29,Ofwat_PC_Interventions!BI31,Ofwat_PC_Interventions!BI33,Ofwat_PC_Interventions!BI34,Ofwat_PC_Interventions!BI36,Ofwat_PC_Interventions!BI38,Ofwat_PC_Interventions!BI40,Ofwat_PC_Interventions!BI43,Ofwat_PC_Interventions!BI44,Ofwat_PC_Interventions!BI45,Ofwat_PC_Interventions!BI46,Ofwat_PC_Interventions!BI47,Ofwat_PC_Interventions!BI49,Ofwat_PC_Interventions!BI50,Ofwat_PC_Interventions!BI53,Ofwat_PC_Interventions!BI54,Ofwat_PC_Interventions!BI56,Ofwat_PC_Interventions!BI57,Ofwat_PC_Interventions!BI59,Ofwat_PC_Interventions!BI60,Ofwat_PC_Interventions!BI63,Ofwat_PC_Interventions!BI64,Ofwat_PC_Interventions!BI65,Ofwat_PC_Interventions!BI68,Ofwat_PC_Interventions!BI69,Ofwat_PC_Interventions!BI70,Ofwat_PC_Interventions!BI71,Ofwat_PC_Interventions!BI72,Ofwat_PC_Interventions!BI73,Ofwat_PC_Interventions!BI74)=""),"","YES")</f>
        <v/>
      </c>
      <c r="BJ14" s="150" t="str">
        <f>IF((CONCATENATE(Ofwat_PC_Interventions!BJ7,Ofwat_PC_Interventions!BJ8,Ofwat_PC_Interventions!BJ9,Ofwat_PC_Interventions!BJ16,Ofwat_PC_Interventions!BJ17,Ofwat_PC_Interventions!BJ19,Ofwat_PC_Interventions!BJ20,Ofwat_PC_Interventions!BJ23,Ofwat_PC_Interventions!BJ24,Ofwat_PC_Interventions!BJ25,Ofwat_PC_Interventions!BJ27,Ofwat_PC_Interventions!BJ28,Ofwat_PC_Interventions!BJ29,Ofwat_PC_Interventions!BJ31,Ofwat_PC_Interventions!BJ33,Ofwat_PC_Interventions!BJ34,Ofwat_PC_Interventions!BJ36,Ofwat_PC_Interventions!BJ38,Ofwat_PC_Interventions!BJ40,Ofwat_PC_Interventions!BJ43,Ofwat_PC_Interventions!BJ44,Ofwat_PC_Interventions!BJ45,Ofwat_PC_Interventions!BJ46,Ofwat_PC_Interventions!BJ47,Ofwat_PC_Interventions!BJ49,Ofwat_PC_Interventions!BJ50,Ofwat_PC_Interventions!BJ53,Ofwat_PC_Interventions!BJ54,Ofwat_PC_Interventions!BJ56,Ofwat_PC_Interventions!BJ57,Ofwat_PC_Interventions!BJ59,Ofwat_PC_Interventions!BJ60,Ofwat_PC_Interventions!BJ63,Ofwat_PC_Interventions!BJ64,Ofwat_PC_Interventions!BJ65,Ofwat_PC_Interventions!BJ68,Ofwat_PC_Interventions!BJ69,Ofwat_PC_Interventions!BJ70,Ofwat_PC_Interventions!BJ71,Ofwat_PC_Interventions!BJ72,Ofwat_PC_Interventions!BJ73,Ofwat_PC_Interventions!BJ74)=""),"","YES")</f>
        <v/>
      </c>
      <c r="BK14" s="150" t="str">
        <f>IF((CONCATENATE(Ofwat_PC_Interventions!BK7,Ofwat_PC_Interventions!BK8,Ofwat_PC_Interventions!BK9,Ofwat_PC_Interventions!BK16,Ofwat_PC_Interventions!BK17,Ofwat_PC_Interventions!BK19,Ofwat_PC_Interventions!BK20,Ofwat_PC_Interventions!BK23,Ofwat_PC_Interventions!BK24,Ofwat_PC_Interventions!BK25,Ofwat_PC_Interventions!BK27,Ofwat_PC_Interventions!BK28,Ofwat_PC_Interventions!BK29,Ofwat_PC_Interventions!BK31,Ofwat_PC_Interventions!BK33,Ofwat_PC_Interventions!BK34,Ofwat_PC_Interventions!BK36,Ofwat_PC_Interventions!BK38,Ofwat_PC_Interventions!BK40,Ofwat_PC_Interventions!BK43,Ofwat_PC_Interventions!BK44,Ofwat_PC_Interventions!BK45,Ofwat_PC_Interventions!BK46,Ofwat_PC_Interventions!BK47,Ofwat_PC_Interventions!BK49,Ofwat_PC_Interventions!BK50,Ofwat_PC_Interventions!BK53,Ofwat_PC_Interventions!BK54,Ofwat_PC_Interventions!BK56,Ofwat_PC_Interventions!BK57,Ofwat_PC_Interventions!BK59,Ofwat_PC_Interventions!BK60,Ofwat_PC_Interventions!BK63,Ofwat_PC_Interventions!BK64,Ofwat_PC_Interventions!BK65,Ofwat_PC_Interventions!BK68,Ofwat_PC_Interventions!BK69,Ofwat_PC_Interventions!BK70,Ofwat_PC_Interventions!BK71,Ofwat_PC_Interventions!BK72,Ofwat_PC_Interventions!BK73,Ofwat_PC_Interventions!BK74)=""),"","YES")</f>
        <v/>
      </c>
      <c r="BL14" s="150" t="str">
        <f>IF((CONCATENATE(Ofwat_PC_Interventions!BL7,Ofwat_PC_Interventions!BL8,Ofwat_PC_Interventions!BL9,Ofwat_PC_Interventions!BL16,Ofwat_PC_Interventions!BL17,Ofwat_PC_Interventions!BL19,Ofwat_PC_Interventions!BL20,Ofwat_PC_Interventions!BL23,Ofwat_PC_Interventions!BL24,Ofwat_PC_Interventions!BL25,Ofwat_PC_Interventions!BL27,Ofwat_PC_Interventions!BL28,Ofwat_PC_Interventions!BL29,Ofwat_PC_Interventions!BL31,Ofwat_PC_Interventions!BL33,Ofwat_PC_Interventions!BL34,Ofwat_PC_Interventions!BL36,Ofwat_PC_Interventions!BL38,Ofwat_PC_Interventions!BL40,Ofwat_PC_Interventions!BL43,Ofwat_PC_Interventions!BL44,Ofwat_PC_Interventions!BL45,Ofwat_PC_Interventions!BL46,Ofwat_PC_Interventions!BL47,Ofwat_PC_Interventions!BL49,Ofwat_PC_Interventions!BL50,Ofwat_PC_Interventions!BL53,Ofwat_PC_Interventions!BL54,Ofwat_PC_Interventions!BL56,Ofwat_PC_Interventions!BL57,Ofwat_PC_Interventions!BL59,Ofwat_PC_Interventions!BL60,Ofwat_PC_Interventions!BL63,Ofwat_PC_Interventions!BL64,Ofwat_PC_Interventions!BL65,Ofwat_PC_Interventions!BL68,Ofwat_PC_Interventions!BL69,Ofwat_PC_Interventions!BL70,Ofwat_PC_Interventions!BL71,Ofwat_PC_Interventions!BL72,Ofwat_PC_Interventions!BL73,Ofwat_PC_Interventions!BL74)=""),"","YES")</f>
        <v/>
      </c>
      <c r="BM14" s="150" t="str">
        <f>IF((CONCATENATE(Ofwat_PC_Interventions!BM7,Ofwat_PC_Interventions!BM8,Ofwat_PC_Interventions!BM9,Ofwat_PC_Interventions!BM16,Ofwat_PC_Interventions!BM17,Ofwat_PC_Interventions!BM19,Ofwat_PC_Interventions!BM20,Ofwat_PC_Interventions!BM23,Ofwat_PC_Interventions!BM24,Ofwat_PC_Interventions!BM25,Ofwat_PC_Interventions!BM27,Ofwat_PC_Interventions!BM28,Ofwat_PC_Interventions!BM29,Ofwat_PC_Interventions!BM31,Ofwat_PC_Interventions!BM33,Ofwat_PC_Interventions!BM34,Ofwat_PC_Interventions!BM36,Ofwat_PC_Interventions!BM38,Ofwat_PC_Interventions!BM40,Ofwat_PC_Interventions!BM43,Ofwat_PC_Interventions!BM44,Ofwat_PC_Interventions!BM45,Ofwat_PC_Interventions!BM46,Ofwat_PC_Interventions!BM47,Ofwat_PC_Interventions!BM49,Ofwat_PC_Interventions!BM50,Ofwat_PC_Interventions!BM53,Ofwat_PC_Interventions!BM54,Ofwat_PC_Interventions!BM56,Ofwat_PC_Interventions!BM57,Ofwat_PC_Interventions!BM59,Ofwat_PC_Interventions!BM60,Ofwat_PC_Interventions!BM63,Ofwat_PC_Interventions!BM64,Ofwat_PC_Interventions!BM65,Ofwat_PC_Interventions!BM68,Ofwat_PC_Interventions!BM69,Ofwat_PC_Interventions!BM70,Ofwat_PC_Interventions!BM71,Ofwat_PC_Interventions!BM72,Ofwat_PC_Interventions!BM73,Ofwat_PC_Interventions!BM74)=""),"","YES")</f>
        <v/>
      </c>
      <c r="BN14" s="150" t="str">
        <f>IF((CONCATENATE(Ofwat_PC_Interventions!BN7,Ofwat_PC_Interventions!BN8,Ofwat_PC_Interventions!BN9,Ofwat_PC_Interventions!BN16,Ofwat_PC_Interventions!BN17,Ofwat_PC_Interventions!BN19,Ofwat_PC_Interventions!BN20,Ofwat_PC_Interventions!BN23,Ofwat_PC_Interventions!BN24,Ofwat_PC_Interventions!BN25,Ofwat_PC_Interventions!BN27,Ofwat_PC_Interventions!BN28,Ofwat_PC_Interventions!BN29,Ofwat_PC_Interventions!BN31,Ofwat_PC_Interventions!BN33,Ofwat_PC_Interventions!BN34,Ofwat_PC_Interventions!BN36,Ofwat_PC_Interventions!BN38,Ofwat_PC_Interventions!BN40,Ofwat_PC_Interventions!BN43,Ofwat_PC_Interventions!BN44,Ofwat_PC_Interventions!BN45,Ofwat_PC_Interventions!BN46,Ofwat_PC_Interventions!BN47,Ofwat_PC_Interventions!BN49,Ofwat_PC_Interventions!BN50,Ofwat_PC_Interventions!BN53,Ofwat_PC_Interventions!BN54,Ofwat_PC_Interventions!BN56,Ofwat_PC_Interventions!BN57,Ofwat_PC_Interventions!BN59,Ofwat_PC_Interventions!BN60,Ofwat_PC_Interventions!BN63,Ofwat_PC_Interventions!BN64,Ofwat_PC_Interventions!BN65,Ofwat_PC_Interventions!BN68,Ofwat_PC_Interventions!BN69,Ofwat_PC_Interventions!BN70,Ofwat_PC_Interventions!BN71,Ofwat_PC_Interventions!BN72,Ofwat_PC_Interventions!BN73,Ofwat_PC_Interventions!BN74)=""),"","YES")</f>
        <v/>
      </c>
      <c r="BO14" s="150" t="str">
        <f>IF((CONCATENATE(Ofwat_PC_Interventions!BO7,Ofwat_PC_Interventions!BO8,Ofwat_PC_Interventions!BO9,Ofwat_PC_Interventions!BO16,Ofwat_PC_Interventions!BO17,Ofwat_PC_Interventions!BO19,Ofwat_PC_Interventions!BO20,Ofwat_PC_Interventions!BO23,Ofwat_PC_Interventions!BO24,Ofwat_PC_Interventions!BO25,Ofwat_PC_Interventions!BO27,Ofwat_PC_Interventions!BO28,Ofwat_PC_Interventions!BO29,Ofwat_PC_Interventions!BO31,Ofwat_PC_Interventions!BO33,Ofwat_PC_Interventions!BO34,Ofwat_PC_Interventions!BO36,Ofwat_PC_Interventions!BO38,Ofwat_PC_Interventions!BO40,Ofwat_PC_Interventions!BO43,Ofwat_PC_Interventions!BO44,Ofwat_PC_Interventions!BO45,Ofwat_PC_Interventions!BO46,Ofwat_PC_Interventions!BO47,Ofwat_PC_Interventions!BO49,Ofwat_PC_Interventions!BO50,Ofwat_PC_Interventions!BO53,Ofwat_PC_Interventions!BO54,Ofwat_PC_Interventions!BO56,Ofwat_PC_Interventions!BO57,Ofwat_PC_Interventions!BO59,Ofwat_PC_Interventions!BO60,Ofwat_PC_Interventions!BO63,Ofwat_PC_Interventions!BO64,Ofwat_PC_Interventions!BO65,Ofwat_PC_Interventions!BO68,Ofwat_PC_Interventions!BO69,Ofwat_PC_Interventions!BO70,Ofwat_PC_Interventions!BO71,Ofwat_PC_Interventions!BO72,Ofwat_PC_Interventions!BO73,Ofwat_PC_Interventions!BO74)=""),"","YES")</f>
        <v/>
      </c>
      <c r="BP14" s="150" t="str">
        <f>IF((CONCATENATE(Ofwat_PC_Interventions!BP7,Ofwat_PC_Interventions!BP8,Ofwat_PC_Interventions!BP9,Ofwat_PC_Interventions!BP16,Ofwat_PC_Interventions!BP17,Ofwat_PC_Interventions!BP19,Ofwat_PC_Interventions!BP20,Ofwat_PC_Interventions!BP23,Ofwat_PC_Interventions!BP24,Ofwat_PC_Interventions!BP25,Ofwat_PC_Interventions!BP27,Ofwat_PC_Interventions!BP28,Ofwat_PC_Interventions!BP29,Ofwat_PC_Interventions!BP31,Ofwat_PC_Interventions!BP33,Ofwat_PC_Interventions!BP34,Ofwat_PC_Interventions!BP36,Ofwat_PC_Interventions!BP38,Ofwat_PC_Interventions!BP40,Ofwat_PC_Interventions!BP43,Ofwat_PC_Interventions!BP44,Ofwat_PC_Interventions!BP45,Ofwat_PC_Interventions!BP46,Ofwat_PC_Interventions!BP47,Ofwat_PC_Interventions!BP49,Ofwat_PC_Interventions!BP50,Ofwat_PC_Interventions!BP53,Ofwat_PC_Interventions!BP54,Ofwat_PC_Interventions!BP56,Ofwat_PC_Interventions!BP57,Ofwat_PC_Interventions!BP59,Ofwat_PC_Interventions!BP60,Ofwat_PC_Interventions!BP63,Ofwat_PC_Interventions!BP64,Ofwat_PC_Interventions!BP65,Ofwat_PC_Interventions!BP68,Ofwat_PC_Interventions!BP69,Ofwat_PC_Interventions!BP70,Ofwat_PC_Interventions!BP71,Ofwat_PC_Interventions!BP72,Ofwat_PC_Interventions!BP73,Ofwat_PC_Interventions!BP74)=""),"","YES")</f>
        <v/>
      </c>
      <c r="BQ14" s="150" t="str">
        <f>IF((CONCATENATE(Ofwat_PC_Interventions!BQ7,Ofwat_PC_Interventions!BQ8,Ofwat_PC_Interventions!BQ9,Ofwat_PC_Interventions!BQ16,Ofwat_PC_Interventions!BQ17,Ofwat_PC_Interventions!BQ19,Ofwat_PC_Interventions!BQ20,Ofwat_PC_Interventions!BQ23,Ofwat_PC_Interventions!BQ24,Ofwat_PC_Interventions!BQ25,Ofwat_PC_Interventions!BQ27,Ofwat_PC_Interventions!BQ28,Ofwat_PC_Interventions!BQ29,Ofwat_PC_Interventions!BQ31,Ofwat_PC_Interventions!BQ33,Ofwat_PC_Interventions!BQ34,Ofwat_PC_Interventions!BQ36,Ofwat_PC_Interventions!BQ38,Ofwat_PC_Interventions!BQ40,Ofwat_PC_Interventions!BQ43,Ofwat_PC_Interventions!BQ44,Ofwat_PC_Interventions!BQ45,Ofwat_PC_Interventions!BQ46,Ofwat_PC_Interventions!BQ47,Ofwat_PC_Interventions!BQ49,Ofwat_PC_Interventions!BQ50,Ofwat_PC_Interventions!BQ53,Ofwat_PC_Interventions!BQ54,Ofwat_PC_Interventions!BQ56,Ofwat_PC_Interventions!BQ57,Ofwat_PC_Interventions!BQ59,Ofwat_PC_Interventions!BQ60,Ofwat_PC_Interventions!BQ63,Ofwat_PC_Interventions!BQ64,Ofwat_PC_Interventions!BQ65,Ofwat_PC_Interventions!BQ68,Ofwat_PC_Interventions!BQ69,Ofwat_PC_Interventions!BQ70,Ofwat_PC_Interventions!BQ71,Ofwat_PC_Interventions!BQ72,Ofwat_PC_Interventions!BQ73,Ofwat_PC_Interventions!BQ74)=""),"","YES")</f>
        <v/>
      </c>
    </row>
    <row r="15" spans="1:69" customFormat="1" ht="14.25" x14ac:dyDescent="0.2">
      <c r="A15" s="206"/>
      <c r="B15" s="206"/>
      <c r="C15" s="206"/>
      <c r="D15" s="206"/>
      <c r="E15" s="35"/>
      <c r="F15" s="206"/>
      <c r="G15" s="35"/>
      <c r="H15" s="206"/>
      <c r="I15" s="206"/>
      <c r="J15" s="52"/>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row>
    <row r="16" spans="1:69" customFormat="1" ht="14.25" x14ac:dyDescent="0.2">
      <c r="A16" s="206"/>
      <c r="B16" s="206"/>
      <c r="C16" s="206"/>
      <c r="D16" s="206"/>
      <c r="E16" s="35" t="str">
        <f>Performance!E184</f>
        <v>Total outperformance payments to be applied in-period</v>
      </c>
      <c r="F16" s="206"/>
      <c r="G16" s="35" t="str">
        <f>Performance!G184</f>
        <v>£m (2017-18 prices)</v>
      </c>
      <c r="H16" s="206"/>
      <c r="I16" s="206"/>
      <c r="J16" s="150" t="str">
        <f>IF(Performance!J184=0,"",Performance!J184)</f>
        <v/>
      </c>
      <c r="K16" s="150" t="str">
        <f>IF(Performance!K184=0,"",Performance!K184)</f>
        <v/>
      </c>
      <c r="L16" s="150" t="str">
        <f>IF(Performance!L184=0,"",Performance!L184)</f>
        <v/>
      </c>
      <c r="M16" s="150" t="str">
        <f>IF(Performance!M184=0,"",Performance!M184)</f>
        <v/>
      </c>
      <c r="N16" s="150" t="str">
        <f>IF(Performance!N184=0,"",Performance!N184)</f>
        <v/>
      </c>
      <c r="O16" s="150" t="str">
        <f>IF(Performance!O184=0,"",Performance!O184)</f>
        <v/>
      </c>
      <c r="P16" s="150" t="str">
        <f>IF(Performance!P184=0,"",Performance!P184)</f>
        <v/>
      </c>
      <c r="Q16" s="150" t="str">
        <f>IF(Performance!Q184=0,"",Performance!Q184)</f>
        <v/>
      </c>
      <c r="R16" s="150" t="str">
        <f>IF(Performance!R184=0,"",Performance!R184)</f>
        <v/>
      </c>
      <c r="S16" s="150" t="str">
        <f>IF(Performance!S184=0,"",Performance!S184)</f>
        <v/>
      </c>
      <c r="T16" s="150" t="str">
        <f>IF(Performance!T184=0,"",Performance!T184)</f>
        <v/>
      </c>
      <c r="U16" s="150" t="str">
        <f>IF(Performance!U184=0,"",Performance!U184)</f>
        <v/>
      </c>
      <c r="V16" s="150" t="str">
        <f>IF(Performance!V184=0,"",Performance!V184)</f>
        <v/>
      </c>
      <c r="W16" s="150" t="str">
        <f>IF(Performance!W184=0,"",Performance!W184)</f>
        <v/>
      </c>
      <c r="X16" s="150" t="str">
        <f>IF(Performance!X184=0,"",Performance!X184)</f>
        <v/>
      </c>
      <c r="Y16" s="150" t="str">
        <f>IF(Performance!Y184=0,"",Performance!Y184)</f>
        <v/>
      </c>
      <c r="Z16" s="150" t="str">
        <f>IF(Performance!Z184=0,"",Performance!Z184)</f>
        <v/>
      </c>
      <c r="AA16" s="150" t="str">
        <f>IF(Performance!AA184=0,"",Performance!AA184)</f>
        <v/>
      </c>
      <c r="AB16" s="150" t="str">
        <f>IF(Performance!AB184=0,"",Performance!AB184)</f>
        <v/>
      </c>
      <c r="AC16" s="150" t="str">
        <f>IF(Performance!AC184=0,"",Performance!AC184)</f>
        <v/>
      </c>
      <c r="AD16" s="150" t="str">
        <f>IF(Performance!AD184=0,"",Performance!AD184)</f>
        <v/>
      </c>
      <c r="AE16" s="150" t="str">
        <f>IF(Performance!AE184=0,"",Performance!AE184)</f>
        <v/>
      </c>
      <c r="AF16" s="150" t="str">
        <f>IF(Performance!AF184=0,"",Performance!AF184)</f>
        <v/>
      </c>
      <c r="AG16" s="150" t="str">
        <f>IF(Performance!AG184=0,"",Performance!AG184)</f>
        <v/>
      </c>
      <c r="AH16" s="150" t="str">
        <f>IF(Performance!AH184=0,"",Performance!AH184)</f>
        <v/>
      </c>
      <c r="AI16" s="150" t="str">
        <f>IF(Performance!AI184=0,"",Performance!AI184)</f>
        <v/>
      </c>
      <c r="AJ16" s="150" t="str">
        <f>IF(Performance!AJ184=0,"",Performance!AJ184)</f>
        <v/>
      </c>
      <c r="AK16" s="150" t="str">
        <f>IF(Performance!AK184=0,"",Performance!AK184)</f>
        <v/>
      </c>
      <c r="AL16" s="150" t="str">
        <f>IF(Performance!AL184=0,"",Performance!AL184)</f>
        <v/>
      </c>
      <c r="AM16" s="150" t="str">
        <f>IF(Performance!AM184=0,"",Performance!AM184)</f>
        <v/>
      </c>
      <c r="AN16" s="150" t="str">
        <f>IF(Performance!AN184=0,"",Performance!AN184)</f>
        <v/>
      </c>
      <c r="AO16" s="150" t="str">
        <f>IF(Performance!AO184=0,"",Performance!AO184)</f>
        <v/>
      </c>
      <c r="AP16" s="150" t="str">
        <f>IF(Performance!AP184=0,"",Performance!AP184)</f>
        <v/>
      </c>
      <c r="AQ16" s="150" t="str">
        <f>IF(Performance!AQ184=0,"",Performance!AQ184)</f>
        <v/>
      </c>
      <c r="AR16" s="150" t="str">
        <f>IF(Performance!AR184=0,"",Performance!AR184)</f>
        <v/>
      </c>
      <c r="AS16" s="150" t="str">
        <f>IF(Performance!AS184=0,"",Performance!AS184)</f>
        <v/>
      </c>
      <c r="AT16" s="150" t="str">
        <f>IF(Performance!AT184=0,"",Performance!AT184)</f>
        <v/>
      </c>
      <c r="AU16" s="150" t="str">
        <f>IF(Performance!AU184=0,"",Performance!AU184)</f>
        <v/>
      </c>
      <c r="AV16" s="150" t="str">
        <f>IF(Performance!AV184=0,"",Performance!AV184)</f>
        <v/>
      </c>
      <c r="AW16" s="150" t="str">
        <f>IF(Performance!AW184=0,"",Performance!AW184)</f>
        <v/>
      </c>
      <c r="AX16" s="150" t="str">
        <f>IF(Performance!AX184=0,"",Performance!AX184)</f>
        <v/>
      </c>
      <c r="AY16" s="150" t="str">
        <f>IF(Performance!AY184=0,"",Performance!AY184)</f>
        <v/>
      </c>
      <c r="AZ16" s="150" t="str">
        <f>IF(Performance!AZ184=0,"",Performance!AZ184)</f>
        <v/>
      </c>
      <c r="BA16" s="150" t="str">
        <f>IF(Performance!BA184=0,"",Performance!BA184)</f>
        <v/>
      </c>
      <c r="BB16" s="150" t="str">
        <f>IF(Performance!BB184=0,"",Performance!BB184)</f>
        <v/>
      </c>
      <c r="BC16" s="150" t="str">
        <f>IF(Performance!BC184=0,"",Performance!BC184)</f>
        <v/>
      </c>
      <c r="BD16" s="150" t="str">
        <f>IF(Performance!BD184=0,"",Performance!BD184)</f>
        <v/>
      </c>
      <c r="BE16" s="150" t="str">
        <f>IF(Performance!BE184=0,"",Performance!BE184)</f>
        <v/>
      </c>
      <c r="BF16" s="150" t="str">
        <f>IF(Performance!BF184=0,"",Performance!BF184)</f>
        <v/>
      </c>
      <c r="BG16" s="150" t="str">
        <f>IF(Performance!BG184=0,"",Performance!BG184)</f>
        <v/>
      </c>
      <c r="BH16" s="150" t="str">
        <f>IF(Performance!BH184=0,"",Performance!BH184)</f>
        <v/>
      </c>
      <c r="BI16" s="150" t="str">
        <f>IF(Performance!BI184=0,"",Performance!BI184)</f>
        <v/>
      </c>
      <c r="BJ16" s="150" t="str">
        <f>IF(Performance!BJ184=0,"",Performance!BJ184)</f>
        <v/>
      </c>
      <c r="BK16" s="150" t="str">
        <f>IF(Performance!BK184=0,"",Performance!BK184)</f>
        <v/>
      </c>
      <c r="BL16" s="150" t="str">
        <f>IF(Performance!BL184=0,"",Performance!BL184)</f>
        <v/>
      </c>
      <c r="BM16" s="150" t="str">
        <f>IF(Performance!BM184=0,"",Performance!BM184)</f>
        <v/>
      </c>
      <c r="BN16" s="150" t="str">
        <f>IF(Performance!BN184=0,"",Performance!BN184)</f>
        <v/>
      </c>
      <c r="BO16" s="150" t="str">
        <f>IF(Performance!BO184=0,"",Performance!BO184)</f>
        <v/>
      </c>
      <c r="BP16" s="150" t="str">
        <f>IF(Performance!BP184=0,"",Performance!BP184)</f>
        <v/>
      </c>
      <c r="BQ16" s="150" t="str">
        <f>IF(Performance!BQ184=0,"",Performance!BQ184)</f>
        <v/>
      </c>
    </row>
    <row r="17" spans="1:69" customFormat="1" ht="14.25" x14ac:dyDescent="0.2">
      <c r="A17" s="206"/>
      <c r="B17" s="206"/>
      <c r="C17" s="206"/>
      <c r="D17" s="206"/>
      <c r="E17" s="35" t="str">
        <f>Performance!E185</f>
        <v>Total underperformance payments to be applied in-period</v>
      </c>
      <c r="F17" s="206"/>
      <c r="G17" s="35" t="str">
        <f>Performance!G185</f>
        <v>£m (2017-18 prices)</v>
      </c>
      <c r="H17" s="206"/>
      <c r="I17" s="206"/>
      <c r="J17" s="150" t="str">
        <f>IF(Performance!J185=0,"",Performance!J185)</f>
        <v/>
      </c>
      <c r="K17" s="150" t="str">
        <f>IF(Performance!K185=0,"",Performance!K185)</f>
        <v/>
      </c>
      <c r="L17" s="150" t="str">
        <f>IF(Performance!L185=0,"",Performance!L185)</f>
        <v/>
      </c>
      <c r="M17" s="150" t="str">
        <f>IF(Performance!M185=0,"",Performance!M185)</f>
        <v/>
      </c>
      <c r="N17" s="150" t="str">
        <f>IF(Performance!N185=0,"",Performance!N185)</f>
        <v/>
      </c>
      <c r="O17" s="150" t="str">
        <f>IF(Performance!O185=0,"",Performance!O185)</f>
        <v/>
      </c>
      <c r="P17" s="150" t="str">
        <f>IF(Performance!P185=0,"",Performance!P185)</f>
        <v/>
      </c>
      <c r="Q17" s="150" t="str">
        <f>IF(Performance!Q185=0,"",Performance!Q185)</f>
        <v/>
      </c>
      <c r="R17" s="150" t="str">
        <f>IF(Performance!R185=0,"",Performance!R185)</f>
        <v/>
      </c>
      <c r="S17" s="150" t="str">
        <f>IF(Performance!S185=0,"",Performance!S185)</f>
        <v/>
      </c>
      <c r="T17" s="150" t="str">
        <f>IF(Performance!T185=0,"",Performance!T185)</f>
        <v/>
      </c>
      <c r="U17" s="150" t="str">
        <f>IF(Performance!U185=0,"",Performance!U185)</f>
        <v/>
      </c>
      <c r="V17" s="150" t="str">
        <f>IF(Performance!V185=0,"",Performance!V185)</f>
        <v/>
      </c>
      <c r="W17" s="150" t="str">
        <f>IF(Performance!W185=0,"",Performance!W185)</f>
        <v/>
      </c>
      <c r="X17" s="150" t="str">
        <f>IF(Performance!X185=0,"",Performance!X185)</f>
        <v/>
      </c>
      <c r="Y17" s="150" t="str">
        <f>IF(Performance!Y185=0,"",Performance!Y185)</f>
        <v/>
      </c>
      <c r="Z17" s="150" t="str">
        <f>IF(Performance!Z185=0,"",Performance!Z185)</f>
        <v/>
      </c>
      <c r="AA17" s="150" t="str">
        <f>IF(Performance!AA185=0,"",Performance!AA185)</f>
        <v/>
      </c>
      <c r="AB17" s="150" t="str">
        <f>IF(Performance!AB185=0,"",Performance!AB185)</f>
        <v/>
      </c>
      <c r="AC17" s="150" t="str">
        <f>IF(Performance!AC185=0,"",Performance!AC185)</f>
        <v/>
      </c>
      <c r="AD17" s="150" t="str">
        <f>IF(Performance!AD185=0,"",Performance!AD185)</f>
        <v/>
      </c>
      <c r="AE17" s="150" t="str">
        <f>IF(Performance!AE185=0,"",Performance!AE185)</f>
        <v/>
      </c>
      <c r="AF17" s="150" t="str">
        <f>IF(Performance!AF185=0,"",Performance!AF185)</f>
        <v/>
      </c>
      <c r="AG17" s="150" t="str">
        <f>IF(Performance!AG185=0,"",Performance!AG185)</f>
        <v/>
      </c>
      <c r="AH17" s="150" t="str">
        <f>IF(Performance!AH185=0,"",Performance!AH185)</f>
        <v/>
      </c>
      <c r="AI17" s="150" t="str">
        <f>IF(Performance!AI185=0,"",Performance!AI185)</f>
        <v/>
      </c>
      <c r="AJ17" s="150" t="str">
        <f>IF(Performance!AJ185=0,"",Performance!AJ185)</f>
        <v/>
      </c>
      <c r="AK17" s="150" t="str">
        <f>IF(Performance!AK185=0,"",Performance!AK185)</f>
        <v/>
      </c>
      <c r="AL17" s="150" t="str">
        <f>IF(Performance!AL185=0,"",Performance!AL185)</f>
        <v/>
      </c>
      <c r="AM17" s="150" t="str">
        <f>IF(Performance!AM185=0,"",Performance!AM185)</f>
        <v/>
      </c>
      <c r="AN17" s="150" t="str">
        <f>IF(Performance!AN185=0,"",Performance!AN185)</f>
        <v/>
      </c>
      <c r="AO17" s="150" t="str">
        <f>IF(Performance!AO185=0,"",Performance!AO185)</f>
        <v/>
      </c>
      <c r="AP17" s="150" t="str">
        <f>IF(Performance!AP185=0,"",Performance!AP185)</f>
        <v/>
      </c>
      <c r="AQ17" s="150" t="str">
        <f>IF(Performance!AQ185=0,"",Performance!AQ185)</f>
        <v/>
      </c>
      <c r="AR17" s="150" t="str">
        <f>IF(Performance!AR185=0,"",Performance!AR185)</f>
        <v/>
      </c>
      <c r="AS17" s="150" t="str">
        <f>IF(Performance!AS185=0,"",Performance!AS185)</f>
        <v/>
      </c>
      <c r="AT17" s="150" t="str">
        <f>IF(Performance!AT185=0,"",Performance!AT185)</f>
        <v/>
      </c>
      <c r="AU17" s="150" t="str">
        <f>IF(Performance!AU185=0,"",Performance!AU185)</f>
        <v/>
      </c>
      <c r="AV17" s="150" t="str">
        <f>IF(Performance!AV185=0,"",Performance!AV185)</f>
        <v/>
      </c>
      <c r="AW17" s="150" t="str">
        <f>IF(Performance!AW185=0,"",Performance!AW185)</f>
        <v/>
      </c>
      <c r="AX17" s="150" t="str">
        <f>IF(Performance!AX185=0,"",Performance!AX185)</f>
        <v/>
      </c>
      <c r="AY17" s="150" t="str">
        <f>IF(Performance!AY185=0,"",Performance!AY185)</f>
        <v/>
      </c>
      <c r="AZ17" s="150" t="str">
        <f>IF(Performance!AZ185=0,"",Performance!AZ185)</f>
        <v/>
      </c>
      <c r="BA17" s="150" t="str">
        <f>IF(Performance!BA185=0,"",Performance!BA185)</f>
        <v/>
      </c>
      <c r="BB17" s="150" t="str">
        <f>IF(Performance!BB185=0,"",Performance!BB185)</f>
        <v/>
      </c>
      <c r="BC17" s="150" t="str">
        <f>IF(Performance!BC185=0,"",Performance!BC185)</f>
        <v/>
      </c>
      <c r="BD17" s="150" t="str">
        <f>IF(Performance!BD185=0,"",Performance!BD185)</f>
        <v/>
      </c>
      <c r="BE17" s="150" t="str">
        <f>IF(Performance!BE185=0,"",Performance!BE185)</f>
        <v/>
      </c>
      <c r="BF17" s="150" t="str">
        <f>IF(Performance!BF185=0,"",Performance!BF185)</f>
        <v/>
      </c>
      <c r="BG17" s="150" t="str">
        <f>IF(Performance!BG185=0,"",Performance!BG185)</f>
        <v/>
      </c>
      <c r="BH17" s="150" t="str">
        <f>IF(Performance!BH185=0,"",Performance!BH185)</f>
        <v/>
      </c>
      <c r="BI17" s="150" t="str">
        <f>IF(Performance!BI185=0,"",Performance!BI185)</f>
        <v/>
      </c>
      <c r="BJ17" s="150" t="str">
        <f>IF(Performance!BJ185=0,"",Performance!BJ185)</f>
        <v/>
      </c>
      <c r="BK17" s="150" t="str">
        <f>IF(Performance!BK185=0,"",Performance!BK185)</f>
        <v/>
      </c>
      <c r="BL17" s="150" t="str">
        <f>IF(Performance!BL185=0,"",Performance!BL185)</f>
        <v/>
      </c>
      <c r="BM17" s="150" t="str">
        <f>IF(Performance!BM185=0,"",Performance!BM185)</f>
        <v/>
      </c>
      <c r="BN17" s="150" t="str">
        <f>IF(Performance!BN185=0,"",Performance!BN185)</f>
        <v/>
      </c>
      <c r="BO17" s="150" t="str">
        <f>IF(Performance!BO185=0,"",Performance!BO185)</f>
        <v/>
      </c>
      <c r="BP17" s="150" t="str">
        <f>IF(Performance!BP185=0,"",Performance!BP185)</f>
        <v/>
      </c>
      <c r="BQ17" s="150" t="str">
        <f>IF(Performance!BQ185=0,"",Performance!BQ185)</f>
        <v/>
      </c>
    </row>
    <row r="18" spans="1:69" customFormat="1" ht="14.25" x14ac:dyDescent="0.2">
      <c r="A18" s="206"/>
      <c r="B18" s="206"/>
      <c r="C18" s="206"/>
      <c r="D18" s="206"/>
      <c r="E18" s="35"/>
      <c r="F18" s="206"/>
      <c r="G18" s="35"/>
      <c r="H18" s="206"/>
      <c r="I18" s="206"/>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row>
    <row r="19" spans="1:69" customFormat="1" ht="14.25" x14ac:dyDescent="0.2">
      <c r="A19" s="206"/>
      <c r="B19" s="206"/>
      <c r="C19" s="206"/>
      <c r="D19" s="206"/>
      <c r="E19" s="35" t="str">
        <f>Performance!E189</f>
        <v>ODI form</v>
      </c>
      <c r="F19" s="206"/>
      <c r="G19" s="35" t="str">
        <f>Performance!G189</f>
        <v>Text</v>
      </c>
      <c r="H19" s="206"/>
      <c r="I19" s="206"/>
      <c r="J19" s="35" t="str">
        <f>Performance!J189</f>
        <v/>
      </c>
      <c r="K19" s="35" t="str">
        <f>Performance!K189</f>
        <v/>
      </c>
      <c r="L19" s="35" t="str">
        <f>Performance!L189</f>
        <v/>
      </c>
      <c r="M19" s="35" t="str">
        <f>Performance!M189</f>
        <v/>
      </c>
      <c r="N19" s="35" t="str">
        <f>Performance!N189</f>
        <v/>
      </c>
      <c r="O19" s="35" t="str">
        <f>Performance!O189</f>
        <v/>
      </c>
      <c r="P19" s="35" t="str">
        <f>Performance!P189</f>
        <v/>
      </c>
      <c r="Q19" s="35" t="str">
        <f>Performance!Q189</f>
        <v/>
      </c>
      <c r="R19" s="35" t="str">
        <f>Performance!R189</f>
        <v/>
      </c>
      <c r="S19" s="35" t="str">
        <f>Performance!S189</f>
        <v/>
      </c>
      <c r="T19" s="35" t="str">
        <f>Performance!T189</f>
        <v/>
      </c>
      <c r="U19" s="35" t="str">
        <f>Performance!U189</f>
        <v/>
      </c>
      <c r="V19" s="35" t="str">
        <f>Performance!V189</f>
        <v/>
      </c>
      <c r="W19" s="35" t="str">
        <f>Performance!W189</f>
        <v/>
      </c>
      <c r="X19" s="35" t="str">
        <f>Performance!X189</f>
        <v/>
      </c>
      <c r="Y19" s="35" t="str">
        <f>Performance!Y189</f>
        <v/>
      </c>
      <c r="Z19" s="35" t="str">
        <f>Performance!Z189</f>
        <v/>
      </c>
      <c r="AA19" s="35" t="str">
        <f>Performance!AA189</f>
        <v/>
      </c>
      <c r="AB19" s="35" t="str">
        <f>Performance!AB189</f>
        <v/>
      </c>
      <c r="AC19" s="35" t="str">
        <f>Performance!AC189</f>
        <v/>
      </c>
      <c r="AD19" s="35" t="str">
        <f>Performance!AD189</f>
        <v/>
      </c>
      <c r="AE19" s="35" t="str">
        <f>Performance!AE189</f>
        <v/>
      </c>
      <c r="AF19" s="35" t="str">
        <f>Performance!AF189</f>
        <v/>
      </c>
      <c r="AG19" s="35" t="str">
        <f>Performance!AG189</f>
        <v/>
      </c>
      <c r="AH19" s="35" t="str">
        <f>Performance!AH189</f>
        <v/>
      </c>
      <c r="AI19" s="35" t="str">
        <f>Performance!AI189</f>
        <v/>
      </c>
      <c r="AJ19" s="35" t="str">
        <f>Performance!AJ189</f>
        <v/>
      </c>
      <c r="AK19" s="35" t="str">
        <f>Performance!AK189</f>
        <v/>
      </c>
      <c r="AL19" s="35" t="str">
        <f>Performance!AL189</f>
        <v/>
      </c>
      <c r="AM19" s="35" t="str">
        <f>Performance!AM189</f>
        <v/>
      </c>
      <c r="AN19" s="35" t="str">
        <f>Performance!AN189</f>
        <v/>
      </c>
      <c r="AO19" s="35" t="str">
        <f>Performance!AO189</f>
        <v/>
      </c>
      <c r="AP19" s="35" t="str">
        <f>Performance!AP189</f>
        <v/>
      </c>
      <c r="AQ19" s="35" t="str">
        <f>Performance!AQ189</f>
        <v/>
      </c>
      <c r="AR19" s="35" t="str">
        <f>Performance!AR189</f>
        <v/>
      </c>
      <c r="AS19" s="35" t="str">
        <f>Performance!AS189</f>
        <v/>
      </c>
      <c r="AT19" s="35" t="str">
        <f>Performance!AT189</f>
        <v/>
      </c>
      <c r="AU19" s="35" t="str">
        <f>Performance!AU189</f>
        <v/>
      </c>
      <c r="AV19" s="35" t="str">
        <f>Performance!AV189</f>
        <v/>
      </c>
      <c r="AW19" s="35" t="str">
        <f>Performance!AW189</f>
        <v/>
      </c>
      <c r="AX19" s="35" t="str">
        <f>Performance!AX189</f>
        <v/>
      </c>
      <c r="AY19" s="35" t="str">
        <f>Performance!AY189</f>
        <v/>
      </c>
      <c r="AZ19" s="35" t="str">
        <f>Performance!AZ189</f>
        <v/>
      </c>
      <c r="BA19" s="35" t="str">
        <f>Performance!BA189</f>
        <v/>
      </c>
      <c r="BB19" s="35" t="str">
        <f>Performance!BB189</f>
        <v/>
      </c>
      <c r="BC19" s="35" t="str">
        <f>Performance!BC189</f>
        <v/>
      </c>
      <c r="BD19" s="35" t="str">
        <f>Performance!BD189</f>
        <v/>
      </c>
      <c r="BE19" s="35" t="str">
        <f>Performance!BE189</f>
        <v/>
      </c>
      <c r="BF19" s="35" t="str">
        <f>Performance!BF189</f>
        <v/>
      </c>
      <c r="BG19" s="35" t="str">
        <f>Performance!BG189</f>
        <v/>
      </c>
      <c r="BH19" s="35" t="str">
        <f>Performance!BH189</f>
        <v/>
      </c>
      <c r="BI19" s="35" t="str">
        <f>Performance!BI189</f>
        <v/>
      </c>
      <c r="BJ19" s="35" t="str">
        <f>Performance!BJ189</f>
        <v/>
      </c>
      <c r="BK19" s="35" t="str">
        <f>Performance!BK189</f>
        <v/>
      </c>
      <c r="BL19" s="35" t="str">
        <f>Performance!BL189</f>
        <v/>
      </c>
      <c r="BM19" s="35" t="str">
        <f>Performance!BM189</f>
        <v/>
      </c>
      <c r="BN19" s="35" t="str">
        <f>Performance!BN189</f>
        <v/>
      </c>
      <c r="BO19" s="35" t="str">
        <f>Performance!BO189</f>
        <v/>
      </c>
      <c r="BP19" s="35" t="str">
        <f>Performance!BP189</f>
        <v/>
      </c>
      <c r="BQ19" s="35" t="str">
        <f>Performance!BQ189</f>
        <v/>
      </c>
    </row>
    <row r="20" spans="1:69" customFormat="1" ht="14.25" x14ac:dyDescent="0.2">
      <c r="A20" s="20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row>
    <row r="21" spans="1:69" x14ac:dyDescent="0.2">
      <c r="A21" s="122" t="s">
        <v>70</v>
      </c>
      <c r="B21" s="123"/>
      <c r="C21" s="124"/>
      <c r="D21" s="125"/>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row>
  </sheetData>
  <conditionalFormatting sqref="H4">
    <cfRule type="cellIs" dxfId="9" priority="3" operator="equal">
      <formula>0</formula>
    </cfRule>
  </conditionalFormatting>
  <conditionalFormatting sqref="H21">
    <cfRule type="cellIs" dxfId="8" priority="1" operator="equal">
      <formula>0</formula>
    </cfRule>
  </conditionalFormatting>
  <printOptions headings="1"/>
  <pageMargins left="0.7" right="0.7" top="0.75" bottom="0.75" header="0.3" footer="0.3"/>
  <pageSetup paperSize="9" scale="10" fitToHeight="0" orientation="landscape" r:id="rId1"/>
  <headerFooter>
    <oddHeader>&amp;L&amp;F&amp;CSheet: &amp;A&amp;ROFFICIAL</oddHeader>
    <oddFooter>&amp;LPrinted on &amp;D at &amp;T&amp;CPage &amp;P of &amp;N&amp;ROfwat</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pageSetUpPr fitToPage="1"/>
  </sheetPr>
  <dimension ref="A1:L36"/>
  <sheetViews>
    <sheetView showGridLines="0" view="pageBreakPreview" zoomScale="80" zoomScaleNormal="100" zoomScaleSheetLayoutView="80" workbookViewId="0"/>
  </sheetViews>
  <sheetFormatPr defaultColWidth="8.625" defaultRowHeight="12.75" x14ac:dyDescent="0.2"/>
  <cols>
    <col min="1" max="4" width="1.625" style="52" customWidth="1"/>
    <col min="5" max="5" width="45.625" style="52" customWidth="1"/>
    <col min="6" max="8" width="15.625" style="52" customWidth="1"/>
    <col min="9" max="9" width="2.625" style="52" customWidth="1"/>
    <col min="10" max="16384" width="8.625" style="52"/>
  </cols>
  <sheetData>
    <row r="1" spans="1:12" s="121" customFormat="1" ht="29.25" x14ac:dyDescent="0.2">
      <c r="A1" s="116" t="str">
        <f ca="1" xml:space="preserve"> RIGHT(CELL("filename", $A$1), LEN(CELL("filename", $A$1)) - SEARCH("]", CELL("filename", $A$1)))</f>
        <v>Model outputs - Aggregate level</v>
      </c>
      <c r="B1" s="117"/>
      <c r="C1" s="117"/>
      <c r="D1" s="118"/>
      <c r="E1" s="119"/>
      <c r="F1" s="119"/>
      <c r="G1" s="120"/>
      <c r="H1" s="28">
        <f>InpCompany!F5</f>
        <v>0</v>
      </c>
      <c r="I1" s="120"/>
      <c r="J1" s="120"/>
      <c r="K1" s="120"/>
      <c r="L1" s="120"/>
    </row>
    <row r="2" spans="1:12" s="15" customFormat="1" x14ac:dyDescent="0.2">
      <c r="A2" s="213"/>
      <c r="B2" s="213"/>
      <c r="C2" s="213"/>
      <c r="D2" s="213"/>
      <c r="E2" s="213"/>
      <c r="F2" s="31" t="s">
        <v>73</v>
      </c>
      <c r="G2" s="31" t="s">
        <v>74</v>
      </c>
      <c r="H2" s="31" t="s">
        <v>75</v>
      </c>
      <c r="I2" s="213"/>
      <c r="J2" s="213"/>
      <c r="K2" s="213"/>
      <c r="L2" s="213"/>
    </row>
    <row r="3" spans="1:12" s="7" customFormat="1" x14ac:dyDescent="0.2">
      <c r="A3" s="9" t="s">
        <v>566</v>
      </c>
      <c r="B3" s="10"/>
      <c r="C3" s="10"/>
      <c r="D3" s="11"/>
      <c r="E3" s="12"/>
      <c r="F3" s="12"/>
      <c r="G3" s="13"/>
      <c r="H3" s="14"/>
      <c r="I3" s="13"/>
      <c r="J3" s="13"/>
      <c r="K3" s="13"/>
      <c r="L3" s="13"/>
    </row>
    <row r="4" spans="1:12" x14ac:dyDescent="0.2">
      <c r="B4" s="77" t="s">
        <v>567</v>
      </c>
    </row>
    <row r="6" spans="1:12" x14ac:dyDescent="0.2">
      <c r="C6" s="207" t="s">
        <v>448</v>
      </c>
    </row>
    <row r="7" spans="1:12" x14ac:dyDescent="0.2">
      <c r="E7" s="61" t="str">
        <f>'Aggregate calculations'!E26</f>
        <v>Net ODI payments (to be applied in-period) - Water resources</v>
      </c>
      <c r="F7" s="61">
        <f>'Aggregate calculations'!F26</f>
        <v>0</v>
      </c>
      <c r="G7" s="61" t="str">
        <f>'Aggregate calculations'!G26</f>
        <v>£m (2017-18 prices)</v>
      </c>
      <c r="H7" s="61"/>
    </row>
    <row r="8" spans="1:12" x14ac:dyDescent="0.2">
      <c r="E8" s="61" t="str">
        <f>'Aggregate calculations'!E27</f>
        <v>Net ODI payments (to be applied in-period) - Water network plus</v>
      </c>
      <c r="F8" s="61">
        <f>'Aggregate calculations'!F27</f>
        <v>0</v>
      </c>
      <c r="G8" s="61" t="str">
        <f>'Aggregate calculations'!G27</f>
        <v>£m (2017-18 prices)</v>
      </c>
      <c r="H8" s="61"/>
    </row>
    <row r="9" spans="1:12" x14ac:dyDescent="0.2">
      <c r="E9" s="61" t="str">
        <f>'Aggregate calculations'!E28</f>
        <v>Net ODI payments (to be applied in-period) - Wastewater network plus</v>
      </c>
      <c r="F9" s="61">
        <f>'Aggregate calculations'!F28</f>
        <v>0</v>
      </c>
      <c r="G9" s="61" t="str">
        <f>'Aggregate calculations'!G28</f>
        <v>£m (2017-18 prices)</v>
      </c>
      <c r="H9" s="61"/>
    </row>
    <row r="10" spans="1:12" x14ac:dyDescent="0.2">
      <c r="E10" s="61" t="str">
        <f>'Aggregate calculations'!E29</f>
        <v>Net ODI payments (to be applied in-period) - Bioresources (sludge)</v>
      </c>
      <c r="F10" s="61">
        <f>'Aggregate calculations'!F29</f>
        <v>0</v>
      </c>
      <c r="G10" s="61" t="str">
        <f>'Aggregate calculations'!G29</f>
        <v>£m (2017-18 prices)</v>
      </c>
      <c r="H10" s="61"/>
    </row>
    <row r="11" spans="1:12" x14ac:dyDescent="0.2">
      <c r="E11" s="61" t="str">
        <f>'Aggregate calculations'!E30</f>
        <v>Net ODI payments (to be applied in-period) - Residential retail</v>
      </c>
      <c r="F11" s="61">
        <f>'Aggregate calculations'!F30</f>
        <v>0</v>
      </c>
      <c r="G11" s="61" t="str">
        <f>'Aggregate calculations'!G30</f>
        <v>£m (2017-18 prices)</v>
      </c>
      <c r="H11" s="61"/>
    </row>
    <row r="12" spans="1:12" x14ac:dyDescent="0.2">
      <c r="E12" s="61" t="str">
        <f>'Aggregate calculations'!E31</f>
        <v>Net ODI payments (to be applied in-period) - Business retail</v>
      </c>
      <c r="F12" s="61">
        <f>'Aggregate calculations'!F31</f>
        <v>0</v>
      </c>
      <c r="G12" s="61" t="str">
        <f>'Aggregate calculations'!G31</f>
        <v>£m (2017-18 prices)</v>
      </c>
      <c r="H12" s="61"/>
    </row>
    <row r="13" spans="1:12" x14ac:dyDescent="0.2">
      <c r="E13" s="61" t="str">
        <f>'Aggregate calculations'!E32</f>
        <v>Net ODI payments (to be applied in-period) - Dummy control</v>
      </c>
      <c r="F13" s="61">
        <f>'Aggregate calculations'!F32</f>
        <v>0</v>
      </c>
      <c r="G13" s="61" t="str">
        <f>'Aggregate calculations'!G32</f>
        <v>£m (2017-18 prices)</v>
      </c>
      <c r="H13" s="61"/>
    </row>
    <row r="15" spans="1:12" s="7" customFormat="1" x14ac:dyDescent="0.2">
      <c r="A15" s="9" t="str">
        <f>"Net ODI payments to be applied at the end of the period"</f>
        <v>Net ODI payments to be applied at the end of the period</v>
      </c>
      <c r="B15" s="10"/>
      <c r="C15" s="10"/>
      <c r="D15" s="11"/>
      <c r="E15" s="12"/>
      <c r="F15" s="12"/>
      <c r="G15" s="13"/>
      <c r="H15" s="14"/>
      <c r="I15" s="13"/>
      <c r="J15" s="13"/>
      <c r="K15" s="13"/>
      <c r="L15" s="13"/>
    </row>
    <row r="16" spans="1:12" x14ac:dyDescent="0.2">
      <c r="B16" s="77" t="s">
        <v>584</v>
      </c>
    </row>
    <row r="18" spans="3:8" x14ac:dyDescent="0.2">
      <c r="C18" s="207" t="s">
        <v>448</v>
      </c>
    </row>
    <row r="19" spans="3:8" x14ac:dyDescent="0.2">
      <c r="E19" s="61" t="str">
        <f>'Aggregate calculations'!E116</f>
        <v>Revenue adjustments - Water resources</v>
      </c>
      <c r="F19" s="61">
        <f>'Aggregate calculations'!F116</f>
        <v>0</v>
      </c>
      <c r="G19" s="61" t="str">
        <f>'Aggregate calculations'!G116</f>
        <v>£m (2017-18 prices)</v>
      </c>
      <c r="H19" s="61"/>
    </row>
    <row r="20" spans="3:8" x14ac:dyDescent="0.2">
      <c r="E20" s="61" t="str">
        <f>'Aggregate calculations'!E117</f>
        <v>Revenue adjustments - Water network plus</v>
      </c>
      <c r="F20" s="61">
        <f>'Aggregate calculations'!F117</f>
        <v>0</v>
      </c>
      <c r="G20" s="61" t="str">
        <f>'Aggregate calculations'!G117</f>
        <v>£m (2017-18 prices)</v>
      </c>
      <c r="H20" s="61"/>
    </row>
    <row r="21" spans="3:8" x14ac:dyDescent="0.2">
      <c r="E21" s="61" t="str">
        <f>'Aggregate calculations'!E118</f>
        <v>Revenue adjustments - Wastewater network plus</v>
      </c>
      <c r="F21" s="61">
        <f>'Aggregate calculations'!F118</f>
        <v>0</v>
      </c>
      <c r="G21" s="61" t="str">
        <f>'Aggregate calculations'!G118</f>
        <v>£m (2017-18 prices)</v>
      </c>
      <c r="H21" s="61"/>
    </row>
    <row r="22" spans="3:8" x14ac:dyDescent="0.2">
      <c r="E22" s="61" t="str">
        <f>'Aggregate calculations'!E119</f>
        <v>Revenue adjustments - Bioresources (sludge)</v>
      </c>
      <c r="F22" s="61">
        <f>'Aggregate calculations'!F119</f>
        <v>0</v>
      </c>
      <c r="G22" s="61" t="str">
        <f>'Aggregate calculations'!G119</f>
        <v>£m (2017-18 prices)</v>
      </c>
      <c r="H22" s="61"/>
    </row>
    <row r="23" spans="3:8" x14ac:dyDescent="0.2">
      <c r="E23" s="61" t="str">
        <f>'Aggregate calculations'!E120</f>
        <v>Revenue adjustments - Residential retail</v>
      </c>
      <c r="F23" s="61">
        <f>'Aggregate calculations'!F120</f>
        <v>0</v>
      </c>
      <c r="G23" s="61" t="str">
        <f>'Aggregate calculations'!G120</f>
        <v>£m (2017-18 prices)</v>
      </c>
      <c r="H23" s="61"/>
    </row>
    <row r="24" spans="3:8" x14ac:dyDescent="0.2">
      <c r="E24" s="61" t="str">
        <f>'Aggregate calculations'!E121</f>
        <v>Revenue adjustments - Business retail</v>
      </c>
      <c r="F24" s="61">
        <f>'Aggregate calculations'!F121</f>
        <v>0</v>
      </c>
      <c r="G24" s="61" t="str">
        <f>'Aggregate calculations'!G121</f>
        <v>£m (2017-18 prices)</v>
      </c>
      <c r="H24" s="61"/>
    </row>
    <row r="25" spans="3:8" x14ac:dyDescent="0.2">
      <c r="E25" s="61" t="str">
        <f>'Aggregate calculations'!E122</f>
        <v>Revenue adjustments - Dummy control</v>
      </c>
      <c r="F25" s="61">
        <f>'Aggregate calculations'!F122</f>
        <v>0</v>
      </c>
      <c r="G25" s="61" t="str">
        <f>'Aggregate calculations'!G122</f>
        <v>£m (2017-18 prices)</v>
      </c>
      <c r="H25" s="61"/>
    </row>
    <row r="27" spans="3:8" x14ac:dyDescent="0.2">
      <c r="C27" s="207" t="s">
        <v>456</v>
      </c>
    </row>
    <row r="28" spans="3:8" x14ac:dyDescent="0.2">
      <c r="E28" s="61" t="str">
        <f>'Aggregate calculations'!E125</f>
        <v>RCV adjustments - Water resources</v>
      </c>
      <c r="F28" s="61">
        <f>'Aggregate calculations'!F125</f>
        <v>0</v>
      </c>
      <c r="G28" s="61" t="str">
        <f>'Aggregate calculations'!G125</f>
        <v>£m (2017-18 prices)</v>
      </c>
      <c r="H28" s="61"/>
    </row>
    <row r="29" spans="3:8" x14ac:dyDescent="0.2">
      <c r="E29" s="61" t="str">
        <f>'Aggregate calculations'!E126</f>
        <v>RCV adjustments - Water network plus</v>
      </c>
      <c r="F29" s="61">
        <f>'Aggregate calculations'!F126</f>
        <v>0</v>
      </c>
      <c r="G29" s="61" t="str">
        <f>'Aggregate calculations'!G126</f>
        <v>£m (2017-18 prices)</v>
      </c>
      <c r="H29" s="61"/>
    </row>
    <row r="30" spans="3:8" x14ac:dyDescent="0.2">
      <c r="E30" s="61" t="str">
        <f>'Aggregate calculations'!E127</f>
        <v>RCV adjustments - Wastewater network plus</v>
      </c>
      <c r="F30" s="61">
        <f>'Aggregate calculations'!F127</f>
        <v>0</v>
      </c>
      <c r="G30" s="61" t="str">
        <f>'Aggregate calculations'!G127</f>
        <v>£m (2017-18 prices)</v>
      </c>
      <c r="H30" s="61"/>
    </row>
    <row r="31" spans="3:8" x14ac:dyDescent="0.2">
      <c r="E31" s="61" t="str">
        <f>'Aggregate calculations'!E128</f>
        <v>RCV adjustments - Bioresources (sludge)</v>
      </c>
      <c r="F31" s="61">
        <f>'Aggregate calculations'!F128</f>
        <v>0</v>
      </c>
      <c r="G31" s="61" t="str">
        <f>'Aggregate calculations'!G128</f>
        <v>£m (2017-18 prices)</v>
      </c>
      <c r="H31" s="61"/>
    </row>
    <row r="32" spans="3:8" x14ac:dyDescent="0.2">
      <c r="E32" s="61" t="str">
        <f>'Aggregate calculations'!E129</f>
        <v>RCV adjustments - Residential retail</v>
      </c>
      <c r="F32" s="61">
        <f>'Aggregate calculations'!F129</f>
        <v>0</v>
      </c>
      <c r="G32" s="61" t="str">
        <f>'Aggregate calculations'!G129</f>
        <v>£m (2017-18 prices)</v>
      </c>
      <c r="H32" s="61"/>
    </row>
    <row r="33" spans="1:12" x14ac:dyDescent="0.2">
      <c r="E33" s="61" t="str">
        <f>'Aggregate calculations'!E130</f>
        <v>RCV adjustments - Business retail</v>
      </c>
      <c r="F33" s="61">
        <f>'Aggregate calculations'!F130</f>
        <v>0</v>
      </c>
      <c r="G33" s="61" t="str">
        <f>'Aggregate calculations'!G130</f>
        <v>£m (2017-18 prices)</v>
      </c>
      <c r="H33" s="61"/>
    </row>
    <row r="34" spans="1:12" x14ac:dyDescent="0.2">
      <c r="E34" s="61" t="str">
        <f>'Aggregate calculations'!E131</f>
        <v>RCV adjustments - Dummy control</v>
      </c>
      <c r="F34" s="61">
        <f>'Aggregate calculations'!F131</f>
        <v>0</v>
      </c>
      <c r="G34" s="61" t="str">
        <f>'Aggregate calculations'!G131</f>
        <v>£m (2017-18 prices)</v>
      </c>
      <c r="H34" s="61"/>
    </row>
    <row r="36" spans="1:12" x14ac:dyDescent="0.2">
      <c r="A36" s="122" t="s">
        <v>70</v>
      </c>
      <c r="B36" s="123"/>
      <c r="C36" s="124"/>
      <c r="D36" s="125"/>
      <c r="E36" s="230"/>
      <c r="F36" s="230"/>
      <c r="G36" s="230"/>
      <c r="H36" s="230"/>
      <c r="I36" s="230"/>
      <c r="J36" s="230"/>
      <c r="K36" s="230"/>
      <c r="L36" s="230"/>
    </row>
  </sheetData>
  <conditionalFormatting sqref="H16:H34 H4:H14">
    <cfRule type="cellIs" dxfId="7" priority="10" operator="equal">
      <formula>0</formula>
    </cfRule>
  </conditionalFormatting>
  <conditionalFormatting sqref="H35">
    <cfRule type="cellIs" dxfId="6" priority="6" operator="equal">
      <formula>0</formula>
    </cfRule>
  </conditionalFormatting>
  <conditionalFormatting sqref="H36">
    <cfRule type="cellIs" dxfId="5" priority="4" operator="equal">
      <formula>0</formula>
    </cfRule>
  </conditionalFormatting>
  <conditionalFormatting sqref="E7:G13">
    <cfRule type="cellIs" dxfId="4" priority="3" operator="equal">
      <formula>0</formula>
    </cfRule>
  </conditionalFormatting>
  <conditionalFormatting sqref="F19:F25">
    <cfRule type="cellIs" dxfId="3" priority="2" operator="equal">
      <formula>0</formula>
    </cfRule>
  </conditionalFormatting>
  <conditionalFormatting sqref="F28:F34">
    <cfRule type="cellIs" dxfId="2" priority="1" operator="equal">
      <formula>0</formula>
    </cfRule>
  </conditionalFormatting>
  <printOptions headings="1"/>
  <pageMargins left="0.7" right="0.7" top="0.75" bottom="0.75" header="0.3" footer="0.3"/>
  <pageSetup paperSize="9" scale="92" fitToHeight="0" orientation="landscape" r:id="rId1"/>
  <headerFooter>
    <oddHeader>&amp;L&amp;F&amp;CSheet: &amp;A&amp;ROFFICIAL</oddHeader>
    <oddFooter>&amp;LPrinted on &amp;D at &amp;T&amp;CPage &amp;P of &amp;N&amp;ROfwat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K39"/>
  <sheetViews>
    <sheetView view="pageBreakPreview" zoomScale="80" zoomScaleNormal="100" zoomScaleSheetLayoutView="80" workbookViewId="0">
      <pane ySplit="1" topLeftCell="A2" activePane="bottomLeft" state="frozen"/>
      <selection pane="bottomLeft"/>
    </sheetView>
  </sheetViews>
  <sheetFormatPr defaultColWidth="0" defaultRowHeight="12.75" zeroHeight="1" x14ac:dyDescent="0.2"/>
  <cols>
    <col min="1" max="4" width="2.375" style="128" customWidth="1"/>
    <col min="5" max="5" width="40.875" style="128" customWidth="1"/>
    <col min="6" max="6" width="2.375" style="128" customWidth="1"/>
    <col min="7" max="7" width="32.125" style="128" customWidth="1"/>
    <col min="8" max="8" width="2.375" style="128" customWidth="1"/>
    <col min="9" max="9" width="37.5" style="128" customWidth="1"/>
    <col min="10" max="10" width="2.375" style="128" customWidth="1"/>
    <col min="11" max="11" width="22.25" style="128" customWidth="1"/>
    <col min="12" max="16384" width="9.125" style="128" hidden="1"/>
  </cols>
  <sheetData>
    <row r="1" spans="1:11" ht="30" x14ac:dyDescent="0.4">
      <c r="A1" s="127" t="str">
        <f ca="1" xml:space="preserve"> RIGHT(CELL("filename", $A$1), LEN(CELL("filename", $A$1)) - SEARCH("]", CELL("filename", $A$1)))</f>
        <v>Style Guide</v>
      </c>
      <c r="B1" s="127"/>
      <c r="C1" s="127"/>
      <c r="D1" s="127"/>
      <c r="E1" s="127"/>
      <c r="F1" s="127"/>
      <c r="G1" s="127"/>
      <c r="H1" s="127"/>
      <c r="I1" s="127"/>
      <c r="J1" s="127"/>
      <c r="K1" s="127"/>
    </row>
    <row r="2" spans="1:11" s="264" customFormat="1" x14ac:dyDescent="0.2"/>
    <row r="3" spans="1:11" s="264" customFormat="1" ht="15.75" x14ac:dyDescent="0.3">
      <c r="A3" s="276" t="s">
        <v>24</v>
      </c>
      <c r="I3" s="277"/>
      <c r="K3" s="277"/>
    </row>
    <row r="4" spans="1:11" s="264" customFormat="1" x14ac:dyDescent="0.2"/>
    <row r="5" spans="1:11" s="264" customFormat="1" ht="13.5" x14ac:dyDescent="0.25">
      <c r="B5" s="278" t="s">
        <v>25</v>
      </c>
    </row>
    <row r="6" spans="1:11" s="264" customFormat="1" x14ac:dyDescent="0.2">
      <c r="E6" s="279" t="s">
        <v>26</v>
      </c>
      <c r="G6" s="264" t="s">
        <v>27</v>
      </c>
    </row>
    <row r="7" spans="1:11" s="264" customFormat="1" x14ac:dyDescent="0.2"/>
    <row r="8" spans="1:11" s="264" customFormat="1" x14ac:dyDescent="0.2">
      <c r="E8" s="280" t="s">
        <v>28</v>
      </c>
      <c r="G8" s="264" t="s">
        <v>29</v>
      </c>
    </row>
    <row r="9" spans="1:11" s="264" customFormat="1" x14ac:dyDescent="0.2"/>
    <row r="10" spans="1:11" s="264" customFormat="1" x14ac:dyDescent="0.2">
      <c r="E10" s="281" t="s">
        <v>30</v>
      </c>
      <c r="G10" s="264" t="s">
        <v>31</v>
      </c>
    </row>
    <row r="11" spans="1:11" s="264" customFormat="1" x14ac:dyDescent="0.2"/>
    <row r="12" spans="1:11" s="264" customFormat="1" x14ac:dyDescent="0.2">
      <c r="E12" s="264" t="s">
        <v>32</v>
      </c>
    </row>
    <row r="13" spans="1:11" s="264" customFormat="1" x14ac:dyDescent="0.2">
      <c r="E13" s="264" t="s">
        <v>33</v>
      </c>
    </row>
    <row r="14" spans="1:11" s="264" customFormat="1" x14ac:dyDescent="0.2"/>
    <row r="15" spans="1:11" s="264" customFormat="1" x14ac:dyDescent="0.2">
      <c r="E15" s="282" t="s">
        <v>34</v>
      </c>
      <c r="G15" s="264" t="s">
        <v>35</v>
      </c>
    </row>
    <row r="16" spans="1:11" s="264" customFormat="1" x14ac:dyDescent="0.2"/>
    <row r="17" spans="1:7" s="264" customFormat="1" ht="13.5" x14ac:dyDescent="0.25">
      <c r="B17" s="278" t="s">
        <v>36</v>
      </c>
    </row>
    <row r="18" spans="1:7" s="264" customFormat="1" x14ac:dyDescent="0.2">
      <c r="E18" s="132" t="s">
        <v>37</v>
      </c>
      <c r="G18" s="264" t="s">
        <v>38</v>
      </c>
    </row>
    <row r="19" spans="1:7" s="264" customFormat="1" x14ac:dyDescent="0.2"/>
    <row r="20" spans="1:7" s="264" customFormat="1" x14ac:dyDescent="0.2">
      <c r="E20" s="253" t="s">
        <v>587</v>
      </c>
      <c r="G20" s="264" t="s">
        <v>39</v>
      </c>
    </row>
    <row r="21" spans="1:7" s="264" customFormat="1" x14ac:dyDescent="0.2"/>
    <row r="22" spans="1:7" s="264" customFormat="1" ht="13.5" x14ac:dyDescent="0.25">
      <c r="B22" s="278" t="s">
        <v>40</v>
      </c>
    </row>
    <row r="23" spans="1:7" s="264" customFormat="1" ht="13.5" x14ac:dyDescent="0.25">
      <c r="E23" s="133" t="s">
        <v>41</v>
      </c>
      <c r="G23" s="264" t="s">
        <v>42</v>
      </c>
    </row>
    <row r="24" spans="1:7" s="264" customFormat="1" x14ac:dyDescent="0.2"/>
    <row r="25" spans="1:7" s="264" customFormat="1" ht="13.5" x14ac:dyDescent="0.25">
      <c r="E25" s="131" t="s">
        <v>43</v>
      </c>
      <c r="G25" s="264" t="s">
        <v>44</v>
      </c>
    </row>
    <row r="26" spans="1:7" s="264" customFormat="1" x14ac:dyDescent="0.2"/>
    <row r="27" spans="1:7" s="264" customFormat="1" x14ac:dyDescent="0.2"/>
    <row r="28" spans="1:7" s="264" customFormat="1" ht="15.75" x14ac:dyDescent="0.3">
      <c r="A28" s="277" t="s">
        <v>45</v>
      </c>
    </row>
    <row r="29" spans="1:7" s="264" customFormat="1" x14ac:dyDescent="0.2"/>
    <row r="30" spans="1:7" s="264" customFormat="1" x14ac:dyDescent="0.2">
      <c r="E30" s="134"/>
      <c r="G30" s="264" t="s">
        <v>46</v>
      </c>
    </row>
    <row r="31" spans="1:7" s="264" customFormat="1" x14ac:dyDescent="0.2"/>
    <row r="32" spans="1:7" s="264" customFormat="1" x14ac:dyDescent="0.2">
      <c r="E32" s="140"/>
      <c r="G32" s="264" t="s">
        <v>47</v>
      </c>
    </row>
    <row r="33" spans="1:11" s="264" customFormat="1" x14ac:dyDescent="0.2"/>
    <row r="34" spans="1:11" s="264" customFormat="1" x14ac:dyDescent="0.2">
      <c r="E34" s="135"/>
      <c r="G34" s="264" t="s">
        <v>48</v>
      </c>
    </row>
    <row r="35" spans="1:11" s="264" customFormat="1" x14ac:dyDescent="0.2"/>
    <row r="36" spans="1:11" s="264" customFormat="1" x14ac:dyDescent="0.2">
      <c r="E36" s="136"/>
      <c r="G36" s="264" t="s">
        <v>49</v>
      </c>
    </row>
    <row r="37" spans="1:11" s="264" customFormat="1" x14ac:dyDescent="0.2"/>
    <row r="38" spans="1:11" s="264" customFormat="1" x14ac:dyDescent="0.2"/>
    <row r="39" spans="1:11" ht="13.5" x14ac:dyDescent="0.25">
      <c r="A39" s="131" t="s">
        <v>23</v>
      </c>
      <c r="B39" s="131"/>
      <c r="C39" s="131"/>
      <c r="D39" s="131"/>
      <c r="E39" s="131"/>
      <c r="F39" s="131"/>
      <c r="G39" s="131"/>
      <c r="H39" s="131"/>
      <c r="I39" s="131"/>
      <c r="J39" s="131"/>
      <c r="K39" s="131"/>
    </row>
  </sheetData>
  <printOptions headings="1"/>
  <pageMargins left="0.7" right="0.7" top="0.75" bottom="0.75" header="0.3" footer="0.3"/>
  <pageSetup paperSize="9" scale="78"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152"/>
  <sheetViews>
    <sheetView view="pageBreakPreview" zoomScale="80" zoomScaleNormal="100" zoomScaleSheetLayoutView="80" workbookViewId="0"/>
  </sheetViews>
  <sheetFormatPr defaultColWidth="0" defaultRowHeight="12.4" customHeight="1" zeroHeight="1" x14ac:dyDescent="0.2"/>
  <cols>
    <col min="1" max="1" width="2.375" style="137" customWidth="1"/>
    <col min="2" max="2" width="33.875" style="137" bestFit="1" customWidth="1"/>
    <col min="3" max="3" width="3.25" style="137" customWidth="1"/>
    <col min="4" max="4" width="33.875" style="137" bestFit="1" customWidth="1"/>
    <col min="5" max="5" width="3.25" style="137" customWidth="1"/>
    <col min="6" max="6" width="51" style="137" customWidth="1"/>
    <col min="7" max="7" width="2.875" style="137" customWidth="1"/>
    <col min="8" max="8" width="51" style="137" customWidth="1"/>
    <col min="9" max="9" width="2.875" style="137" customWidth="1"/>
    <col min="10" max="10" width="37.625" style="137" customWidth="1"/>
    <col min="11" max="11" width="25.875" style="137" customWidth="1"/>
    <col min="12" max="12" width="58.625" style="137" hidden="1" customWidth="1"/>
    <col min="13" max="16384" width="8.375" style="137" hidden="1"/>
  </cols>
  <sheetData>
    <row r="1" spans="1:13" s="102" customFormat="1" ht="29.25" x14ac:dyDescent="0.2">
      <c r="A1" s="110" t="str">
        <f ca="1" xml:space="preserve"> RIGHT(CELL("filename", $A$1), LEN(CELL("filename", $A$1)) - SEARCH("]", CELL("filename", $A$1)))</f>
        <v>ToC</v>
      </c>
      <c r="B1" s="110"/>
      <c r="C1" s="110"/>
      <c r="D1" s="110"/>
      <c r="E1" s="110"/>
      <c r="F1" s="110"/>
      <c r="G1" s="110"/>
      <c r="H1" s="110"/>
      <c r="I1" s="110"/>
      <c r="J1" s="110"/>
      <c r="K1" s="110"/>
      <c r="L1" s="110"/>
      <c r="M1" s="111"/>
    </row>
    <row r="2" spans="1:13" s="256" customFormat="1" ht="12.75" x14ac:dyDescent="0.2"/>
    <row r="3" spans="1:13" s="256" customFormat="1" ht="12.75" x14ac:dyDescent="0.2">
      <c r="B3" s="256" t="s">
        <v>50</v>
      </c>
      <c r="D3" s="256" t="s">
        <v>51</v>
      </c>
      <c r="F3" s="256" t="s">
        <v>52</v>
      </c>
      <c r="H3" s="256" t="s">
        <v>53</v>
      </c>
      <c r="J3" s="259"/>
    </row>
    <row r="4" spans="1:13" s="256" customFormat="1" ht="12.75" x14ac:dyDescent="0.2">
      <c r="J4" s="259"/>
    </row>
    <row r="5" spans="1:13" s="138" customFormat="1" ht="12.75" x14ac:dyDescent="0.2">
      <c r="A5" s="256"/>
      <c r="B5" s="260" t="s">
        <v>54</v>
      </c>
      <c r="C5" s="256"/>
      <c r="D5" s="261" t="s">
        <v>55</v>
      </c>
      <c r="E5" s="256"/>
      <c r="F5" s="139" t="s">
        <v>62</v>
      </c>
      <c r="G5" s="256"/>
      <c r="H5" s="262" t="s">
        <v>72</v>
      </c>
      <c r="I5" s="256"/>
      <c r="J5" s="258"/>
      <c r="K5" s="256"/>
    </row>
    <row r="6" spans="1:13" s="256" customFormat="1" ht="12.75" x14ac:dyDescent="0.2">
      <c r="B6" s="256" t="s">
        <v>57</v>
      </c>
      <c r="D6" s="256" t="s">
        <v>58</v>
      </c>
      <c r="F6" s="256" t="s">
        <v>579</v>
      </c>
      <c r="H6" s="256" t="s">
        <v>581</v>
      </c>
      <c r="J6" s="259"/>
    </row>
    <row r="7" spans="1:13" s="256" customFormat="1" ht="12.75" x14ac:dyDescent="0.2">
      <c r="J7" s="259"/>
    </row>
    <row r="8" spans="1:13" s="138" customFormat="1" ht="12.75" x14ac:dyDescent="0.2">
      <c r="A8" s="256"/>
      <c r="B8" s="260" t="s">
        <v>61</v>
      </c>
      <c r="C8" s="256"/>
      <c r="D8" s="261" t="s">
        <v>577</v>
      </c>
      <c r="E8" s="256"/>
      <c r="F8" s="139" t="s">
        <v>56</v>
      </c>
      <c r="G8" s="256"/>
      <c r="H8" s="262" t="s">
        <v>580</v>
      </c>
      <c r="I8" s="256"/>
      <c r="J8" s="258"/>
      <c r="K8" s="256"/>
    </row>
    <row r="9" spans="1:13" s="256" customFormat="1" ht="12.75" x14ac:dyDescent="0.2">
      <c r="B9" s="256" t="s">
        <v>64</v>
      </c>
      <c r="D9" s="256" t="s">
        <v>58</v>
      </c>
      <c r="F9" s="256" t="s">
        <v>59</v>
      </c>
      <c r="H9" s="256" t="s">
        <v>60</v>
      </c>
      <c r="J9" s="259"/>
    </row>
    <row r="10" spans="1:13" s="256" customFormat="1" ht="12.75" x14ac:dyDescent="0.2">
      <c r="F10" s="257"/>
      <c r="H10" s="259"/>
      <c r="J10" s="259"/>
    </row>
    <row r="11" spans="1:13" s="138" customFormat="1" ht="12.75" x14ac:dyDescent="0.2">
      <c r="A11" s="256"/>
      <c r="B11" s="260" t="s">
        <v>66</v>
      </c>
      <c r="C11" s="256"/>
      <c r="D11" s="261" t="s">
        <v>588</v>
      </c>
      <c r="E11" s="256"/>
      <c r="F11" s="139" t="s">
        <v>63</v>
      </c>
      <c r="G11" s="256"/>
      <c r="H11" s="263"/>
      <c r="I11" s="256"/>
      <c r="J11" s="256"/>
      <c r="K11" s="256"/>
    </row>
    <row r="12" spans="1:13" s="256" customFormat="1" ht="12.75" x14ac:dyDescent="0.2">
      <c r="B12" s="256" t="s">
        <v>68</v>
      </c>
      <c r="D12" s="256" t="s">
        <v>578</v>
      </c>
      <c r="F12" s="256" t="s">
        <v>65</v>
      </c>
      <c r="H12" s="259"/>
    </row>
    <row r="13" spans="1:13" s="256" customFormat="1" ht="12.75" x14ac:dyDescent="0.2">
      <c r="H13" s="259"/>
    </row>
    <row r="14" spans="1:13" s="138" customFormat="1" ht="12.75" x14ac:dyDescent="0.2">
      <c r="A14" s="256"/>
      <c r="B14" s="252" t="s">
        <v>585</v>
      </c>
      <c r="C14" s="256"/>
      <c r="E14" s="256"/>
      <c r="F14" s="139" t="s">
        <v>67</v>
      </c>
      <c r="G14" s="256"/>
      <c r="H14" s="263"/>
      <c r="I14" s="256"/>
      <c r="J14" s="256"/>
      <c r="K14" s="256"/>
    </row>
    <row r="15" spans="1:13" s="256" customFormat="1" ht="12.75" x14ac:dyDescent="0.2">
      <c r="B15" s="256" t="s">
        <v>586</v>
      </c>
      <c r="F15" s="256" t="s">
        <v>69</v>
      </c>
      <c r="H15" s="259"/>
    </row>
    <row r="16" spans="1:13" s="256" customFormat="1" ht="12.75" x14ac:dyDescent="0.2">
      <c r="H16" s="259"/>
    </row>
    <row r="17" spans="1:13" s="103" customFormat="1" ht="12.75" x14ac:dyDescent="0.2">
      <c r="A17" s="122" t="s">
        <v>70</v>
      </c>
      <c r="B17" s="123"/>
      <c r="C17" s="124"/>
      <c r="D17" s="125"/>
      <c r="E17" s="125"/>
      <c r="F17" s="230"/>
      <c r="G17" s="230"/>
      <c r="H17" s="230"/>
      <c r="I17" s="230"/>
      <c r="J17" s="230"/>
      <c r="K17" s="230"/>
      <c r="L17" s="230"/>
      <c r="M17" s="230"/>
    </row>
    <row r="18" spans="1:13" ht="12.75" x14ac:dyDescent="0.2"/>
    <row r="51" ht="12.4" customHeight="1" x14ac:dyDescent="0.2"/>
    <row r="52" ht="12.4" customHeight="1" x14ac:dyDescent="0.2"/>
    <row r="65" ht="12.4" customHeight="1" x14ac:dyDescent="0.2"/>
    <row r="66" ht="12.4" customHeight="1"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4" customHeight="1" x14ac:dyDescent="0.2"/>
    <row r="141" ht="12.4" customHeight="1" x14ac:dyDescent="0.2"/>
    <row r="142" ht="12.4" customHeight="1" x14ac:dyDescent="0.2"/>
    <row r="143" ht="12.4" customHeight="1" x14ac:dyDescent="0.2"/>
    <row r="144" ht="12.4" customHeight="1" x14ac:dyDescent="0.2"/>
    <row r="145" ht="12.4" customHeight="1" x14ac:dyDescent="0.2"/>
    <row r="146" ht="12.4" customHeight="1" x14ac:dyDescent="0.2"/>
    <row r="147" ht="12.4" customHeight="1" x14ac:dyDescent="0.2"/>
    <row r="148" ht="12.4" customHeight="1" x14ac:dyDescent="0.2"/>
    <row r="149" ht="12.4" customHeight="1" x14ac:dyDescent="0.2"/>
    <row r="150" ht="12.4" customHeight="1" x14ac:dyDescent="0.2"/>
    <row r="151" ht="12.4" customHeight="1" x14ac:dyDescent="0.2"/>
    <row r="152" ht="12.4" customHeight="1" x14ac:dyDescent="0.2"/>
  </sheetData>
  <conditionalFormatting sqref="H17">
    <cfRule type="cellIs" dxfId="1" priority="1" operator="equal">
      <formula>0</formula>
    </cfRule>
  </conditionalFormatting>
  <printOptions headings="1"/>
  <pageMargins left="0.7" right="0.7" top="0.75" bottom="0.75" header="0.3" footer="0.3"/>
  <pageSetup paperSize="9" scale="48"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pageSetUpPr fitToPage="1"/>
  </sheetPr>
  <dimension ref="A1:M33"/>
  <sheetViews>
    <sheetView view="pageBreakPreview" zoomScale="80" zoomScaleNormal="100" zoomScaleSheetLayoutView="80" workbookViewId="0"/>
  </sheetViews>
  <sheetFormatPr defaultColWidth="9" defaultRowHeight="12.75" x14ac:dyDescent="0.2"/>
  <cols>
    <col min="1" max="1" width="13.5" style="103" customWidth="1"/>
    <col min="2" max="2" width="16.625" style="103" customWidth="1"/>
    <col min="3" max="3" width="9" style="103"/>
    <col min="4" max="4" width="9" style="103" customWidth="1"/>
    <col min="5" max="5" width="20.125" style="103" bestFit="1" customWidth="1"/>
    <col min="6" max="6" width="13.625" style="103" customWidth="1"/>
    <col min="7" max="7" width="10.875" style="103" customWidth="1"/>
    <col min="8" max="8" width="8.125" style="103" customWidth="1"/>
    <col min="9" max="9" width="11.75" style="103" bestFit="1" customWidth="1"/>
    <col min="10" max="10" width="51.625" style="103" bestFit="1" customWidth="1"/>
    <col min="11" max="11" width="9.875" style="103" customWidth="1"/>
    <col min="12" max="12" width="9.25" style="103" customWidth="1"/>
    <col min="13" max="13" width="14.125" style="103" customWidth="1"/>
    <col min="14" max="16384" width="9" style="103"/>
  </cols>
  <sheetData>
    <row r="1" spans="1:13" s="102" customFormat="1" ht="29.25" x14ac:dyDescent="0.2">
      <c r="A1" s="110" t="str">
        <f ca="1" xml:space="preserve"> RIGHT(CELL("filename", $A$1), LEN(CELL("filename", $A$1)) - SEARCH("]", CELL("filename", $A$1)))</f>
        <v>Validation</v>
      </c>
      <c r="B1" s="110"/>
      <c r="C1" s="110"/>
      <c r="D1" s="110"/>
      <c r="E1" s="110"/>
      <c r="F1" s="110"/>
      <c r="G1" s="110"/>
      <c r="H1" s="110"/>
      <c r="I1" s="110"/>
      <c r="J1" s="110"/>
      <c r="K1" s="110"/>
      <c r="L1" s="110"/>
      <c r="M1" s="111">
        <f>InpCompany!F5</f>
        <v>0</v>
      </c>
    </row>
    <row r="3" spans="1:13" x14ac:dyDescent="0.2">
      <c r="A3" s="86" t="s">
        <v>78</v>
      </c>
      <c r="B3" s="86" t="s">
        <v>76</v>
      </c>
      <c r="C3" s="86" t="s">
        <v>464</v>
      </c>
      <c r="D3" s="86" t="s">
        <v>465</v>
      </c>
      <c r="E3" s="86" t="s">
        <v>466</v>
      </c>
      <c r="F3" s="86" t="s">
        <v>467</v>
      </c>
      <c r="G3" s="86" t="s">
        <v>468</v>
      </c>
      <c r="H3" s="86" t="s">
        <v>122</v>
      </c>
      <c r="I3" s="86" t="s">
        <v>123</v>
      </c>
      <c r="J3" s="86" t="s">
        <v>469</v>
      </c>
      <c r="K3" s="86" t="s">
        <v>470</v>
      </c>
      <c r="L3" s="86" t="s">
        <v>471</v>
      </c>
      <c r="M3" s="86" t="s">
        <v>91</v>
      </c>
    </row>
    <row r="4" spans="1:13" x14ac:dyDescent="0.2">
      <c r="A4" s="87"/>
      <c r="B4" s="87"/>
      <c r="C4" s="87"/>
      <c r="D4" s="87"/>
      <c r="E4" s="87"/>
      <c r="F4" s="87"/>
      <c r="G4" s="87"/>
      <c r="H4" s="87"/>
      <c r="I4" s="87"/>
      <c r="J4" s="87"/>
      <c r="K4" s="87"/>
      <c r="L4" s="87"/>
      <c r="M4" s="87"/>
    </row>
    <row r="5" spans="1:13" x14ac:dyDescent="0.2">
      <c r="A5" s="87" t="s">
        <v>472</v>
      </c>
      <c r="B5" s="87" t="s">
        <v>473</v>
      </c>
      <c r="C5" s="87" t="s">
        <v>474</v>
      </c>
      <c r="D5" s="87" t="s">
        <v>159</v>
      </c>
      <c r="E5" s="87" t="s">
        <v>475</v>
      </c>
      <c r="F5" s="87" t="s">
        <v>476</v>
      </c>
      <c r="G5" s="87" t="s">
        <v>477</v>
      </c>
      <c r="H5" s="87" t="s">
        <v>478</v>
      </c>
      <c r="I5" s="87" t="s">
        <v>479</v>
      </c>
      <c r="J5" s="87" t="s">
        <v>480</v>
      </c>
      <c r="K5" s="87" t="b">
        <v>1</v>
      </c>
      <c r="L5" s="87" t="s">
        <v>481</v>
      </c>
      <c r="M5" s="87" t="s">
        <v>482</v>
      </c>
    </row>
    <row r="6" spans="1:13" x14ac:dyDescent="0.2">
      <c r="A6" s="87" t="s">
        <v>483</v>
      </c>
      <c r="B6" s="87" t="s">
        <v>484</v>
      </c>
      <c r="C6" s="87" t="s">
        <v>485</v>
      </c>
      <c r="D6" s="87" t="s">
        <v>164</v>
      </c>
      <c r="E6" s="103" t="s">
        <v>486</v>
      </c>
      <c r="F6" s="87">
        <v>1</v>
      </c>
      <c r="G6" s="87" t="s">
        <v>487</v>
      </c>
      <c r="H6" s="87" t="s">
        <v>488</v>
      </c>
      <c r="I6" s="87" t="s">
        <v>489</v>
      </c>
      <c r="J6" s="87" t="s">
        <v>490</v>
      </c>
      <c r="K6" s="87" t="b">
        <v>0</v>
      </c>
      <c r="L6" s="87" t="s">
        <v>491</v>
      </c>
      <c r="M6" s="87" t="s">
        <v>492</v>
      </c>
    </row>
    <row r="7" spans="1:13" x14ac:dyDescent="0.2">
      <c r="A7" s="87" t="s">
        <v>493</v>
      </c>
      <c r="B7" s="87" t="s">
        <v>494</v>
      </c>
      <c r="C7" s="87" t="s">
        <v>495</v>
      </c>
      <c r="D7" s="87" t="s">
        <v>496</v>
      </c>
      <c r="E7" s="87" t="s">
        <v>497</v>
      </c>
      <c r="F7" s="87">
        <v>2</v>
      </c>
      <c r="G7" s="87" t="s">
        <v>498</v>
      </c>
      <c r="H7" s="87" t="s">
        <v>40</v>
      </c>
      <c r="I7" s="87" t="s">
        <v>40</v>
      </c>
      <c r="J7" s="87" t="s">
        <v>499</v>
      </c>
      <c r="K7" s="87"/>
      <c r="L7" s="87"/>
      <c r="M7" s="87"/>
    </row>
    <row r="8" spans="1:13" x14ac:dyDescent="0.2">
      <c r="A8" s="87" t="s">
        <v>500</v>
      </c>
      <c r="B8" s="87" t="s">
        <v>501</v>
      </c>
      <c r="C8" s="87" t="s">
        <v>502</v>
      </c>
      <c r="D8" s="109"/>
      <c r="E8" s="87" t="s">
        <v>503</v>
      </c>
      <c r="F8" s="87">
        <v>3</v>
      </c>
      <c r="G8" s="87" t="s">
        <v>504</v>
      </c>
      <c r="H8" s="108"/>
      <c r="I8" s="107"/>
      <c r="J8" s="87" t="s">
        <v>505</v>
      </c>
      <c r="K8" s="107"/>
      <c r="L8" s="107"/>
      <c r="M8" s="107"/>
    </row>
    <row r="9" spans="1:13" x14ac:dyDescent="0.2">
      <c r="A9" s="87" t="s">
        <v>506</v>
      </c>
      <c r="B9" s="87" t="s">
        <v>507</v>
      </c>
      <c r="C9" s="87" t="s">
        <v>508</v>
      </c>
      <c r="D9" s="109"/>
      <c r="E9" s="87" t="s">
        <v>509</v>
      </c>
      <c r="F9" s="87">
        <v>4</v>
      </c>
      <c r="G9" s="109"/>
      <c r="H9" s="106"/>
      <c r="I9" s="106"/>
      <c r="J9" s="87" t="s">
        <v>510</v>
      </c>
      <c r="K9" s="106"/>
      <c r="L9" s="106"/>
      <c r="M9" s="106"/>
    </row>
    <row r="10" spans="1:13" x14ac:dyDescent="0.2">
      <c r="A10" s="104"/>
      <c r="B10" s="87" t="s">
        <v>511</v>
      </c>
      <c r="C10" s="87" t="s">
        <v>512</v>
      </c>
      <c r="D10" s="109"/>
      <c r="E10" s="87" t="s">
        <v>513</v>
      </c>
      <c r="F10" s="87">
        <v>5</v>
      </c>
      <c r="G10" s="109"/>
      <c r="H10" s="106"/>
      <c r="I10" s="106"/>
      <c r="J10" s="87" t="s">
        <v>514</v>
      </c>
      <c r="K10" s="106"/>
      <c r="L10" s="106"/>
      <c r="M10" s="106"/>
    </row>
    <row r="11" spans="1:13" x14ac:dyDescent="0.2">
      <c r="A11" s="105"/>
      <c r="B11" s="87" t="s">
        <v>515</v>
      </c>
      <c r="C11" s="87" t="s">
        <v>516</v>
      </c>
      <c r="D11" s="109"/>
      <c r="E11" s="87" t="s">
        <v>517</v>
      </c>
      <c r="F11" s="87">
        <v>6</v>
      </c>
      <c r="G11" s="109"/>
      <c r="H11" s="106"/>
      <c r="I11" s="106"/>
      <c r="J11" s="87" t="s">
        <v>518</v>
      </c>
      <c r="K11" s="106"/>
      <c r="L11" s="106"/>
      <c r="M11" s="106"/>
    </row>
    <row r="12" spans="1:13" x14ac:dyDescent="0.2">
      <c r="A12" s="105"/>
      <c r="B12" s="87" t="s">
        <v>519</v>
      </c>
      <c r="C12" s="87" t="s">
        <v>520</v>
      </c>
      <c r="D12" s="109"/>
      <c r="E12" s="87" t="s">
        <v>521</v>
      </c>
      <c r="F12" s="87" t="s">
        <v>522</v>
      </c>
      <c r="G12" s="109"/>
      <c r="H12" s="106"/>
      <c r="I12" s="106"/>
      <c r="J12" s="87" t="s">
        <v>523</v>
      </c>
      <c r="K12" s="106"/>
      <c r="L12" s="106"/>
      <c r="M12" s="106"/>
    </row>
    <row r="13" spans="1:13" x14ac:dyDescent="0.2">
      <c r="A13" s="105"/>
      <c r="B13" s="87" t="s">
        <v>524</v>
      </c>
      <c r="C13" s="87" t="s">
        <v>525</v>
      </c>
      <c r="D13" s="109"/>
      <c r="E13" s="87" t="s">
        <v>526</v>
      </c>
      <c r="F13" s="87" t="s">
        <v>527</v>
      </c>
      <c r="G13" s="109"/>
      <c r="H13" s="106"/>
      <c r="I13" s="106"/>
      <c r="J13" s="87" t="s">
        <v>528</v>
      </c>
      <c r="K13" s="106"/>
      <c r="L13" s="106"/>
      <c r="M13" s="106"/>
    </row>
    <row r="14" spans="1:13" x14ac:dyDescent="0.2">
      <c r="A14" s="105"/>
      <c r="B14" s="87" t="s">
        <v>529</v>
      </c>
      <c r="C14" s="87" t="s">
        <v>530</v>
      </c>
      <c r="D14" s="109"/>
      <c r="E14" s="87" t="s">
        <v>531</v>
      </c>
      <c r="F14" s="87" t="s">
        <v>532</v>
      </c>
      <c r="G14" s="109"/>
      <c r="H14" s="106"/>
      <c r="I14" s="106"/>
      <c r="J14" s="87" t="s">
        <v>533</v>
      </c>
      <c r="K14" s="106"/>
      <c r="L14" s="106"/>
      <c r="M14" s="106"/>
    </row>
    <row r="15" spans="1:13" x14ac:dyDescent="0.2">
      <c r="A15" s="105"/>
      <c r="B15" s="87" t="s">
        <v>534</v>
      </c>
      <c r="C15" s="87" t="s">
        <v>535</v>
      </c>
      <c r="D15" s="109"/>
      <c r="E15" s="87" t="s">
        <v>536</v>
      </c>
      <c r="F15" s="106"/>
      <c r="G15" s="106"/>
      <c r="H15" s="106"/>
      <c r="I15" s="106"/>
      <c r="J15" s="87" t="s">
        <v>537</v>
      </c>
      <c r="K15" s="106"/>
      <c r="L15" s="106"/>
      <c r="M15" s="106"/>
    </row>
    <row r="16" spans="1:13" x14ac:dyDescent="0.2">
      <c r="A16" s="105"/>
      <c r="B16" s="87" t="s">
        <v>538</v>
      </c>
      <c r="C16" s="87" t="s">
        <v>539</v>
      </c>
      <c r="D16" s="109"/>
      <c r="E16" s="87" t="s">
        <v>540</v>
      </c>
      <c r="F16" s="106"/>
      <c r="G16" s="106"/>
      <c r="H16" s="106"/>
      <c r="I16" s="106"/>
      <c r="J16" s="87" t="s">
        <v>541</v>
      </c>
      <c r="K16" s="106"/>
      <c r="L16" s="106"/>
      <c r="M16" s="106"/>
    </row>
    <row r="17" spans="1:13" x14ac:dyDescent="0.2">
      <c r="A17" s="105"/>
      <c r="B17" s="87" t="s">
        <v>542</v>
      </c>
      <c r="C17" s="87" t="s">
        <v>543</v>
      </c>
      <c r="D17" s="109"/>
      <c r="E17" s="87" t="s">
        <v>544</v>
      </c>
      <c r="F17" s="106"/>
      <c r="G17" s="106"/>
      <c r="H17" s="106"/>
      <c r="I17" s="106"/>
      <c r="J17" s="87"/>
      <c r="K17" s="106"/>
      <c r="L17" s="106"/>
      <c r="M17" s="106"/>
    </row>
    <row r="18" spans="1:13" x14ac:dyDescent="0.2">
      <c r="A18" s="105"/>
      <c r="B18" s="87" t="s">
        <v>545</v>
      </c>
      <c r="C18" s="87" t="s">
        <v>546</v>
      </c>
      <c r="D18" s="109"/>
      <c r="E18" s="87" t="s">
        <v>547</v>
      </c>
      <c r="F18" s="106"/>
      <c r="G18" s="106"/>
      <c r="H18" s="106"/>
      <c r="I18" s="106"/>
      <c r="J18" s="87" t="s">
        <v>548</v>
      </c>
      <c r="K18" s="106"/>
      <c r="L18" s="106"/>
      <c r="M18" s="106"/>
    </row>
    <row r="19" spans="1:13" x14ac:dyDescent="0.2">
      <c r="A19" s="105"/>
      <c r="B19" s="87" t="s">
        <v>549</v>
      </c>
      <c r="C19" s="87" t="s">
        <v>550</v>
      </c>
      <c r="D19" s="109"/>
      <c r="E19" s="87" t="s">
        <v>551</v>
      </c>
      <c r="F19" s="106"/>
      <c r="G19" s="106"/>
      <c r="H19" s="106"/>
      <c r="I19" s="106"/>
      <c r="J19" s="87" t="s">
        <v>552</v>
      </c>
      <c r="K19" s="106"/>
      <c r="L19" s="106"/>
      <c r="M19" s="106"/>
    </row>
    <row r="20" spans="1:13" x14ac:dyDescent="0.2">
      <c r="A20" s="105"/>
      <c r="B20" s="87" t="s">
        <v>553</v>
      </c>
      <c r="C20" s="87" t="s">
        <v>554</v>
      </c>
      <c r="D20" s="109"/>
      <c r="E20" s="87" t="s">
        <v>215</v>
      </c>
      <c r="F20" s="106"/>
      <c r="G20" s="106"/>
      <c r="H20" s="106"/>
      <c r="I20" s="106"/>
      <c r="J20" s="87" t="s">
        <v>555</v>
      </c>
      <c r="K20" s="106"/>
      <c r="L20" s="106"/>
      <c r="M20" s="106"/>
    </row>
    <row r="21" spans="1:13" x14ac:dyDescent="0.2">
      <c r="A21" s="105"/>
      <c r="B21" s="87" t="s">
        <v>556</v>
      </c>
      <c r="C21" s="87" t="s">
        <v>557</v>
      </c>
      <c r="D21" s="109"/>
      <c r="E21" s="87" t="s">
        <v>558</v>
      </c>
      <c r="F21" s="106"/>
      <c r="G21" s="106"/>
      <c r="H21" s="106"/>
      <c r="I21" s="106"/>
      <c r="J21" s="88"/>
      <c r="K21" s="106"/>
      <c r="L21" s="106"/>
      <c r="M21" s="106"/>
    </row>
    <row r="22" spans="1:13" x14ac:dyDescent="0.2">
      <c r="A22" s="106"/>
      <c r="B22" s="107"/>
      <c r="C22" s="107"/>
      <c r="D22" s="106"/>
      <c r="E22" s="87" t="s">
        <v>496</v>
      </c>
      <c r="F22" s="106"/>
      <c r="G22" s="106"/>
      <c r="H22" s="106"/>
      <c r="I22" s="106"/>
      <c r="J22" s="106"/>
      <c r="K22" s="106"/>
      <c r="L22" s="106"/>
      <c r="M22" s="106"/>
    </row>
    <row r="23" spans="1:13" x14ac:dyDescent="0.2">
      <c r="E23" s="87" t="s">
        <v>559</v>
      </c>
    </row>
    <row r="24" spans="1:13" x14ac:dyDescent="0.2">
      <c r="E24" s="87" t="s">
        <v>560</v>
      </c>
    </row>
    <row r="25" spans="1:13" x14ac:dyDescent="0.2">
      <c r="E25" s="87" t="s">
        <v>561</v>
      </c>
    </row>
    <row r="26" spans="1:13" x14ac:dyDescent="0.2">
      <c r="E26" s="87" t="s">
        <v>562</v>
      </c>
    </row>
    <row r="27" spans="1:13" x14ac:dyDescent="0.2">
      <c r="E27" s="87" t="s">
        <v>563</v>
      </c>
    </row>
    <row r="28" spans="1:13" x14ac:dyDescent="0.2">
      <c r="E28" s="87" t="s">
        <v>564</v>
      </c>
    </row>
    <row r="29" spans="1:13" x14ac:dyDescent="0.2">
      <c r="E29" s="87" t="s">
        <v>565</v>
      </c>
    </row>
    <row r="30" spans="1:13" ht="12" customHeight="1" x14ac:dyDescent="0.2"/>
    <row r="31" spans="1:13" ht="12" customHeight="1" x14ac:dyDescent="0.2"/>
    <row r="32" spans="1:13" ht="12" customHeight="1" x14ac:dyDescent="0.2"/>
    <row r="33" spans="1:13" x14ac:dyDescent="0.2">
      <c r="A33" s="122" t="s">
        <v>70</v>
      </c>
      <c r="B33" s="123"/>
      <c r="C33" s="124"/>
      <c r="D33" s="125"/>
      <c r="E33" s="125"/>
      <c r="F33" s="230"/>
      <c r="G33" s="230"/>
      <c r="H33" s="230"/>
      <c r="I33" s="230"/>
      <c r="J33" s="230"/>
      <c r="K33" s="230"/>
      <c r="L33" s="230"/>
      <c r="M33" s="230"/>
    </row>
  </sheetData>
  <sortState ref="E5:E30">
    <sortCondition ref="E5"/>
  </sortState>
  <conditionalFormatting sqref="H33">
    <cfRule type="cellIs" dxfId="103" priority="5" operator="equal">
      <formula>0</formula>
    </cfRule>
  </conditionalFormatting>
  <printOptions headings="1"/>
  <pageMargins left="0.7" right="0.7" top="0.75" bottom="0.75" header="0.3" footer="0.3"/>
  <pageSetup paperSize="9" scale="60" fitToHeight="0" orientation="landscape" r:id="rId1"/>
  <headerFooter>
    <oddHeader>&amp;L&amp;F&amp;CSheet: &amp;A&amp;ROFFICIAL</oddHeader>
    <oddFooter>&amp;LPrinted on &amp;D at &amp;T&amp;CPage &amp;P of &amp;N&amp;ROfwat</oddFooter>
  </headerFooter>
  <ignoredErrors>
    <ignoredError sqref="F5"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CEABF"/>
    <pageSetUpPr fitToPage="1"/>
  </sheetPr>
  <dimension ref="A1:S32"/>
  <sheetViews>
    <sheetView showGridLines="0" view="pageBreakPreview" zoomScale="80" zoomScaleNormal="100" zoomScaleSheetLayoutView="80" workbookViewId="0"/>
  </sheetViews>
  <sheetFormatPr defaultColWidth="8.625" defaultRowHeight="12.75" x14ac:dyDescent="0.2"/>
  <cols>
    <col min="1" max="4" width="1.625" style="52" customWidth="1"/>
    <col min="5" max="5" width="45.625" style="52" customWidth="1"/>
    <col min="6" max="8" width="15.625" style="52" customWidth="1"/>
    <col min="9" max="9" width="2.625" style="52" customWidth="1"/>
    <col min="10" max="16384" width="8.625" style="52"/>
  </cols>
  <sheetData>
    <row r="1" spans="1:19" s="21" customFormat="1" ht="29.25" x14ac:dyDescent="0.2">
      <c r="A1" s="214" t="str">
        <f ca="1" xml:space="preserve"> RIGHT(CELL("filename", $A$1), LEN(CELL("filename", $A$1)) - SEARCH("]", CELL("filename", $A$1)))</f>
        <v>InpCompany</v>
      </c>
      <c r="B1" s="214"/>
      <c r="C1" s="214"/>
      <c r="D1" s="112"/>
      <c r="E1" s="112"/>
      <c r="F1" s="112"/>
      <c r="G1" s="112"/>
      <c r="H1" s="113">
        <f>InpCompany!F5</f>
        <v>0</v>
      </c>
      <c r="I1" s="114"/>
    </row>
    <row r="2" spans="1:19" s="15" customFormat="1" x14ac:dyDescent="0.2">
      <c r="A2" s="213"/>
      <c r="B2" s="213"/>
      <c r="C2" s="213"/>
      <c r="D2" s="213"/>
      <c r="E2" s="213"/>
      <c r="F2" s="31" t="s">
        <v>73</v>
      </c>
      <c r="G2" s="31" t="s">
        <v>74</v>
      </c>
      <c r="H2" s="31" t="s">
        <v>75</v>
      </c>
      <c r="I2" s="213"/>
      <c r="J2" s="213"/>
      <c r="K2" s="213"/>
      <c r="L2" s="213"/>
      <c r="M2" s="213"/>
      <c r="N2" s="213"/>
      <c r="O2" s="213"/>
      <c r="P2" s="213"/>
      <c r="Q2" s="213"/>
      <c r="R2" s="213"/>
      <c r="S2" s="213"/>
    </row>
    <row r="3" spans="1:19" s="7" customFormat="1" x14ac:dyDescent="0.2">
      <c r="A3" s="3" t="s">
        <v>38</v>
      </c>
      <c r="B3" s="4"/>
      <c r="C3" s="5"/>
      <c r="D3" s="6"/>
      <c r="E3" s="6"/>
      <c r="F3" s="6"/>
      <c r="G3" s="2"/>
      <c r="H3" s="2"/>
    </row>
    <row r="5" spans="1:19" s="15" customFormat="1" x14ac:dyDescent="0.2">
      <c r="A5" s="213"/>
      <c r="B5" s="213"/>
      <c r="C5" s="213"/>
      <c r="D5" s="213"/>
      <c r="E5" s="213" t="s">
        <v>76</v>
      </c>
      <c r="F5" s="1"/>
      <c r="G5" s="52"/>
      <c r="H5" s="213"/>
      <c r="I5" s="213"/>
      <c r="J5" s="52"/>
      <c r="K5" s="52"/>
      <c r="L5" s="52"/>
      <c r="M5" s="52"/>
      <c r="N5" s="52"/>
      <c r="O5" s="52"/>
      <c r="P5" s="52"/>
      <c r="Q5" s="52"/>
      <c r="R5" s="52"/>
      <c r="S5" s="52"/>
    </row>
    <row r="6" spans="1:19" s="15" customFormat="1" x14ac:dyDescent="0.2">
      <c r="A6" s="213"/>
      <c r="B6" s="213"/>
      <c r="C6" s="213"/>
      <c r="D6" s="213"/>
      <c r="E6" s="213" t="s">
        <v>77</v>
      </c>
      <c r="F6" s="213" t="e">
        <f>INDEX(Validation!C4:C21, MATCH(F5, Validation!B4:B21, 0))</f>
        <v>#N/A</v>
      </c>
      <c r="G6" s="52"/>
      <c r="H6" s="213"/>
      <c r="I6" s="213"/>
      <c r="J6" s="52"/>
      <c r="K6" s="52"/>
      <c r="L6" s="52"/>
      <c r="M6" s="52"/>
      <c r="N6" s="52"/>
      <c r="O6" s="52"/>
      <c r="P6" s="52"/>
      <c r="Q6" s="52"/>
      <c r="R6" s="52"/>
      <c r="S6" s="52"/>
    </row>
    <row r="8" spans="1:19" x14ac:dyDescent="0.2">
      <c r="E8" s="52" t="s">
        <v>78</v>
      </c>
      <c r="F8" s="89"/>
      <c r="G8" s="52" t="s">
        <v>79</v>
      </c>
      <c r="H8" s="90"/>
      <c r="I8" s="91"/>
    </row>
    <row r="9" spans="1:19" x14ac:dyDescent="0.2">
      <c r="G9" s="92"/>
      <c r="H9" s="92"/>
      <c r="I9" s="92"/>
    </row>
    <row r="10" spans="1:19" x14ac:dyDescent="0.2">
      <c r="E10" s="52" t="s">
        <v>80</v>
      </c>
      <c r="F10" s="254" t="s">
        <v>81</v>
      </c>
      <c r="G10" s="52" t="s">
        <v>79</v>
      </c>
      <c r="H10" s="92"/>
      <c r="I10" s="92"/>
    </row>
    <row r="11" spans="1:19" x14ac:dyDescent="0.2">
      <c r="E11" s="52" t="s">
        <v>82</v>
      </c>
      <c r="F11" s="52" t="str">
        <f>"£m ("&amp;F10&amp;" prices)"</f>
        <v>£m (2017-18 prices)</v>
      </c>
      <c r="G11" s="52" t="s">
        <v>83</v>
      </c>
      <c r="H11" s="92"/>
      <c r="I11" s="92"/>
    </row>
    <row r="13" spans="1:19" x14ac:dyDescent="0.2">
      <c r="C13" s="70" t="s">
        <v>84</v>
      </c>
    </row>
    <row r="15" spans="1:19" x14ac:dyDescent="0.2">
      <c r="E15" s="52" t="s">
        <v>85</v>
      </c>
      <c r="F15" s="93"/>
      <c r="G15" s="52" t="str">
        <f>$F$11</f>
        <v>£m (2017-18 prices)</v>
      </c>
    </row>
    <row r="16" spans="1:19" x14ac:dyDescent="0.2">
      <c r="E16" s="52" t="s">
        <v>86</v>
      </c>
      <c r="F16" s="93"/>
      <c r="G16" s="52" t="str">
        <f>$F$11</f>
        <v>£m (2017-18 prices)</v>
      </c>
    </row>
    <row r="17" spans="1:8" x14ac:dyDescent="0.2">
      <c r="E17" s="215" t="s">
        <v>87</v>
      </c>
      <c r="F17" s="94">
        <f>SUM(F15:F16)</f>
        <v>0</v>
      </c>
      <c r="G17" s="52" t="str">
        <f>$F$11</f>
        <v>£m (2017-18 prices)</v>
      </c>
    </row>
    <row r="18" spans="1:8" x14ac:dyDescent="0.2">
      <c r="E18" s="215"/>
      <c r="F18" s="94"/>
    </row>
    <row r="19" spans="1:8" x14ac:dyDescent="0.2">
      <c r="E19" s="215" t="s">
        <v>88</v>
      </c>
      <c r="F19" s="95"/>
      <c r="G19" s="52" t="str">
        <f>$F$11</f>
        <v>£m (2017-18 prices)</v>
      </c>
    </row>
    <row r="20" spans="1:8" x14ac:dyDescent="0.2">
      <c r="E20" s="215" t="s">
        <v>89</v>
      </c>
      <c r="F20" s="95"/>
      <c r="G20" s="52" t="str">
        <f>$F$11</f>
        <v>£m (2017-18 prices)</v>
      </c>
    </row>
    <row r="21" spans="1:8" x14ac:dyDescent="0.2">
      <c r="E21" s="215" t="s">
        <v>90</v>
      </c>
      <c r="F21" s="94">
        <f>SUM(F19:F20)</f>
        <v>0</v>
      </c>
      <c r="G21" s="52" t="str">
        <f>$F$11</f>
        <v>£m (2017-18 prices)</v>
      </c>
    </row>
    <row r="23" spans="1:8" x14ac:dyDescent="0.2">
      <c r="D23" s="207" t="s">
        <v>91</v>
      </c>
    </row>
    <row r="24" spans="1:8" x14ac:dyDescent="0.2">
      <c r="E24" s="52" t="s">
        <v>92</v>
      </c>
      <c r="F24" s="255">
        <v>0.4</v>
      </c>
      <c r="G24" s="52" t="s">
        <v>93</v>
      </c>
    </row>
    <row r="25" spans="1:8" x14ac:dyDescent="0.2">
      <c r="E25" s="52" t="s">
        <v>94</v>
      </c>
      <c r="F25" s="255">
        <v>0.01</v>
      </c>
      <c r="G25" s="52" t="s">
        <v>93</v>
      </c>
    </row>
    <row r="27" spans="1:8" x14ac:dyDescent="0.2">
      <c r="C27" s="70" t="s">
        <v>95</v>
      </c>
    </row>
    <row r="28" spans="1:8" x14ac:dyDescent="0.2">
      <c r="C28" s="70"/>
    </row>
    <row r="29" spans="1:8" x14ac:dyDescent="0.2">
      <c r="A29" s="24"/>
      <c r="E29" s="52" t="s">
        <v>96</v>
      </c>
      <c r="F29" s="255">
        <v>0.5</v>
      </c>
      <c r="G29" s="52" t="s">
        <v>93</v>
      </c>
    </row>
    <row r="30" spans="1:8" x14ac:dyDescent="0.2">
      <c r="A30" s="96">
        <f>SUM(F30*100)</f>
        <v>3</v>
      </c>
      <c r="E30" s="52" t="s">
        <v>97</v>
      </c>
      <c r="F30" s="255">
        <v>0.03</v>
      </c>
      <c r="G30" s="52" t="s">
        <v>93</v>
      </c>
    </row>
    <row r="32" spans="1:8" x14ac:dyDescent="0.2">
      <c r="A32" s="122" t="s">
        <v>70</v>
      </c>
      <c r="B32" s="123"/>
      <c r="C32" s="124"/>
      <c r="D32" s="125"/>
      <c r="E32" s="230"/>
      <c r="F32" s="230"/>
      <c r="G32" s="230"/>
      <c r="H32" s="230"/>
    </row>
  </sheetData>
  <conditionalFormatting sqref="H32">
    <cfRule type="cellIs" dxfId="128" priority="1" operator="equal">
      <formula>0</formula>
    </cfRule>
  </conditionalFormatting>
  <printOptions headings="1"/>
  <pageMargins left="0.7" right="0.7" top="0.75" bottom="0.75" header="0.3" footer="0.3"/>
  <pageSetup paperSize="9" fitToHeight="0" orientation="landscape" r:id="rId1"/>
  <headerFooter>
    <oddHeader>&amp;L&amp;F&amp;CSheet: &amp;A&amp;ROFFICIAL</oddHeader>
    <oddFooter>&amp;LPrinted on &amp;D at &amp;T&amp;CPage &amp;P of &amp;N&amp;ROfwat</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Validation!$B$4:$B$21</xm:f>
          </x14:formula1>
          <xm:sqref>F5</xm:sqref>
        </x14:dataValidation>
        <x14:dataValidation type="list" allowBlank="1" showInputMessage="1" showErrorMessage="1">
          <x14:formula1>
            <xm:f>Validation!$A$4:$A$9</xm:f>
          </x14:formula1>
          <xm:sqref>F8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DG114"/>
  <sheetViews>
    <sheetView showGridLines="0" view="pageBreakPreview" zoomScale="80" zoomScaleNormal="100" zoomScaleSheetLayoutView="80" workbookViewId="0">
      <pane xSplit="9" ySplit="3" topLeftCell="J4" activePane="bottomRight" state="frozen"/>
      <selection pane="topRight" activeCell="J1" sqref="J1"/>
      <selection pane="bottomLeft" activeCell="A4" sqref="A4"/>
      <selection pane="bottomRight"/>
    </sheetView>
  </sheetViews>
  <sheetFormatPr defaultColWidth="0" defaultRowHeight="12.75" x14ac:dyDescent="0.2"/>
  <cols>
    <col min="1" max="4" width="1.625" style="186" customWidth="1"/>
    <col min="5" max="5" width="45.625" style="186" customWidth="1"/>
    <col min="6" max="8" width="15.625" style="186" customWidth="1"/>
    <col min="9" max="9" width="2.625" style="186" customWidth="1"/>
    <col min="10" max="69" width="50.625" style="157" customWidth="1"/>
    <col min="70" max="111" width="0" style="157" hidden="1" customWidth="1"/>
    <col min="112" max="16384" width="8.625" style="157" hidden="1"/>
  </cols>
  <sheetData>
    <row r="1" spans="1:108" s="154" customFormat="1" ht="29.25" x14ac:dyDescent="0.2">
      <c r="A1" s="169" t="str">
        <f ca="1" xml:space="preserve"> RIGHT(CELL("filename", $A$1), LEN(CELL("filename", $A$1)) - SEARCH("]", CELL("filename", $A$1)))</f>
        <v>Company_PC_inputs</v>
      </c>
      <c r="B1" s="169"/>
      <c r="C1" s="169"/>
      <c r="D1" s="169"/>
      <c r="E1" s="169"/>
      <c r="F1" s="169"/>
      <c r="G1" s="169"/>
      <c r="H1" s="169"/>
      <c r="I1" s="169"/>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row>
    <row r="2" spans="1:108" s="155" customFormat="1" x14ac:dyDescent="0.2">
      <c r="A2" s="208"/>
      <c r="B2" s="208"/>
      <c r="C2" s="208"/>
      <c r="D2" s="208"/>
      <c r="E2" s="208"/>
      <c r="F2" s="171" t="s">
        <v>73</v>
      </c>
      <c r="G2" s="171" t="s">
        <v>74</v>
      </c>
      <c r="H2" s="171" t="s">
        <v>75</v>
      </c>
      <c r="I2" s="172"/>
    </row>
    <row r="3" spans="1:108" s="156" customFormat="1" x14ac:dyDescent="0.2">
      <c r="A3" s="173" t="s">
        <v>98</v>
      </c>
      <c r="B3" s="174"/>
      <c r="C3" s="175"/>
      <c r="D3" s="176"/>
      <c r="E3" s="176"/>
      <c r="F3" s="176"/>
      <c r="G3" s="177"/>
      <c r="H3" s="177"/>
      <c r="I3" s="177"/>
    </row>
    <row r="4" spans="1:108" s="155" customFormat="1" x14ac:dyDescent="0.2">
      <c r="A4" s="208"/>
      <c r="B4" s="208"/>
      <c r="C4" s="208"/>
      <c r="D4" s="208"/>
      <c r="E4" s="208"/>
      <c r="F4" s="208"/>
      <c r="G4" s="208"/>
      <c r="H4" s="208"/>
      <c r="I4" s="208"/>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row>
    <row r="5" spans="1:108" s="155" customFormat="1" x14ac:dyDescent="0.2">
      <c r="A5" s="208"/>
      <c r="B5" s="178" t="s">
        <v>99</v>
      </c>
      <c r="C5" s="208"/>
      <c r="D5" s="208"/>
      <c r="E5" s="208"/>
      <c r="F5" s="208"/>
      <c r="G5" s="208"/>
      <c r="H5" s="208"/>
      <c r="I5" s="208"/>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row>
    <row r="6" spans="1:108" s="155" customFormat="1" x14ac:dyDescent="0.2">
      <c r="A6" s="208"/>
      <c r="B6" s="208"/>
      <c r="C6" s="208"/>
      <c r="D6" s="208"/>
      <c r="E6" s="208"/>
      <c r="F6" s="208"/>
      <c r="G6" s="208"/>
      <c r="H6" s="208"/>
      <c r="I6" s="208"/>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row>
    <row r="7" spans="1:108" s="155" customFormat="1" x14ac:dyDescent="0.2">
      <c r="A7" s="208"/>
      <c r="B7" s="208"/>
      <c r="C7" s="208"/>
      <c r="D7" s="208"/>
      <c r="E7" s="208" t="s">
        <v>100</v>
      </c>
      <c r="F7" s="208"/>
      <c r="G7" s="208" t="s">
        <v>101</v>
      </c>
      <c r="H7" s="208"/>
      <c r="I7" s="208"/>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row>
    <row r="8" spans="1:108" s="155" customFormat="1" x14ac:dyDescent="0.2">
      <c r="A8" s="208"/>
      <c r="B8" s="208"/>
      <c r="C8" s="208"/>
      <c r="D8" s="208"/>
      <c r="E8" s="208" t="s">
        <v>102</v>
      </c>
      <c r="F8" s="208"/>
      <c r="G8" s="208" t="s">
        <v>103</v>
      </c>
      <c r="H8" s="208"/>
      <c r="I8" s="208"/>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row>
    <row r="9" spans="1:108" s="155" customFormat="1" x14ac:dyDescent="0.2">
      <c r="A9" s="208"/>
      <c r="B9" s="208"/>
      <c r="C9" s="208"/>
      <c r="D9" s="208"/>
      <c r="E9" s="208"/>
      <c r="F9" s="208"/>
      <c r="G9" s="208"/>
      <c r="H9" s="208"/>
      <c r="I9" s="208"/>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row>
    <row r="10" spans="1:108" s="155" customFormat="1" x14ac:dyDescent="0.2">
      <c r="A10" s="208"/>
      <c r="B10" s="208"/>
      <c r="C10" s="208"/>
      <c r="D10" s="205" t="s">
        <v>104</v>
      </c>
      <c r="E10" s="213"/>
      <c r="F10" s="213"/>
      <c r="G10" s="213"/>
      <c r="H10" s="213"/>
      <c r="I10" s="213"/>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row>
    <row r="11" spans="1:108" s="155" customFormat="1" x14ac:dyDescent="0.2">
      <c r="A11" s="208"/>
      <c r="B11" s="208"/>
      <c r="C11" s="208"/>
      <c r="D11" s="205"/>
      <c r="E11" s="213" t="s">
        <v>105</v>
      </c>
      <c r="F11" s="213"/>
      <c r="G11" s="213" t="s">
        <v>106</v>
      </c>
      <c r="H11" s="213"/>
      <c r="I11" s="213"/>
      <c r="J11" s="218" t="b">
        <f>J$31=Validation!$E$6</f>
        <v>0</v>
      </c>
      <c r="K11" s="218" t="b">
        <f>K$31=Validation!$E$6</f>
        <v>0</v>
      </c>
      <c r="L11" s="218" t="b">
        <f>L$31=Validation!$E$6</f>
        <v>0</v>
      </c>
      <c r="M11" s="218" t="b">
        <f>M$31=Validation!$E$6</f>
        <v>0</v>
      </c>
      <c r="N11" s="218" t="b">
        <f>N$31=Validation!$E$6</f>
        <v>0</v>
      </c>
      <c r="O11" s="218" t="b">
        <f>O$31=Validation!$E$6</f>
        <v>0</v>
      </c>
      <c r="P11" s="218" t="b">
        <f>P$31=Validation!$E$6</f>
        <v>0</v>
      </c>
      <c r="Q11" s="218" t="b">
        <f>Q$31=Validation!$E$6</f>
        <v>0</v>
      </c>
      <c r="R11" s="218" t="b">
        <f>R$31=Validation!$E$6</f>
        <v>0</v>
      </c>
      <c r="S11" s="218" t="b">
        <f>S$31=Validation!$E$6</f>
        <v>0</v>
      </c>
      <c r="T11" s="218" t="b">
        <f>T$31=Validation!$E$6</f>
        <v>0</v>
      </c>
      <c r="U11" s="218" t="b">
        <f>U$31=Validation!$E$6</f>
        <v>0</v>
      </c>
      <c r="V11" s="218" t="b">
        <f>V$31=Validation!$E$6</f>
        <v>0</v>
      </c>
      <c r="W11" s="218" t="b">
        <f>W$31=Validation!$E$6</f>
        <v>0</v>
      </c>
      <c r="X11" s="218" t="b">
        <f>X$31=Validation!$E$6</f>
        <v>0</v>
      </c>
      <c r="Y11" s="218" t="b">
        <f>Y$31=Validation!$E$6</f>
        <v>0</v>
      </c>
      <c r="Z11" s="218" t="b">
        <f>Z$31=Validation!$E$6</f>
        <v>0</v>
      </c>
      <c r="AA11" s="218" t="b">
        <f>AA$31=Validation!$E$6</f>
        <v>0</v>
      </c>
      <c r="AB11" s="218" t="b">
        <f>AB$31=Validation!$E$6</f>
        <v>0</v>
      </c>
      <c r="AC11" s="218" t="b">
        <f>AC$31=Validation!$E$6</f>
        <v>0</v>
      </c>
      <c r="AD11" s="218" t="b">
        <f>AD$31=Validation!$E$6</f>
        <v>0</v>
      </c>
      <c r="AE11" s="218" t="b">
        <f>AE$31=Validation!$E$6</f>
        <v>0</v>
      </c>
      <c r="AF11" s="218" t="b">
        <f>AF$31=Validation!$E$6</f>
        <v>0</v>
      </c>
      <c r="AG11" s="218" t="b">
        <f>AG$31=Validation!$E$6</f>
        <v>0</v>
      </c>
      <c r="AH11" s="218" t="b">
        <f>AH$31=Validation!$E$6</f>
        <v>0</v>
      </c>
      <c r="AI11" s="218" t="b">
        <f>AI$31=Validation!$E$6</f>
        <v>0</v>
      </c>
      <c r="AJ11" s="218" t="b">
        <f>AJ$31=Validation!$E$6</f>
        <v>0</v>
      </c>
      <c r="AK11" s="218" t="b">
        <f>AK$31=Validation!$E$6</f>
        <v>0</v>
      </c>
      <c r="AL11" s="218" t="b">
        <f>AL$31=Validation!$E$6</f>
        <v>0</v>
      </c>
      <c r="AM11" s="218" t="b">
        <f>AM$31=Validation!$E$6</f>
        <v>0</v>
      </c>
      <c r="AN11" s="218" t="b">
        <f>AN$31=Validation!$E$6</f>
        <v>0</v>
      </c>
      <c r="AO11" s="218" t="b">
        <f>AO$31=Validation!$E$6</f>
        <v>0</v>
      </c>
      <c r="AP11" s="218" t="b">
        <f>AP$31=Validation!$E$6</f>
        <v>0</v>
      </c>
      <c r="AQ11" s="218" t="b">
        <f>AQ$31=Validation!$E$6</f>
        <v>0</v>
      </c>
      <c r="AR11" s="218" t="b">
        <f>AR$31=Validation!$E$6</f>
        <v>0</v>
      </c>
      <c r="AS11" s="218" t="b">
        <f>AS$31=Validation!$E$6</f>
        <v>0</v>
      </c>
      <c r="AT11" s="218" t="b">
        <f>AT$31=Validation!$E$6</f>
        <v>0</v>
      </c>
      <c r="AU11" s="218" t="b">
        <f>AU$31=Validation!$E$6</f>
        <v>0</v>
      </c>
      <c r="AV11" s="218" t="b">
        <f>AV$31=Validation!$E$6</f>
        <v>0</v>
      </c>
      <c r="AW11" s="218" t="b">
        <f>AW$31=Validation!$E$6</f>
        <v>0</v>
      </c>
      <c r="AX11" s="218" t="b">
        <f>AX$31=Validation!$E$6</f>
        <v>0</v>
      </c>
      <c r="AY11" s="218" t="b">
        <f>AY$31=Validation!$E$6</f>
        <v>0</v>
      </c>
      <c r="AZ11" s="218" t="b">
        <f>AZ$31=Validation!$E$6</f>
        <v>0</v>
      </c>
      <c r="BA11" s="218" t="b">
        <f>BA$31=Validation!$E$6</f>
        <v>0</v>
      </c>
      <c r="BB11" s="218" t="b">
        <f>BB$31=Validation!$E$6</f>
        <v>0</v>
      </c>
      <c r="BC11" s="218" t="b">
        <f>BC$31=Validation!$E$6</f>
        <v>0</v>
      </c>
      <c r="BD11" s="218" t="b">
        <f>BD$31=Validation!$E$6</f>
        <v>0</v>
      </c>
      <c r="BE11" s="218" t="b">
        <f>BE$31=Validation!$E$6</f>
        <v>0</v>
      </c>
      <c r="BF11" s="218" t="b">
        <f>BF$31=Validation!$E$6</f>
        <v>0</v>
      </c>
      <c r="BG11" s="218" t="b">
        <f>BG$31=Validation!$E$6</f>
        <v>0</v>
      </c>
      <c r="BH11" s="218" t="b">
        <f>BH$31=Validation!$E$6</f>
        <v>0</v>
      </c>
      <c r="BI11" s="218" t="b">
        <f>BI$31=Validation!$E$6</f>
        <v>0</v>
      </c>
      <c r="BJ11" s="218" t="b">
        <f>BJ$31=Validation!$E$6</f>
        <v>0</v>
      </c>
      <c r="BK11" s="218" t="b">
        <f>BK$31=Validation!$E$6</f>
        <v>0</v>
      </c>
      <c r="BL11" s="218" t="b">
        <f>BL$31=Validation!$E$6</f>
        <v>0</v>
      </c>
      <c r="BM11" s="218" t="b">
        <f>BM$31=Validation!$E$6</f>
        <v>0</v>
      </c>
      <c r="BN11" s="218" t="b">
        <f>BN$31=Validation!$E$6</f>
        <v>0</v>
      </c>
      <c r="BO11" s="218" t="b">
        <f>BO$31=Validation!$E$6</f>
        <v>0</v>
      </c>
      <c r="BP11" s="218" t="b">
        <f>BP$31=Validation!$E$6</f>
        <v>0</v>
      </c>
      <c r="BQ11" s="218" t="b">
        <f>BQ$31=Validation!$E$6</f>
        <v>0</v>
      </c>
    </row>
    <row r="12" spans="1:108" s="155" customFormat="1" x14ac:dyDescent="0.2">
      <c r="A12" s="208"/>
      <c r="B12" s="208"/>
      <c r="C12" s="208"/>
      <c r="D12" s="213"/>
      <c r="E12" s="213" t="s">
        <v>107</v>
      </c>
      <c r="F12" s="213"/>
      <c r="G12" s="213" t="s">
        <v>108</v>
      </c>
      <c r="H12" s="213"/>
      <c r="I12" s="213"/>
      <c r="J12" s="194" t="str">
        <f>IF(J11=TRUE,ROUND(J7*24*60*60-TRUNC(J7*24*60*60),6),"")</f>
        <v/>
      </c>
      <c r="K12" s="194" t="str">
        <f t="shared" ref="K12:BQ12" si="0">IF(K11=TRUE,ROUND(K7*24*60*60-TRUNC(K7*24*60*60),6),"")</f>
        <v/>
      </c>
      <c r="L12" s="194" t="str">
        <f t="shared" si="0"/>
        <v/>
      </c>
      <c r="M12" s="194" t="str">
        <f t="shared" si="0"/>
        <v/>
      </c>
      <c r="N12" s="194" t="str">
        <f t="shared" si="0"/>
        <v/>
      </c>
      <c r="O12" s="194" t="str">
        <f t="shared" si="0"/>
        <v/>
      </c>
      <c r="P12" s="194" t="str">
        <f t="shared" si="0"/>
        <v/>
      </c>
      <c r="Q12" s="194" t="str">
        <f t="shared" si="0"/>
        <v/>
      </c>
      <c r="R12" s="194" t="str">
        <f t="shared" si="0"/>
        <v/>
      </c>
      <c r="S12" s="194" t="str">
        <f t="shared" si="0"/>
        <v/>
      </c>
      <c r="T12" s="194" t="str">
        <f t="shared" si="0"/>
        <v/>
      </c>
      <c r="U12" s="194" t="str">
        <f t="shared" si="0"/>
        <v/>
      </c>
      <c r="V12" s="194" t="str">
        <f t="shared" si="0"/>
        <v/>
      </c>
      <c r="W12" s="194" t="str">
        <f t="shared" si="0"/>
        <v/>
      </c>
      <c r="X12" s="194" t="str">
        <f t="shared" si="0"/>
        <v/>
      </c>
      <c r="Y12" s="194" t="str">
        <f t="shared" si="0"/>
        <v/>
      </c>
      <c r="Z12" s="194" t="str">
        <f t="shared" si="0"/>
        <v/>
      </c>
      <c r="AA12" s="194" t="str">
        <f t="shared" si="0"/>
        <v/>
      </c>
      <c r="AB12" s="194" t="str">
        <f t="shared" si="0"/>
        <v/>
      </c>
      <c r="AC12" s="194" t="str">
        <f t="shared" si="0"/>
        <v/>
      </c>
      <c r="AD12" s="194" t="str">
        <f t="shared" si="0"/>
        <v/>
      </c>
      <c r="AE12" s="194" t="str">
        <f t="shared" si="0"/>
        <v/>
      </c>
      <c r="AF12" s="194" t="str">
        <f t="shared" si="0"/>
        <v/>
      </c>
      <c r="AG12" s="194" t="str">
        <f t="shared" si="0"/>
        <v/>
      </c>
      <c r="AH12" s="194" t="str">
        <f t="shared" si="0"/>
        <v/>
      </c>
      <c r="AI12" s="194" t="str">
        <f t="shared" si="0"/>
        <v/>
      </c>
      <c r="AJ12" s="194" t="str">
        <f t="shared" si="0"/>
        <v/>
      </c>
      <c r="AK12" s="194" t="str">
        <f t="shared" si="0"/>
        <v/>
      </c>
      <c r="AL12" s="194" t="str">
        <f t="shared" si="0"/>
        <v/>
      </c>
      <c r="AM12" s="194" t="str">
        <f t="shared" si="0"/>
        <v/>
      </c>
      <c r="AN12" s="194" t="str">
        <f t="shared" si="0"/>
        <v/>
      </c>
      <c r="AO12" s="194" t="str">
        <f t="shared" si="0"/>
        <v/>
      </c>
      <c r="AP12" s="194" t="str">
        <f t="shared" si="0"/>
        <v/>
      </c>
      <c r="AQ12" s="194" t="str">
        <f t="shared" si="0"/>
        <v/>
      </c>
      <c r="AR12" s="194" t="str">
        <f t="shared" si="0"/>
        <v/>
      </c>
      <c r="AS12" s="194" t="str">
        <f t="shared" si="0"/>
        <v/>
      </c>
      <c r="AT12" s="194" t="str">
        <f t="shared" si="0"/>
        <v/>
      </c>
      <c r="AU12" s="194" t="str">
        <f t="shared" si="0"/>
        <v/>
      </c>
      <c r="AV12" s="194" t="str">
        <f t="shared" si="0"/>
        <v/>
      </c>
      <c r="AW12" s="194" t="str">
        <f t="shared" si="0"/>
        <v/>
      </c>
      <c r="AX12" s="194" t="str">
        <f t="shared" si="0"/>
        <v/>
      </c>
      <c r="AY12" s="194" t="str">
        <f t="shared" si="0"/>
        <v/>
      </c>
      <c r="AZ12" s="194" t="str">
        <f t="shared" si="0"/>
        <v/>
      </c>
      <c r="BA12" s="194" t="str">
        <f t="shared" si="0"/>
        <v/>
      </c>
      <c r="BB12" s="194" t="str">
        <f t="shared" si="0"/>
        <v/>
      </c>
      <c r="BC12" s="194" t="str">
        <f t="shared" si="0"/>
        <v/>
      </c>
      <c r="BD12" s="194" t="str">
        <f t="shared" si="0"/>
        <v/>
      </c>
      <c r="BE12" s="194" t="str">
        <f t="shared" si="0"/>
        <v/>
      </c>
      <c r="BF12" s="194" t="str">
        <f t="shared" si="0"/>
        <v/>
      </c>
      <c r="BG12" s="194" t="str">
        <f t="shared" si="0"/>
        <v/>
      </c>
      <c r="BH12" s="194" t="str">
        <f t="shared" si="0"/>
        <v/>
      </c>
      <c r="BI12" s="194" t="str">
        <f t="shared" si="0"/>
        <v/>
      </c>
      <c r="BJ12" s="194" t="str">
        <f t="shared" si="0"/>
        <v/>
      </c>
      <c r="BK12" s="194" t="str">
        <f t="shared" si="0"/>
        <v/>
      </c>
      <c r="BL12" s="194" t="str">
        <f t="shared" si="0"/>
        <v/>
      </c>
      <c r="BM12" s="194" t="str">
        <f t="shared" si="0"/>
        <v/>
      </c>
      <c r="BN12" s="194" t="str">
        <f t="shared" si="0"/>
        <v/>
      </c>
      <c r="BO12" s="194" t="str">
        <f t="shared" si="0"/>
        <v/>
      </c>
      <c r="BP12" s="194" t="str">
        <f t="shared" si="0"/>
        <v/>
      </c>
      <c r="BQ12" s="194" t="str">
        <f t="shared" si="0"/>
        <v/>
      </c>
    </row>
    <row r="13" spans="1:108" s="155" customFormat="1" x14ac:dyDescent="0.2">
      <c r="A13" s="208"/>
      <c r="B13" s="208"/>
      <c r="C13" s="208"/>
      <c r="D13" s="213"/>
      <c r="E13" s="213" t="s">
        <v>109</v>
      </c>
      <c r="F13" s="213"/>
      <c r="G13" s="213" t="s">
        <v>106</v>
      </c>
      <c r="H13" s="213"/>
      <c r="I13" s="213"/>
      <c r="J13" s="194" t="str">
        <f>IF(J12="","",J12=0)</f>
        <v/>
      </c>
      <c r="K13" s="194" t="str">
        <f t="shared" ref="K13:BQ13" si="1">IF(K12="","",K12=0)</f>
        <v/>
      </c>
      <c r="L13" s="194" t="str">
        <f t="shared" si="1"/>
        <v/>
      </c>
      <c r="M13" s="194" t="str">
        <f t="shared" si="1"/>
        <v/>
      </c>
      <c r="N13" s="194" t="str">
        <f t="shared" si="1"/>
        <v/>
      </c>
      <c r="O13" s="194" t="str">
        <f t="shared" si="1"/>
        <v/>
      </c>
      <c r="P13" s="194" t="str">
        <f t="shared" si="1"/>
        <v/>
      </c>
      <c r="Q13" s="194" t="str">
        <f t="shared" si="1"/>
        <v/>
      </c>
      <c r="R13" s="194" t="str">
        <f t="shared" si="1"/>
        <v/>
      </c>
      <c r="S13" s="194" t="str">
        <f t="shared" si="1"/>
        <v/>
      </c>
      <c r="T13" s="194" t="str">
        <f t="shared" si="1"/>
        <v/>
      </c>
      <c r="U13" s="194" t="str">
        <f t="shared" si="1"/>
        <v/>
      </c>
      <c r="V13" s="194" t="str">
        <f t="shared" si="1"/>
        <v/>
      </c>
      <c r="W13" s="194" t="str">
        <f t="shared" si="1"/>
        <v/>
      </c>
      <c r="X13" s="194" t="str">
        <f t="shared" si="1"/>
        <v/>
      </c>
      <c r="Y13" s="194" t="str">
        <f t="shared" si="1"/>
        <v/>
      </c>
      <c r="Z13" s="194" t="str">
        <f t="shared" si="1"/>
        <v/>
      </c>
      <c r="AA13" s="194" t="str">
        <f t="shared" si="1"/>
        <v/>
      </c>
      <c r="AB13" s="194" t="str">
        <f t="shared" si="1"/>
        <v/>
      </c>
      <c r="AC13" s="194" t="str">
        <f t="shared" si="1"/>
        <v/>
      </c>
      <c r="AD13" s="194" t="str">
        <f t="shared" si="1"/>
        <v/>
      </c>
      <c r="AE13" s="194" t="str">
        <f t="shared" si="1"/>
        <v/>
      </c>
      <c r="AF13" s="194" t="str">
        <f t="shared" si="1"/>
        <v/>
      </c>
      <c r="AG13" s="194" t="str">
        <f t="shared" si="1"/>
        <v/>
      </c>
      <c r="AH13" s="194" t="str">
        <f t="shared" si="1"/>
        <v/>
      </c>
      <c r="AI13" s="194" t="str">
        <f t="shared" si="1"/>
        <v/>
      </c>
      <c r="AJ13" s="194" t="str">
        <f t="shared" si="1"/>
        <v/>
      </c>
      <c r="AK13" s="194" t="str">
        <f t="shared" si="1"/>
        <v/>
      </c>
      <c r="AL13" s="194" t="str">
        <f t="shared" si="1"/>
        <v/>
      </c>
      <c r="AM13" s="194" t="str">
        <f t="shared" si="1"/>
        <v/>
      </c>
      <c r="AN13" s="194" t="str">
        <f t="shared" si="1"/>
        <v/>
      </c>
      <c r="AO13" s="194" t="str">
        <f t="shared" si="1"/>
        <v/>
      </c>
      <c r="AP13" s="194" t="str">
        <f t="shared" si="1"/>
        <v/>
      </c>
      <c r="AQ13" s="194" t="str">
        <f t="shared" si="1"/>
        <v/>
      </c>
      <c r="AR13" s="194" t="str">
        <f t="shared" si="1"/>
        <v/>
      </c>
      <c r="AS13" s="194" t="str">
        <f t="shared" si="1"/>
        <v/>
      </c>
      <c r="AT13" s="194" t="str">
        <f t="shared" si="1"/>
        <v/>
      </c>
      <c r="AU13" s="194" t="str">
        <f t="shared" si="1"/>
        <v/>
      </c>
      <c r="AV13" s="194" t="str">
        <f t="shared" si="1"/>
        <v/>
      </c>
      <c r="AW13" s="194" t="str">
        <f t="shared" si="1"/>
        <v/>
      </c>
      <c r="AX13" s="194" t="str">
        <f t="shared" si="1"/>
        <v/>
      </c>
      <c r="AY13" s="194" t="str">
        <f t="shared" si="1"/>
        <v/>
      </c>
      <c r="AZ13" s="194" t="str">
        <f t="shared" si="1"/>
        <v/>
      </c>
      <c r="BA13" s="194" t="str">
        <f t="shared" si="1"/>
        <v/>
      </c>
      <c r="BB13" s="194" t="str">
        <f t="shared" si="1"/>
        <v/>
      </c>
      <c r="BC13" s="194" t="str">
        <f t="shared" si="1"/>
        <v/>
      </c>
      <c r="BD13" s="194" t="str">
        <f t="shared" si="1"/>
        <v/>
      </c>
      <c r="BE13" s="194" t="str">
        <f t="shared" si="1"/>
        <v/>
      </c>
      <c r="BF13" s="194" t="str">
        <f t="shared" si="1"/>
        <v/>
      </c>
      <c r="BG13" s="194" t="str">
        <f t="shared" si="1"/>
        <v/>
      </c>
      <c r="BH13" s="194" t="str">
        <f t="shared" si="1"/>
        <v/>
      </c>
      <c r="BI13" s="194" t="str">
        <f t="shared" si="1"/>
        <v/>
      </c>
      <c r="BJ13" s="194" t="str">
        <f t="shared" si="1"/>
        <v/>
      </c>
      <c r="BK13" s="194" t="str">
        <f t="shared" si="1"/>
        <v/>
      </c>
      <c r="BL13" s="194" t="str">
        <f t="shared" si="1"/>
        <v/>
      </c>
      <c r="BM13" s="194" t="str">
        <f t="shared" si="1"/>
        <v/>
      </c>
      <c r="BN13" s="194" t="str">
        <f t="shared" si="1"/>
        <v/>
      </c>
      <c r="BO13" s="194" t="str">
        <f t="shared" si="1"/>
        <v/>
      </c>
      <c r="BP13" s="194" t="str">
        <f t="shared" si="1"/>
        <v/>
      </c>
      <c r="BQ13" s="194" t="str">
        <f t="shared" si="1"/>
        <v/>
      </c>
    </row>
    <row r="14" spans="1:108" s="155" customFormat="1" x14ac:dyDescent="0.2">
      <c r="A14" s="208"/>
      <c r="B14" s="208"/>
      <c r="C14" s="208"/>
      <c r="D14" s="208"/>
      <c r="E14" s="208"/>
      <c r="F14" s="208"/>
      <c r="G14" s="208"/>
      <c r="H14" s="208"/>
      <c r="I14" s="208"/>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row>
    <row r="15" spans="1:108" s="155" customFormat="1" x14ac:dyDescent="0.2">
      <c r="A15" s="208"/>
      <c r="B15" s="178" t="s">
        <v>110</v>
      </c>
      <c r="C15" s="208"/>
      <c r="D15" s="208"/>
      <c r="E15" s="208"/>
      <c r="F15" s="208"/>
      <c r="G15" s="208"/>
      <c r="H15" s="208"/>
      <c r="I15" s="208"/>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row>
    <row r="16" spans="1:108" s="155" customFormat="1" x14ac:dyDescent="0.2">
      <c r="A16" s="208"/>
      <c r="B16" s="208"/>
      <c r="C16" s="208"/>
      <c r="D16" s="208"/>
      <c r="E16" s="208" t="s">
        <v>111</v>
      </c>
      <c r="F16" s="208"/>
      <c r="G16" s="208" t="s">
        <v>83</v>
      </c>
      <c r="H16" s="208"/>
      <c r="I16" s="208"/>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row>
    <row r="17" spans="1:69" s="158" customFormat="1" x14ac:dyDescent="0.2">
      <c r="A17" s="179"/>
      <c r="B17" s="179"/>
      <c r="C17" s="179"/>
      <c r="D17" s="179"/>
      <c r="E17" s="179" t="s">
        <v>112</v>
      </c>
      <c r="F17" s="179"/>
      <c r="G17" s="179" t="s">
        <v>83</v>
      </c>
      <c r="H17" s="179"/>
      <c r="I17" s="179"/>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row>
    <row r="18" spans="1:69" s="155" customFormat="1" x14ac:dyDescent="0.2">
      <c r="A18" s="208"/>
      <c r="B18" s="208"/>
      <c r="C18" s="208"/>
      <c r="D18" s="208"/>
      <c r="E18" s="208"/>
      <c r="F18" s="208"/>
      <c r="G18" s="208"/>
      <c r="H18" s="208"/>
      <c r="I18" s="208"/>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row>
    <row r="19" spans="1:69" s="155" customFormat="1" x14ac:dyDescent="0.2">
      <c r="A19" s="208"/>
      <c r="B19" s="208"/>
      <c r="C19" s="208"/>
      <c r="D19" s="208"/>
      <c r="E19" s="208" t="s">
        <v>113</v>
      </c>
      <c r="F19" s="208"/>
      <c r="G19" s="208" t="s">
        <v>106</v>
      </c>
      <c r="H19" s="208"/>
      <c r="I19" s="208"/>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row>
    <row r="20" spans="1:69" s="155" customFormat="1" x14ac:dyDescent="0.2">
      <c r="A20" s="208"/>
      <c r="B20" s="208"/>
      <c r="C20" s="208"/>
      <c r="D20" s="208"/>
      <c r="E20" s="208" t="s">
        <v>114</v>
      </c>
      <c r="F20" s="208"/>
      <c r="G20" s="208" t="s">
        <v>106</v>
      </c>
      <c r="H20" s="208"/>
      <c r="I20" s="208"/>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row>
    <row r="21" spans="1:69" s="155" customFormat="1" x14ac:dyDescent="0.2">
      <c r="A21" s="208"/>
      <c r="B21" s="208"/>
      <c r="C21" s="208"/>
      <c r="D21" s="208"/>
      <c r="E21" s="208"/>
      <c r="F21" s="208"/>
      <c r="G21" s="208"/>
      <c r="H21" s="208"/>
      <c r="I21" s="208"/>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row>
    <row r="22" spans="1:69" s="155" customFormat="1" x14ac:dyDescent="0.2">
      <c r="A22" s="208"/>
      <c r="B22" s="208"/>
      <c r="C22" s="208"/>
      <c r="D22" s="172" t="s">
        <v>115</v>
      </c>
      <c r="E22" s="208"/>
      <c r="F22" s="208"/>
      <c r="G22" s="208"/>
      <c r="H22" s="208"/>
      <c r="I22" s="208"/>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row>
    <row r="23" spans="1:69" s="155" customFormat="1" x14ac:dyDescent="0.2">
      <c r="A23" s="208"/>
      <c r="B23" s="208"/>
      <c r="C23" s="208"/>
      <c r="D23" s="208"/>
      <c r="E23" s="208" t="s">
        <v>116</v>
      </c>
      <c r="F23" s="208"/>
      <c r="G23" s="208" t="str">
        <f>InpCompany!$F$11</f>
        <v>£m (2017-18 prices)</v>
      </c>
      <c r="H23" s="208"/>
      <c r="I23" s="208"/>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row>
    <row r="24" spans="1:69" s="155" customFormat="1" x14ac:dyDescent="0.2">
      <c r="A24" s="208"/>
      <c r="B24" s="208"/>
      <c r="C24" s="208"/>
      <c r="D24" s="208"/>
      <c r="E24" s="208" t="s">
        <v>117</v>
      </c>
      <c r="F24" s="208"/>
      <c r="G24" s="208" t="str">
        <f>InpCompany!$F$11</f>
        <v>£m (2017-18 prices)</v>
      </c>
      <c r="H24" s="208"/>
      <c r="I24" s="208"/>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row>
    <row r="25" spans="1:69" s="155" customFormat="1" x14ac:dyDescent="0.2">
      <c r="A25" s="208"/>
      <c r="B25" s="208"/>
      <c r="C25" s="208"/>
      <c r="D25" s="208"/>
      <c r="E25" s="208" t="s">
        <v>118</v>
      </c>
      <c r="F25" s="208"/>
      <c r="G25" s="208" t="str">
        <f>InpCompany!$F$11</f>
        <v>£m (2017-18 prices)</v>
      </c>
      <c r="H25" s="208"/>
      <c r="I25" s="208"/>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row>
    <row r="26" spans="1:69" s="155" customFormat="1" x14ac:dyDescent="0.2">
      <c r="A26" s="208"/>
      <c r="B26" s="208"/>
      <c r="C26" s="208"/>
      <c r="D26" s="208"/>
      <c r="E26" s="208"/>
      <c r="F26" s="208"/>
      <c r="G26" s="208"/>
      <c r="H26" s="208"/>
      <c r="I26" s="208"/>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row>
    <row r="27" spans="1:69" s="155" customFormat="1" x14ac:dyDescent="0.2">
      <c r="A27" s="208"/>
      <c r="B27" s="208"/>
      <c r="C27" s="208"/>
      <c r="D27" s="208"/>
      <c r="E27" s="208" t="s">
        <v>119</v>
      </c>
      <c r="F27" s="208"/>
      <c r="G27" s="208" t="str">
        <f>InpCompany!$F$11</f>
        <v>£m (2017-18 prices)</v>
      </c>
      <c r="H27" s="208"/>
      <c r="I27" s="208"/>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row>
    <row r="28" spans="1:69" s="155" customFormat="1" x14ac:dyDescent="0.2">
      <c r="A28" s="208"/>
      <c r="B28" s="208"/>
      <c r="C28" s="208"/>
      <c r="D28" s="208"/>
      <c r="E28" s="208" t="s">
        <v>120</v>
      </c>
      <c r="F28" s="208"/>
      <c r="G28" s="208" t="str">
        <f>InpCompany!$F$11</f>
        <v>£m (2017-18 prices)</v>
      </c>
      <c r="H28" s="208"/>
      <c r="I28" s="208"/>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row>
    <row r="29" spans="1:69" s="155" customFormat="1" x14ac:dyDescent="0.2">
      <c r="A29" s="208"/>
      <c r="B29" s="208"/>
      <c r="C29" s="208"/>
      <c r="D29" s="208"/>
      <c r="E29" s="208" t="s">
        <v>121</v>
      </c>
      <c r="F29" s="208"/>
      <c r="G29" s="208" t="str">
        <f>InpCompany!$F$11</f>
        <v>£m (2017-18 prices)</v>
      </c>
      <c r="H29" s="208"/>
      <c r="I29" s="208"/>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row>
    <row r="30" spans="1:69" s="155" customFormat="1" x14ac:dyDescent="0.2">
      <c r="A30" s="208"/>
      <c r="B30" s="208"/>
      <c r="C30" s="208"/>
      <c r="D30" s="208"/>
      <c r="E30" s="208"/>
      <c r="F30" s="208"/>
      <c r="G30" s="208"/>
      <c r="H30" s="208"/>
      <c r="I30" s="208"/>
    </row>
    <row r="31" spans="1:69" s="155" customFormat="1" x14ac:dyDescent="0.2">
      <c r="A31" s="208"/>
      <c r="B31" s="208"/>
      <c r="C31" s="208"/>
      <c r="D31" s="208"/>
      <c r="E31" s="208" t="s">
        <v>101</v>
      </c>
      <c r="F31" s="208"/>
      <c r="G31" s="208" t="s">
        <v>74</v>
      </c>
      <c r="H31" s="208"/>
      <c r="I31" s="20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row>
    <row r="32" spans="1:69" s="163" customFormat="1" x14ac:dyDescent="0.2">
      <c r="A32" s="180"/>
      <c r="B32" s="180"/>
      <c r="C32" s="180"/>
      <c r="D32" s="180"/>
      <c r="E32" s="180"/>
      <c r="F32" s="180"/>
      <c r="G32" s="180"/>
      <c r="H32" s="180"/>
      <c r="I32" s="180"/>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row>
    <row r="33" spans="1:69" s="155" customFormat="1" x14ac:dyDescent="0.2">
      <c r="A33" s="208"/>
      <c r="B33" s="208"/>
      <c r="C33" s="208"/>
      <c r="D33" s="208"/>
      <c r="E33" s="208" t="s">
        <v>122</v>
      </c>
      <c r="F33" s="208"/>
      <c r="G33" s="208" t="s">
        <v>83</v>
      </c>
      <c r="H33" s="208"/>
      <c r="I33" s="20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row>
    <row r="34" spans="1:69" s="155" customFormat="1" x14ac:dyDescent="0.2">
      <c r="A34" s="208"/>
      <c r="B34" s="208"/>
      <c r="C34" s="208"/>
      <c r="D34" s="208"/>
      <c r="E34" s="208" t="s">
        <v>123</v>
      </c>
      <c r="F34" s="208"/>
      <c r="G34" s="208" t="s">
        <v>83</v>
      </c>
      <c r="H34" s="208"/>
      <c r="I34" s="20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row>
    <row r="35" spans="1:69" s="155" customFormat="1" x14ac:dyDescent="0.2">
      <c r="A35" s="208"/>
      <c r="B35" s="208"/>
      <c r="C35" s="208"/>
      <c r="D35" s="208"/>
      <c r="E35" s="208"/>
      <c r="F35" s="208"/>
      <c r="G35" s="208"/>
      <c r="H35" s="208"/>
      <c r="I35" s="208"/>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row>
    <row r="36" spans="1:69" s="155" customFormat="1" x14ac:dyDescent="0.2">
      <c r="A36" s="208"/>
      <c r="B36" s="208"/>
      <c r="C36" s="208"/>
      <c r="D36" s="208"/>
      <c r="E36" s="208" t="s">
        <v>124</v>
      </c>
      <c r="F36" s="208"/>
      <c r="G36" s="208" t="s">
        <v>106</v>
      </c>
      <c r="H36" s="208"/>
      <c r="I36" s="208"/>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row>
    <row r="37" spans="1:69" s="155" customFormat="1" x14ac:dyDescent="0.2">
      <c r="A37" s="208"/>
      <c r="B37" s="208"/>
      <c r="C37" s="208"/>
      <c r="D37" s="208"/>
      <c r="E37" s="208"/>
      <c r="F37" s="208"/>
      <c r="G37" s="208"/>
      <c r="H37" s="208"/>
      <c r="I37" s="208"/>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row>
    <row r="38" spans="1:69" s="155" customFormat="1" x14ac:dyDescent="0.2">
      <c r="A38" s="208"/>
      <c r="B38" s="208"/>
      <c r="C38" s="208"/>
      <c r="D38" s="208"/>
      <c r="E38" s="208" t="s">
        <v>125</v>
      </c>
      <c r="F38" s="208"/>
      <c r="G38" s="208" t="s">
        <v>126</v>
      </c>
      <c r="H38" s="208"/>
      <c r="I38" s="20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row>
    <row r="39" spans="1:69" s="155" customFormat="1" x14ac:dyDescent="0.2">
      <c r="A39" s="208"/>
      <c r="B39" s="208"/>
      <c r="C39" s="208"/>
      <c r="D39" s="208"/>
      <c r="E39" s="208"/>
      <c r="F39" s="208"/>
      <c r="G39" s="208"/>
      <c r="H39" s="208"/>
      <c r="I39" s="208"/>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row>
    <row r="40" spans="1:69" s="155" customFormat="1" x14ac:dyDescent="0.2">
      <c r="A40" s="208"/>
      <c r="B40" s="208"/>
      <c r="C40" s="208"/>
      <c r="D40" s="208"/>
      <c r="E40" s="208" t="s">
        <v>127</v>
      </c>
      <c r="F40" s="208"/>
      <c r="G40" s="208" t="s">
        <v>108</v>
      </c>
      <c r="H40" s="208"/>
      <c r="I40" s="208"/>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row>
    <row r="41" spans="1:69" s="155" customFormat="1" x14ac:dyDescent="0.2">
      <c r="A41" s="208"/>
      <c r="B41" s="208"/>
      <c r="C41" s="208"/>
      <c r="D41" s="208"/>
      <c r="E41" s="208"/>
      <c r="F41" s="208"/>
      <c r="G41" s="208"/>
      <c r="H41" s="208"/>
      <c r="I41" s="208"/>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row>
    <row r="42" spans="1:69" s="155" customFormat="1" x14ac:dyDescent="0.2">
      <c r="A42" s="208"/>
      <c r="B42" s="208"/>
      <c r="C42" s="208"/>
      <c r="D42" s="172" t="s">
        <v>128</v>
      </c>
      <c r="E42" s="208"/>
      <c r="F42" s="208"/>
      <c r="G42" s="208"/>
      <c r="H42" s="208"/>
      <c r="I42" s="208"/>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row>
    <row r="43" spans="1:69" s="155" customFormat="1" x14ac:dyDescent="0.2">
      <c r="A43" s="208"/>
      <c r="B43" s="208"/>
      <c r="C43" s="208"/>
      <c r="D43" s="208"/>
      <c r="E43" s="208" t="s">
        <v>129</v>
      </c>
      <c r="F43" s="208"/>
      <c r="G43" s="208" t="s">
        <v>101</v>
      </c>
      <c r="H43" s="208"/>
      <c r="I43" s="208"/>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row>
    <row r="44" spans="1:69" s="155" customFormat="1" x14ac:dyDescent="0.2">
      <c r="A44" s="208"/>
      <c r="B44" s="208"/>
      <c r="C44" s="208"/>
      <c r="D44" s="208"/>
      <c r="E44" s="208" t="s">
        <v>130</v>
      </c>
      <c r="F44" s="208"/>
      <c r="G44" s="208" t="s">
        <v>101</v>
      </c>
      <c r="H44" s="208"/>
      <c r="I44" s="208"/>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row>
    <row r="45" spans="1:69" s="155" customFormat="1" x14ac:dyDescent="0.2">
      <c r="A45" s="208"/>
      <c r="B45" s="208"/>
      <c r="C45" s="208"/>
      <c r="D45" s="208"/>
      <c r="E45" s="208" t="s">
        <v>131</v>
      </c>
      <c r="F45" s="208"/>
      <c r="G45" s="208" t="s">
        <v>101</v>
      </c>
      <c r="H45" s="208"/>
      <c r="I45" s="208"/>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row>
    <row r="46" spans="1:69" s="155" customFormat="1" x14ac:dyDescent="0.2">
      <c r="A46" s="208"/>
      <c r="B46" s="208"/>
      <c r="C46" s="208"/>
      <c r="D46" s="208"/>
      <c r="E46" s="208" t="s">
        <v>132</v>
      </c>
      <c r="F46" s="208"/>
      <c r="G46" s="208" t="s">
        <v>101</v>
      </c>
      <c r="H46" s="208"/>
      <c r="I46" s="208"/>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row>
    <row r="47" spans="1:69" s="155" customFormat="1" x14ac:dyDescent="0.2">
      <c r="A47" s="208"/>
      <c r="B47" s="208"/>
      <c r="C47" s="208"/>
      <c r="D47" s="208"/>
      <c r="E47" s="208" t="s">
        <v>133</v>
      </c>
      <c r="F47" s="208"/>
      <c r="G47" s="208" t="s">
        <v>101</v>
      </c>
      <c r="H47" s="208"/>
      <c r="I47" s="208"/>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row>
    <row r="48" spans="1:69" s="155" customFormat="1" x14ac:dyDescent="0.2">
      <c r="A48" s="208"/>
      <c r="B48" s="208"/>
      <c r="C48" s="208"/>
      <c r="D48" s="208"/>
      <c r="E48" s="208"/>
      <c r="F48" s="208"/>
      <c r="G48" s="208"/>
      <c r="H48" s="208"/>
      <c r="I48" s="208"/>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row>
    <row r="49" spans="1:69" s="155" customFormat="1" x14ac:dyDescent="0.2">
      <c r="A49" s="208"/>
      <c r="B49" s="208"/>
      <c r="C49" s="208"/>
      <c r="D49" s="208"/>
      <c r="E49" s="208" t="s">
        <v>134</v>
      </c>
      <c r="F49" s="208"/>
      <c r="G49" s="208" t="str">
        <f>"£m/unit ("&amp;InpCompany!$F$10&amp;" prices)"</f>
        <v>£m/unit (2017-18 prices)</v>
      </c>
      <c r="H49" s="208"/>
      <c r="I49" s="208"/>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row>
    <row r="50" spans="1:69" s="155" customFormat="1" x14ac:dyDescent="0.2">
      <c r="A50" s="208"/>
      <c r="B50" s="208"/>
      <c r="C50" s="208"/>
      <c r="D50" s="208"/>
      <c r="E50" s="208" t="s">
        <v>135</v>
      </c>
      <c r="F50" s="208"/>
      <c r="G50" s="208" t="str">
        <f>"£m/unit ("&amp;InpCompany!$F$10&amp;" prices)"</f>
        <v>£m/unit (2017-18 prices)</v>
      </c>
      <c r="H50" s="208"/>
      <c r="I50" s="208"/>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row>
    <row r="51" spans="1:69" s="155" customFormat="1" x14ac:dyDescent="0.2">
      <c r="A51" s="208"/>
      <c r="B51" s="208"/>
      <c r="C51" s="208"/>
      <c r="D51" s="208"/>
      <c r="E51" s="208"/>
      <c r="F51" s="208"/>
      <c r="G51" s="208"/>
      <c r="H51" s="208"/>
      <c r="I51" s="208"/>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row>
    <row r="52" spans="1:69" s="155" customFormat="1" x14ac:dyDescent="0.2">
      <c r="A52" s="208"/>
      <c r="B52" s="208"/>
      <c r="C52" s="208"/>
      <c r="D52" s="172" t="s">
        <v>136</v>
      </c>
      <c r="E52" s="208"/>
      <c r="F52" s="208"/>
      <c r="G52" s="208"/>
      <c r="H52" s="208"/>
      <c r="I52" s="208"/>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row>
    <row r="53" spans="1:69" s="155" customFormat="1" x14ac:dyDescent="0.2">
      <c r="A53" s="208"/>
      <c r="B53" s="208"/>
      <c r="C53" s="208"/>
      <c r="D53" s="208"/>
      <c r="E53" s="208" t="s">
        <v>137</v>
      </c>
      <c r="F53" s="208"/>
      <c r="G53" s="208" t="s">
        <v>106</v>
      </c>
      <c r="H53" s="208"/>
      <c r="I53" s="208"/>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row>
    <row r="54" spans="1:69" s="155" customFormat="1" x14ac:dyDescent="0.2">
      <c r="A54" s="208"/>
      <c r="B54" s="208"/>
      <c r="C54" s="208"/>
      <c r="D54" s="208"/>
      <c r="E54" s="208" t="s">
        <v>138</v>
      </c>
      <c r="F54" s="208"/>
      <c r="G54" s="208" t="s">
        <v>139</v>
      </c>
      <c r="H54" s="208"/>
      <c r="I54" s="208"/>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row>
    <row r="55" spans="1:69" s="155" customFormat="1" x14ac:dyDescent="0.2">
      <c r="A55" s="208"/>
      <c r="B55" s="208"/>
      <c r="C55" s="208"/>
      <c r="D55" s="208"/>
      <c r="E55" s="208"/>
      <c r="F55" s="208"/>
      <c r="G55" s="208"/>
      <c r="H55" s="208"/>
      <c r="I55" s="208"/>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row>
    <row r="56" spans="1:69" s="155" customFormat="1" x14ac:dyDescent="0.2">
      <c r="A56" s="208"/>
      <c r="B56" s="208"/>
      <c r="C56" s="208"/>
      <c r="D56" s="208"/>
      <c r="E56" s="208" t="s">
        <v>140</v>
      </c>
      <c r="F56" s="208"/>
      <c r="G56" s="208" t="s">
        <v>101</v>
      </c>
      <c r="H56" s="208"/>
      <c r="I56" s="208"/>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row>
    <row r="57" spans="1:69" s="155" customFormat="1" x14ac:dyDescent="0.2">
      <c r="A57" s="208"/>
      <c r="B57" s="208"/>
      <c r="C57" s="208"/>
      <c r="D57" s="208"/>
      <c r="E57" s="208" t="s">
        <v>141</v>
      </c>
      <c r="F57" s="208"/>
      <c r="G57" s="208" t="s">
        <v>101</v>
      </c>
      <c r="H57" s="208"/>
      <c r="I57" s="208"/>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row>
    <row r="58" spans="1:69" s="155" customFormat="1" x14ac:dyDescent="0.2">
      <c r="A58" s="208"/>
      <c r="B58" s="208"/>
      <c r="C58" s="208"/>
      <c r="D58" s="208"/>
      <c r="E58" s="208"/>
      <c r="F58" s="208"/>
      <c r="G58" s="208"/>
      <c r="H58" s="208"/>
      <c r="I58" s="208"/>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row>
    <row r="59" spans="1:69" s="155" customFormat="1" x14ac:dyDescent="0.2">
      <c r="A59" s="208"/>
      <c r="B59" s="208"/>
      <c r="C59" s="208"/>
      <c r="D59" s="208"/>
      <c r="E59" s="208" t="s">
        <v>142</v>
      </c>
      <c r="F59" s="208"/>
      <c r="G59" s="208" t="str">
        <f>"£m/unit ("&amp;InpCompany!$F$10&amp;" prices)"</f>
        <v>£m/unit (2017-18 prices)</v>
      </c>
      <c r="H59" s="208"/>
      <c r="I59" s="208"/>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row>
    <row r="60" spans="1:69" s="155" customFormat="1" x14ac:dyDescent="0.2">
      <c r="A60" s="208"/>
      <c r="B60" s="208"/>
      <c r="C60" s="208"/>
      <c r="D60" s="208"/>
      <c r="E60" s="208" t="s">
        <v>143</v>
      </c>
      <c r="F60" s="208"/>
      <c r="G60" s="208" t="str">
        <f>"£m/unit ("&amp;InpCompany!$F$10&amp;" prices)"</f>
        <v>£m/unit (2017-18 prices)</v>
      </c>
      <c r="H60" s="208"/>
      <c r="I60" s="208"/>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row>
    <row r="61" spans="1:69" s="155" customFormat="1" x14ac:dyDescent="0.2">
      <c r="A61" s="208"/>
      <c r="B61" s="208"/>
      <c r="C61" s="208"/>
      <c r="D61" s="208"/>
      <c r="E61" s="208"/>
      <c r="F61" s="208"/>
      <c r="G61" s="208"/>
      <c r="H61" s="208"/>
      <c r="I61" s="208"/>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row>
    <row r="62" spans="1:69" s="155" customFormat="1" x14ac:dyDescent="0.2">
      <c r="A62" s="208"/>
      <c r="B62" s="208"/>
      <c r="C62" s="208"/>
      <c r="D62" s="172" t="s">
        <v>144</v>
      </c>
      <c r="E62" s="208"/>
      <c r="F62" s="208"/>
      <c r="G62" s="208"/>
      <c r="H62" s="208"/>
      <c r="I62" s="208"/>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row>
    <row r="63" spans="1:69" s="155" customFormat="1" x14ac:dyDescent="0.2">
      <c r="A63" s="208"/>
      <c r="B63" s="208"/>
      <c r="C63" s="208"/>
      <c r="D63" s="208"/>
      <c r="E63" s="208" t="s">
        <v>145</v>
      </c>
      <c r="F63" s="208"/>
      <c r="G63" s="208" t="str">
        <f>"£m/unit ("&amp;InpCompany!$F$10&amp;" prices)"</f>
        <v>£m/unit (2017-18 prices)</v>
      </c>
      <c r="H63" s="208"/>
      <c r="I63" s="208"/>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row>
    <row r="64" spans="1:69" s="155" customFormat="1" x14ac:dyDescent="0.2">
      <c r="A64" s="208"/>
      <c r="B64" s="208"/>
      <c r="C64" s="208"/>
      <c r="D64" s="208"/>
      <c r="E64" s="208" t="s">
        <v>146</v>
      </c>
      <c r="F64" s="208"/>
      <c r="G64" s="208" t="str">
        <f>"£m/unit ("&amp;InpCompany!$F$10&amp;" prices)"</f>
        <v>£m/unit (2017-18 prices)</v>
      </c>
      <c r="H64" s="208"/>
      <c r="I64" s="208"/>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row>
    <row r="65" spans="1:69" s="155" customFormat="1" x14ac:dyDescent="0.2">
      <c r="A65" s="208"/>
      <c r="B65" s="208"/>
      <c r="C65" s="208"/>
      <c r="D65" s="208"/>
      <c r="E65" s="208" t="s">
        <v>147</v>
      </c>
      <c r="F65" s="208"/>
      <c r="G65" s="208" t="s">
        <v>106</v>
      </c>
      <c r="H65" s="208"/>
      <c r="I65" s="208"/>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row>
    <row r="66" spans="1:69" s="155" customFormat="1" x14ac:dyDescent="0.2">
      <c r="A66" s="208"/>
      <c r="B66" s="208"/>
      <c r="C66" s="208"/>
      <c r="D66" s="208"/>
      <c r="E66" s="208"/>
      <c r="F66" s="208"/>
      <c r="G66" s="208"/>
      <c r="H66" s="208"/>
      <c r="I66" s="208"/>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row>
    <row r="67" spans="1:69" s="155" customFormat="1" x14ac:dyDescent="0.2">
      <c r="A67" s="208"/>
      <c r="B67" s="178"/>
      <c r="C67" s="208"/>
      <c r="D67" s="172" t="s">
        <v>148</v>
      </c>
      <c r="E67" s="208"/>
      <c r="F67" s="208"/>
      <c r="G67" s="208"/>
      <c r="H67" s="208"/>
      <c r="I67" s="208"/>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row>
    <row r="68" spans="1:69" s="155" customFormat="1" x14ac:dyDescent="0.2">
      <c r="A68" s="208"/>
      <c r="B68" s="208"/>
      <c r="C68" s="208"/>
      <c r="D68" s="208"/>
      <c r="E68" s="213" t="s">
        <v>149</v>
      </c>
      <c r="F68" s="208"/>
      <c r="G68" s="208" t="s">
        <v>93</v>
      </c>
      <c r="H68" s="208"/>
      <c r="I68" s="208"/>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row>
    <row r="69" spans="1:69" s="155" customFormat="1" x14ac:dyDescent="0.2">
      <c r="A69" s="208"/>
      <c r="B69" s="208"/>
      <c r="C69" s="208"/>
      <c r="D69" s="208"/>
      <c r="E69" s="213" t="s">
        <v>150</v>
      </c>
      <c r="F69" s="208"/>
      <c r="G69" s="208" t="s">
        <v>93</v>
      </c>
      <c r="H69" s="208"/>
      <c r="I69" s="208"/>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row>
    <row r="70" spans="1:69" s="155" customFormat="1" x14ac:dyDescent="0.2">
      <c r="A70" s="208"/>
      <c r="B70" s="208"/>
      <c r="C70" s="208"/>
      <c r="D70" s="208"/>
      <c r="E70" s="213" t="s">
        <v>151</v>
      </c>
      <c r="F70" s="208"/>
      <c r="G70" s="208" t="s">
        <v>93</v>
      </c>
      <c r="H70" s="208"/>
      <c r="I70" s="208"/>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row>
    <row r="71" spans="1:69" s="155" customFormat="1" x14ac:dyDescent="0.2">
      <c r="A71" s="208"/>
      <c r="B71" s="208"/>
      <c r="C71" s="208"/>
      <c r="D71" s="208"/>
      <c r="E71" s="213" t="s">
        <v>152</v>
      </c>
      <c r="F71" s="208"/>
      <c r="G71" s="208" t="s">
        <v>93</v>
      </c>
      <c r="H71" s="208"/>
      <c r="I71" s="208"/>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row>
    <row r="72" spans="1:69" s="155" customFormat="1" x14ac:dyDescent="0.2">
      <c r="A72" s="208"/>
      <c r="B72" s="208"/>
      <c r="C72" s="208"/>
      <c r="D72" s="208"/>
      <c r="E72" s="213" t="s">
        <v>153</v>
      </c>
      <c r="F72" s="208"/>
      <c r="G72" s="208" t="s">
        <v>93</v>
      </c>
      <c r="H72" s="208"/>
      <c r="I72" s="208"/>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row>
    <row r="73" spans="1:69" s="155" customFormat="1" x14ac:dyDescent="0.2">
      <c r="A73" s="208"/>
      <c r="B73" s="208"/>
      <c r="C73" s="208"/>
      <c r="D73" s="208"/>
      <c r="E73" s="213" t="s">
        <v>154</v>
      </c>
      <c r="F73" s="208"/>
      <c r="G73" s="208" t="s">
        <v>93</v>
      </c>
      <c r="H73" s="208"/>
      <c r="I73" s="208"/>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row>
    <row r="74" spans="1:69" s="155" customFormat="1" x14ac:dyDescent="0.2">
      <c r="A74" s="208"/>
      <c r="B74" s="208"/>
      <c r="C74" s="208"/>
      <c r="D74" s="208"/>
      <c r="E74" s="213" t="s">
        <v>155</v>
      </c>
      <c r="F74" s="208"/>
      <c r="G74" s="208" t="s">
        <v>93</v>
      </c>
      <c r="H74" s="208"/>
      <c r="I74" s="208"/>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row>
    <row r="75" spans="1:69" s="155" customFormat="1" x14ac:dyDescent="0.2">
      <c r="A75" s="208"/>
      <c r="B75" s="208"/>
      <c r="C75" s="208"/>
      <c r="D75" s="208"/>
      <c r="E75" s="208"/>
      <c r="F75" s="208"/>
      <c r="G75" s="208"/>
      <c r="H75" s="208"/>
      <c r="I75" s="208"/>
    </row>
    <row r="76" spans="1:69" s="155" customFormat="1" x14ac:dyDescent="0.2">
      <c r="A76" s="181" t="s">
        <v>70</v>
      </c>
      <c r="B76" s="182"/>
      <c r="C76" s="183"/>
      <c r="D76" s="184"/>
      <c r="E76" s="185"/>
      <c r="F76" s="185"/>
      <c r="G76" s="185"/>
      <c r="H76" s="185"/>
      <c r="I76" s="185"/>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row>
    <row r="77" spans="1:69" s="155" customFormat="1" x14ac:dyDescent="0.2">
      <c r="A77" s="208"/>
      <c r="B77" s="208"/>
      <c r="C77" s="208"/>
      <c r="D77" s="208"/>
      <c r="E77" s="208"/>
      <c r="F77" s="208"/>
      <c r="G77" s="208"/>
      <c r="H77" s="208"/>
      <c r="I77" s="208"/>
    </row>
    <row r="78" spans="1:69" s="155" customFormat="1" x14ac:dyDescent="0.2">
      <c r="A78" s="208"/>
      <c r="B78" s="208"/>
      <c r="C78" s="208"/>
      <c r="D78" s="208"/>
      <c r="E78" s="208"/>
      <c r="F78" s="208"/>
      <c r="G78" s="208"/>
      <c r="H78" s="208"/>
      <c r="I78" s="208"/>
    </row>
    <row r="79" spans="1:69" s="155" customFormat="1" x14ac:dyDescent="0.2">
      <c r="A79" s="208"/>
      <c r="B79" s="208"/>
      <c r="C79" s="208"/>
      <c r="D79" s="208"/>
      <c r="E79" s="208"/>
      <c r="F79" s="208"/>
      <c r="G79" s="208"/>
      <c r="H79" s="208"/>
      <c r="I79" s="208"/>
    </row>
    <row r="80" spans="1:69" s="155" customFormat="1" x14ac:dyDescent="0.2">
      <c r="A80" s="208"/>
      <c r="B80" s="208"/>
      <c r="C80" s="208"/>
      <c r="D80" s="208"/>
      <c r="E80" s="208"/>
      <c r="F80" s="208"/>
      <c r="G80" s="208"/>
      <c r="H80" s="208"/>
      <c r="I80" s="208"/>
    </row>
    <row r="81" spans="1:9" s="155" customFormat="1" x14ac:dyDescent="0.2">
      <c r="A81" s="208"/>
      <c r="B81" s="208"/>
      <c r="C81" s="208"/>
      <c r="D81" s="208"/>
      <c r="E81" s="208"/>
      <c r="F81" s="208"/>
      <c r="G81" s="208"/>
      <c r="H81" s="208"/>
      <c r="I81" s="208"/>
    </row>
    <row r="82" spans="1:9" s="155" customFormat="1" x14ac:dyDescent="0.2">
      <c r="A82" s="208"/>
      <c r="B82" s="208"/>
      <c r="C82" s="208"/>
      <c r="D82" s="208"/>
      <c r="E82" s="208"/>
      <c r="F82" s="208"/>
      <c r="G82" s="208"/>
      <c r="H82" s="208"/>
      <c r="I82" s="208"/>
    </row>
    <row r="83" spans="1:9" s="155" customFormat="1" x14ac:dyDescent="0.2">
      <c r="A83" s="208"/>
      <c r="B83" s="208"/>
      <c r="C83" s="208"/>
      <c r="D83" s="208"/>
      <c r="E83" s="208"/>
      <c r="F83" s="208"/>
      <c r="G83" s="208"/>
      <c r="H83" s="208"/>
      <c r="I83" s="208"/>
    </row>
    <row r="84" spans="1:9" s="155" customFormat="1" x14ac:dyDescent="0.2">
      <c r="A84" s="208"/>
      <c r="B84" s="208"/>
      <c r="C84" s="208"/>
      <c r="D84" s="208"/>
      <c r="E84" s="208"/>
      <c r="F84" s="208"/>
      <c r="G84" s="208"/>
      <c r="H84" s="208"/>
      <c r="I84" s="208"/>
    </row>
    <row r="85" spans="1:9" s="155" customFormat="1" x14ac:dyDescent="0.2">
      <c r="A85" s="208"/>
      <c r="B85" s="208"/>
      <c r="C85" s="208"/>
      <c r="D85" s="208"/>
      <c r="E85" s="208"/>
      <c r="F85" s="208"/>
      <c r="G85" s="208"/>
      <c r="H85" s="208"/>
      <c r="I85" s="208"/>
    </row>
    <row r="86" spans="1:9" s="155" customFormat="1" x14ac:dyDescent="0.2">
      <c r="A86" s="208"/>
      <c r="B86" s="208"/>
      <c r="C86" s="208"/>
      <c r="D86" s="208"/>
      <c r="E86" s="208"/>
      <c r="F86" s="208"/>
      <c r="G86" s="208"/>
      <c r="H86" s="208"/>
      <c r="I86" s="208"/>
    </row>
    <row r="87" spans="1:9" s="155" customFormat="1" x14ac:dyDescent="0.2">
      <c r="A87" s="208"/>
      <c r="B87" s="208"/>
      <c r="C87" s="208"/>
      <c r="D87" s="208"/>
      <c r="E87" s="208"/>
      <c r="F87" s="208"/>
      <c r="G87" s="208"/>
      <c r="H87" s="208"/>
      <c r="I87" s="208"/>
    </row>
    <row r="88" spans="1:9" s="155" customFormat="1" x14ac:dyDescent="0.2">
      <c r="A88" s="208"/>
      <c r="B88" s="208"/>
      <c r="C88" s="208"/>
      <c r="D88" s="208"/>
      <c r="E88" s="208"/>
      <c r="F88" s="208"/>
      <c r="G88" s="208"/>
      <c r="H88" s="208"/>
      <c r="I88" s="208"/>
    </row>
    <row r="89" spans="1:9" s="155" customFormat="1" x14ac:dyDescent="0.2">
      <c r="A89" s="208"/>
      <c r="B89" s="208"/>
      <c r="C89" s="208"/>
      <c r="D89" s="208"/>
      <c r="E89" s="208"/>
      <c r="F89" s="208"/>
      <c r="G89" s="208"/>
      <c r="H89" s="208"/>
      <c r="I89" s="208"/>
    </row>
    <row r="90" spans="1:9" s="155" customFormat="1" x14ac:dyDescent="0.2">
      <c r="A90" s="208"/>
      <c r="B90" s="208"/>
      <c r="C90" s="208"/>
      <c r="D90" s="208"/>
      <c r="E90" s="208"/>
      <c r="F90" s="208"/>
      <c r="G90" s="208"/>
      <c r="H90" s="208"/>
      <c r="I90" s="208"/>
    </row>
    <row r="91" spans="1:9" s="155" customFormat="1" x14ac:dyDescent="0.2">
      <c r="A91" s="208"/>
      <c r="B91" s="208"/>
      <c r="C91" s="208"/>
      <c r="D91" s="208"/>
      <c r="E91" s="208"/>
      <c r="F91" s="208"/>
      <c r="G91" s="208"/>
      <c r="H91" s="208"/>
      <c r="I91" s="208"/>
    </row>
    <row r="92" spans="1:9" s="155" customFormat="1" x14ac:dyDescent="0.2">
      <c r="A92" s="208"/>
      <c r="B92" s="208"/>
      <c r="C92" s="208"/>
      <c r="D92" s="208"/>
      <c r="E92" s="208"/>
      <c r="F92" s="208"/>
      <c r="G92" s="208"/>
      <c r="H92" s="208"/>
      <c r="I92" s="208"/>
    </row>
    <row r="93" spans="1:9" s="155" customFormat="1" x14ac:dyDescent="0.2">
      <c r="A93" s="208"/>
      <c r="B93" s="208"/>
      <c r="C93" s="208"/>
      <c r="D93" s="208"/>
      <c r="E93" s="208"/>
      <c r="F93" s="208"/>
      <c r="G93" s="208"/>
      <c r="H93" s="208"/>
      <c r="I93" s="208"/>
    </row>
    <row r="94" spans="1:9" s="155" customFormat="1" x14ac:dyDescent="0.2">
      <c r="A94" s="208"/>
      <c r="B94" s="208"/>
      <c r="C94" s="208"/>
      <c r="D94" s="208"/>
      <c r="E94" s="208"/>
      <c r="F94" s="208"/>
      <c r="G94" s="208"/>
      <c r="H94" s="208"/>
      <c r="I94" s="208"/>
    </row>
    <row r="95" spans="1:9" s="155" customFormat="1" x14ac:dyDescent="0.2">
      <c r="A95" s="208"/>
      <c r="B95" s="208"/>
      <c r="C95" s="208"/>
      <c r="D95" s="208"/>
      <c r="E95" s="208"/>
      <c r="F95" s="208"/>
      <c r="G95" s="208"/>
      <c r="H95" s="208"/>
      <c r="I95" s="208"/>
    </row>
    <row r="96" spans="1:9" s="155" customFormat="1" x14ac:dyDescent="0.2">
      <c r="A96" s="208"/>
      <c r="B96" s="208"/>
      <c r="C96" s="208"/>
      <c r="D96" s="208"/>
      <c r="E96" s="208"/>
      <c r="F96" s="208"/>
      <c r="G96" s="208"/>
      <c r="H96" s="208"/>
      <c r="I96" s="208"/>
    </row>
    <row r="97" spans="1:9" s="155" customFormat="1" x14ac:dyDescent="0.2">
      <c r="A97" s="208"/>
      <c r="B97" s="208"/>
      <c r="C97" s="208"/>
      <c r="D97" s="208"/>
      <c r="E97" s="208"/>
      <c r="F97" s="208"/>
      <c r="G97" s="208"/>
      <c r="H97" s="208"/>
      <c r="I97" s="208"/>
    </row>
    <row r="98" spans="1:9" s="155" customFormat="1" x14ac:dyDescent="0.2">
      <c r="A98" s="208"/>
      <c r="B98" s="208"/>
      <c r="C98" s="208"/>
      <c r="D98" s="208"/>
      <c r="E98" s="208"/>
      <c r="F98" s="208"/>
      <c r="G98" s="208"/>
      <c r="H98" s="208"/>
      <c r="I98" s="208"/>
    </row>
    <row r="99" spans="1:9" s="155" customFormat="1" x14ac:dyDescent="0.2">
      <c r="A99" s="208"/>
      <c r="B99" s="208"/>
      <c r="C99" s="208"/>
      <c r="D99" s="208"/>
      <c r="E99" s="208"/>
      <c r="F99" s="208"/>
      <c r="G99" s="208"/>
      <c r="H99" s="208"/>
      <c r="I99" s="208"/>
    </row>
    <row r="100" spans="1:9" s="155" customFormat="1" x14ac:dyDescent="0.2">
      <c r="A100" s="208"/>
      <c r="B100" s="208"/>
      <c r="C100" s="208"/>
      <c r="D100" s="208"/>
      <c r="E100" s="208"/>
      <c r="F100" s="208"/>
      <c r="G100" s="208"/>
      <c r="H100" s="208"/>
      <c r="I100" s="208"/>
    </row>
    <row r="101" spans="1:9" s="155" customFormat="1" x14ac:dyDescent="0.2">
      <c r="A101" s="208"/>
      <c r="B101" s="208"/>
      <c r="C101" s="208"/>
      <c r="D101" s="208"/>
      <c r="E101" s="208"/>
      <c r="F101" s="208"/>
      <c r="G101" s="208"/>
      <c r="H101" s="208"/>
      <c r="I101" s="208"/>
    </row>
    <row r="102" spans="1:9" s="155" customFormat="1" x14ac:dyDescent="0.2">
      <c r="A102" s="208"/>
      <c r="B102" s="208"/>
      <c r="C102" s="208"/>
      <c r="D102" s="208"/>
      <c r="E102" s="208"/>
      <c r="F102" s="208"/>
      <c r="G102" s="208"/>
      <c r="H102" s="208"/>
      <c r="I102" s="208"/>
    </row>
    <row r="103" spans="1:9" s="155" customFormat="1" x14ac:dyDescent="0.2">
      <c r="A103" s="208"/>
      <c r="B103" s="208"/>
      <c r="C103" s="208"/>
      <c r="D103" s="208"/>
      <c r="E103" s="208"/>
      <c r="F103" s="208"/>
      <c r="G103" s="208"/>
      <c r="H103" s="208"/>
      <c r="I103" s="208"/>
    </row>
    <row r="104" spans="1:9" s="155" customFormat="1" x14ac:dyDescent="0.2">
      <c r="A104" s="208"/>
      <c r="B104" s="208"/>
      <c r="C104" s="208"/>
      <c r="D104" s="208"/>
      <c r="E104" s="208"/>
      <c r="F104" s="208"/>
      <c r="G104" s="208"/>
      <c r="H104" s="208"/>
      <c r="I104" s="208"/>
    </row>
    <row r="105" spans="1:9" s="155" customFormat="1" x14ac:dyDescent="0.2">
      <c r="A105" s="208"/>
      <c r="B105" s="208"/>
      <c r="C105" s="208"/>
      <c r="D105" s="208"/>
      <c r="E105" s="208"/>
      <c r="F105" s="208"/>
      <c r="G105" s="208"/>
      <c r="H105" s="208"/>
      <c r="I105" s="208"/>
    </row>
    <row r="106" spans="1:9" s="155" customFormat="1" x14ac:dyDescent="0.2">
      <c r="A106" s="208"/>
      <c r="B106" s="208"/>
      <c r="C106" s="208"/>
      <c r="D106" s="208"/>
      <c r="E106" s="208"/>
      <c r="F106" s="208"/>
      <c r="G106" s="208"/>
      <c r="H106" s="208"/>
      <c r="I106" s="208"/>
    </row>
    <row r="107" spans="1:9" s="155" customFormat="1" x14ac:dyDescent="0.2">
      <c r="A107" s="208"/>
      <c r="B107" s="208"/>
      <c r="C107" s="208"/>
      <c r="D107" s="208"/>
      <c r="E107" s="208"/>
      <c r="F107" s="208"/>
      <c r="G107" s="208"/>
      <c r="H107" s="208"/>
      <c r="I107" s="208"/>
    </row>
    <row r="108" spans="1:9" s="155" customFormat="1" x14ac:dyDescent="0.2">
      <c r="A108" s="208"/>
      <c r="B108" s="208"/>
      <c r="C108" s="208"/>
      <c r="D108" s="208"/>
      <c r="E108" s="208"/>
      <c r="F108" s="208"/>
      <c r="G108" s="208"/>
      <c r="H108" s="208"/>
      <c r="I108" s="208"/>
    </row>
    <row r="109" spans="1:9" s="155" customFormat="1" x14ac:dyDescent="0.2">
      <c r="A109" s="208"/>
      <c r="B109" s="208"/>
      <c r="C109" s="208"/>
      <c r="D109" s="208"/>
      <c r="E109" s="208"/>
      <c r="F109" s="208"/>
      <c r="G109" s="208"/>
      <c r="H109" s="208"/>
      <c r="I109" s="208"/>
    </row>
    <row r="110" spans="1:9" s="155" customFormat="1" x14ac:dyDescent="0.2">
      <c r="A110" s="208"/>
      <c r="B110" s="208"/>
      <c r="C110" s="208"/>
      <c r="D110" s="208"/>
      <c r="E110" s="208"/>
      <c r="F110" s="208"/>
      <c r="G110" s="208"/>
      <c r="H110" s="208"/>
      <c r="I110" s="208"/>
    </row>
    <row r="111" spans="1:9" s="155" customFormat="1" x14ac:dyDescent="0.2">
      <c r="A111" s="208"/>
      <c r="B111" s="208"/>
      <c r="C111" s="208"/>
      <c r="D111" s="208"/>
      <c r="E111" s="208"/>
      <c r="F111" s="208"/>
      <c r="G111" s="208"/>
      <c r="H111" s="208"/>
      <c r="I111" s="208"/>
    </row>
    <row r="112" spans="1:9" s="155" customFormat="1" x14ac:dyDescent="0.2">
      <c r="A112" s="208"/>
      <c r="B112" s="208"/>
      <c r="C112" s="208"/>
      <c r="D112" s="208"/>
      <c r="E112" s="208"/>
      <c r="F112" s="208"/>
      <c r="G112" s="208"/>
      <c r="H112" s="208"/>
      <c r="I112" s="208"/>
    </row>
    <row r="113" spans="1:9" s="155" customFormat="1" x14ac:dyDescent="0.2">
      <c r="A113" s="208"/>
      <c r="B113" s="208"/>
      <c r="C113" s="208"/>
      <c r="D113" s="208"/>
      <c r="E113" s="208"/>
      <c r="F113" s="208"/>
      <c r="G113" s="208"/>
      <c r="H113" s="208"/>
      <c r="I113" s="208"/>
    </row>
    <row r="114" spans="1:9" s="155" customFormat="1" x14ac:dyDescent="0.2">
      <c r="A114" s="208"/>
      <c r="B114" s="208"/>
      <c r="C114" s="208"/>
      <c r="D114" s="208"/>
      <c r="E114" s="208"/>
      <c r="F114" s="208"/>
      <c r="G114" s="208"/>
      <c r="H114" s="208"/>
      <c r="I114" s="208"/>
    </row>
  </sheetData>
  <conditionalFormatting sqref="J68:BQ74">
    <cfRule type="cellIs" dxfId="127" priority="5" operator="equal">
      <formula>0</formula>
    </cfRule>
  </conditionalFormatting>
  <conditionalFormatting sqref="H76:BQ76">
    <cfRule type="cellIs" dxfId="126" priority="4" operator="equal">
      <formula>0</formula>
    </cfRule>
  </conditionalFormatting>
  <conditionalFormatting sqref="J13:BQ13">
    <cfRule type="expression" dxfId="125" priority="1">
      <formula>AND(J13=FALSE,J13&lt;&gt;"")</formula>
    </cfRule>
  </conditionalFormatting>
  <dataValidations count="5">
    <dataValidation type="custom" allowBlank="1" showInputMessage="1" showErrorMessage="1" sqref="J23:BQ25">
      <formula1>J23&gt;=0</formula1>
    </dataValidation>
    <dataValidation type="custom" allowBlank="1" showInputMessage="1" showErrorMessage="1" sqref="J27:BQ29">
      <formula1>J27&lt;=0</formula1>
    </dataValidation>
    <dataValidation type="list" allowBlank="1" showInputMessage="1" showErrorMessage="1" sqref="J36:BQ36 J19:BQ20 J53:BQ53 J65:BQ65">
      <formula1>"TRUE, FALSE"</formula1>
    </dataValidation>
    <dataValidation type="custom" allowBlank="1" showInputMessage="1" showErrorMessage="1" sqref="J59:BQ59 J63:BQ63 J49:BQ49">
      <formula1>J49&gt;0</formula1>
    </dataValidation>
    <dataValidation type="custom" allowBlank="1" showInputMessage="1" showErrorMessage="1" sqref="J60:BQ60 J64:BQ64 J50:BQ50">
      <formula1>J50&lt;0</formula1>
    </dataValidation>
  </dataValidations>
  <printOptions headings="1"/>
  <pageMargins left="0.7" right="0.7" top="0.75" bottom="0.75" header="0.3" footer="0.3"/>
  <pageSetup paperSize="9" scale="10" fitToHeight="0" orientation="landscape" r:id="rId1"/>
  <headerFooter>
    <oddHeader>&amp;L&amp;F&amp;CSheet: &amp;A&amp;ROFFICIAL</oddHeader>
    <oddFooter>&amp;LPrinted on &amp;D at &amp;T&amp;CPage &amp;P of &amp;N&amp;ROfwat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6" id="{4EB5D716-4F62-4D17-A6E5-6A3E55F159B5}">
            <xm:f>J$31=Validation!$E$6</xm:f>
            <x14:dxf>
              <numFmt numFmtId="175" formatCode="[$-F400]h:mm:ss\ AM/PM"/>
            </x14:dxf>
          </x14:cfRule>
          <xm:sqref>J7:BQ9 J56:BQ57 J43:BQ47</xm:sqref>
        </x14:conditionalFormatting>
        <x14:conditionalFormatting xmlns:xm="http://schemas.microsoft.com/office/excel/2006/main">
          <x14:cfRule type="expression" priority="3" id="{102B6A4E-E7C6-470B-B6AB-1C7B0533D808}">
            <xm:f>$J$31=Validation!$E$6</xm:f>
            <x14:dxf>
              <numFmt numFmtId="175" formatCode="[$-F400]h:mm:ss\ AM/PM"/>
            </x14:dxf>
          </x14:cfRule>
          <xm:sqref>J7:BQ7</xm:sqref>
        </x14:conditionalFormatting>
        <x14:conditionalFormatting xmlns:xm="http://schemas.microsoft.com/office/excel/2006/main">
          <x14:cfRule type="expression" priority="2" id="{CA404386-44D3-4418-82B7-6FBF20450039}">
            <xm:f>J$9=Validation!$E$6</xm:f>
            <x14:dxf>
              <numFmt numFmtId="175" formatCode="[$-F400]h:mm:ss\ AM/PM"/>
            </x14:dxf>
          </x14:cfRule>
          <xm:sqref>J10:BQ10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Validation!$L$4:$L$7</xm:f>
          </x14:formula1>
          <xm:sqref>J38:BQ38</xm:sqref>
        </x14:dataValidation>
        <x14:dataValidation type="list" allowBlank="1" showInputMessage="1" showErrorMessage="1">
          <x14:formula1>
            <xm:f>Validation!$I$4:$I$7</xm:f>
          </x14:formula1>
          <xm:sqref>J34:BQ34</xm:sqref>
        </x14:dataValidation>
        <x14:dataValidation type="list" allowBlank="1" showInputMessage="1" showErrorMessage="1">
          <x14:formula1>
            <xm:f>Validation!$H$4:$H$7</xm:f>
          </x14:formula1>
          <xm:sqref>J33:BQ33</xm:sqref>
        </x14:dataValidation>
        <x14:dataValidation type="list" allowBlank="1" showInputMessage="1" showErrorMessage="1">
          <x14:formula1>
            <xm:f>Validation!$E$4:$E$32</xm:f>
          </x14:formula1>
          <xm:sqref>J31:BQ31</xm:sqref>
        </x14:dataValidation>
        <x14:dataValidation type="list" allowBlank="1" showInputMessage="1" showErrorMessage="1">
          <x14:formula1>
            <xm:f>Validation!$M$5:$M$6</xm:f>
          </x14:formula1>
          <xm:sqref>J54:BQ54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DG114"/>
  <sheetViews>
    <sheetView showGridLines="0" view="pageBreakPreview" zoomScale="80" zoomScaleNormal="100" zoomScaleSheetLayoutView="80" workbookViewId="0">
      <pane xSplit="9" ySplit="3" topLeftCell="J4" activePane="bottomRight" state="frozen"/>
      <selection pane="topRight" activeCell="J1" sqref="J1"/>
      <selection pane="bottomLeft" activeCell="A4" sqref="A4"/>
      <selection pane="bottomRight"/>
    </sheetView>
  </sheetViews>
  <sheetFormatPr defaultColWidth="0" defaultRowHeight="12.75" x14ac:dyDescent="0.2"/>
  <cols>
    <col min="1" max="4" width="1.625" style="186" customWidth="1"/>
    <col min="5" max="5" width="45.625" style="186" customWidth="1"/>
    <col min="6" max="8" width="15.625" style="186" customWidth="1"/>
    <col min="9" max="9" width="2.625" style="186" customWidth="1"/>
    <col min="10" max="69" width="50.625" style="157" customWidth="1"/>
    <col min="70" max="111" width="0" style="157" hidden="1" customWidth="1"/>
    <col min="112" max="16384" width="8.625" style="157" hidden="1"/>
  </cols>
  <sheetData>
    <row r="1" spans="1:108" s="154" customFormat="1" ht="29.25" x14ac:dyDescent="0.2">
      <c r="A1" s="169" t="str">
        <f ca="1" xml:space="preserve"> RIGHT(CELL("filename", $A$1), LEN(CELL("filename", $A$1)) - SEARCH("]", CELL("filename", $A$1)))</f>
        <v>Ofwat_PC_Interventions</v>
      </c>
      <c r="B1" s="169"/>
      <c r="C1" s="169"/>
      <c r="D1" s="169"/>
      <c r="E1" s="169"/>
      <c r="F1" s="169"/>
      <c r="G1" s="169"/>
      <c r="H1" s="169"/>
      <c r="I1" s="169"/>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row>
    <row r="2" spans="1:108" s="155" customFormat="1" x14ac:dyDescent="0.2">
      <c r="A2" s="208"/>
      <c r="B2" s="208"/>
      <c r="C2" s="208"/>
      <c r="D2" s="208"/>
      <c r="E2" s="208"/>
      <c r="F2" s="171" t="s">
        <v>73</v>
      </c>
      <c r="G2" s="171" t="s">
        <v>74</v>
      </c>
      <c r="H2" s="171" t="s">
        <v>75</v>
      </c>
      <c r="I2" s="172"/>
    </row>
    <row r="3" spans="1:108" s="156" customFormat="1" x14ac:dyDescent="0.2">
      <c r="A3" s="173" t="s">
        <v>98</v>
      </c>
      <c r="B3" s="174"/>
      <c r="C3" s="175"/>
      <c r="D3" s="176"/>
      <c r="E3" s="176"/>
      <c r="F3" s="176"/>
      <c r="G3" s="177"/>
      <c r="H3" s="177"/>
      <c r="I3" s="177"/>
    </row>
    <row r="4" spans="1:108" s="155" customFormat="1" x14ac:dyDescent="0.2">
      <c r="A4" s="208"/>
      <c r="B4" s="208"/>
      <c r="C4" s="208"/>
      <c r="D4" s="208"/>
      <c r="E4" s="208"/>
      <c r="F4" s="208"/>
      <c r="G4" s="208"/>
      <c r="H4" s="208"/>
      <c r="I4" s="208"/>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row>
    <row r="5" spans="1:108" s="155" customFormat="1" x14ac:dyDescent="0.2">
      <c r="A5" s="208"/>
      <c r="B5" s="178" t="s">
        <v>99</v>
      </c>
      <c r="C5" s="208"/>
      <c r="D5" s="208"/>
      <c r="E5" s="208"/>
      <c r="F5" s="208"/>
      <c r="G5" s="208"/>
      <c r="H5" s="208"/>
      <c r="I5" s="208"/>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row>
    <row r="6" spans="1:108" s="155" customFormat="1" x14ac:dyDescent="0.2">
      <c r="A6" s="208"/>
      <c r="B6" s="208"/>
      <c r="C6" s="208"/>
      <c r="D6" s="208"/>
      <c r="E6" s="208"/>
      <c r="F6" s="208"/>
      <c r="G6" s="208"/>
      <c r="H6" s="208"/>
      <c r="I6" s="208"/>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row>
    <row r="7" spans="1:108" s="155" customFormat="1" x14ac:dyDescent="0.2">
      <c r="A7" s="208"/>
      <c r="B7" s="208"/>
      <c r="C7" s="208"/>
      <c r="D7" s="208"/>
      <c r="E7" s="208" t="str">
        <f>Company_PC_inputs!E7&amp; " (Intervention)"</f>
        <v>Actual performance (Intervention)</v>
      </c>
      <c r="F7" s="208"/>
      <c r="G7" s="208" t="s">
        <v>101</v>
      </c>
      <c r="H7" s="208"/>
      <c r="I7" s="208"/>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row>
    <row r="8" spans="1:108" s="155" customFormat="1" x14ac:dyDescent="0.2">
      <c r="A8" s="208"/>
      <c r="B8" s="208"/>
      <c r="C8" s="208"/>
      <c r="D8" s="208"/>
      <c r="E8" s="208" t="str">
        <f>Company_PC_inputs!E8&amp; " (Intervention)"</f>
        <v>Baseline (if applicable) (Intervention)</v>
      </c>
      <c r="F8" s="208"/>
      <c r="G8" s="208" t="s">
        <v>103</v>
      </c>
      <c r="H8" s="208"/>
      <c r="I8" s="208"/>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159"/>
      <c r="BK8" s="159"/>
      <c r="BL8" s="159"/>
      <c r="BM8" s="159"/>
      <c r="BN8" s="159"/>
      <c r="BO8" s="159"/>
      <c r="BP8" s="159"/>
      <c r="BQ8" s="159"/>
    </row>
    <row r="9" spans="1:108" s="155" customFormat="1" x14ac:dyDescent="0.2">
      <c r="A9" s="208"/>
      <c r="B9" s="208"/>
      <c r="C9" s="208"/>
      <c r="D9" s="208"/>
      <c r="E9" s="208" t="str">
        <f>Company_PC_inputs!E9&amp; " (Intervention)"</f>
        <v xml:space="preserve"> (Intervention)</v>
      </c>
      <c r="F9" s="208"/>
      <c r="G9" s="208"/>
      <c r="H9" s="208"/>
      <c r="I9" s="208"/>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row>
    <row r="10" spans="1:108" s="155" customFormat="1" x14ac:dyDescent="0.2">
      <c r="A10" s="208"/>
      <c r="B10" s="208"/>
      <c r="C10" s="208"/>
      <c r="D10" s="205" t="s">
        <v>104</v>
      </c>
      <c r="E10" s="208"/>
      <c r="F10" s="213"/>
      <c r="G10" s="213"/>
      <c r="H10" s="213"/>
      <c r="I10" s="213"/>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row>
    <row r="11" spans="1:108" s="155" customFormat="1" x14ac:dyDescent="0.2">
      <c r="A11" s="208"/>
      <c r="B11" s="208"/>
      <c r="C11" s="208"/>
      <c r="D11" s="205"/>
      <c r="E11" s="208" t="str">
        <f>Company_PC_inputs!E11&amp; " (Intervention)"</f>
        <v>Is the HH:MM:SS format being use (Intervention)</v>
      </c>
      <c r="F11" s="213"/>
      <c r="G11" s="213" t="s">
        <v>106</v>
      </c>
      <c r="H11" s="213"/>
      <c r="I11" s="213"/>
      <c r="J11" s="218" t="b">
        <f>J$31=Validation!$E$6</f>
        <v>0</v>
      </c>
      <c r="K11" s="218" t="b">
        <f>K$31=Validation!$E$6</f>
        <v>0</v>
      </c>
      <c r="L11" s="218" t="b">
        <f>L$31=Validation!$E$6</f>
        <v>0</v>
      </c>
      <c r="M11" s="218" t="b">
        <f>M$31=Validation!$E$6</f>
        <v>0</v>
      </c>
      <c r="N11" s="218" t="b">
        <f>N$31=Validation!$E$6</f>
        <v>0</v>
      </c>
      <c r="O11" s="218" t="b">
        <f>O$31=Validation!$E$6</f>
        <v>0</v>
      </c>
      <c r="P11" s="218" t="b">
        <f>P$31=Validation!$E$6</f>
        <v>0</v>
      </c>
      <c r="Q11" s="218" t="b">
        <f>Q$31=Validation!$E$6</f>
        <v>0</v>
      </c>
      <c r="R11" s="218" t="b">
        <f>R$31=Validation!$E$6</f>
        <v>0</v>
      </c>
      <c r="S11" s="218" t="b">
        <f>S$31=Validation!$E$6</f>
        <v>0</v>
      </c>
      <c r="T11" s="218" t="b">
        <f>T$31=Validation!$E$6</f>
        <v>0</v>
      </c>
      <c r="U11" s="218" t="b">
        <f>U$31=Validation!$E$6</f>
        <v>0</v>
      </c>
      <c r="V11" s="218" t="b">
        <f>V$31=Validation!$E$6</f>
        <v>0</v>
      </c>
      <c r="W11" s="218" t="b">
        <f>W$31=Validation!$E$6</f>
        <v>0</v>
      </c>
      <c r="X11" s="218" t="b">
        <f>X$31=Validation!$E$6</f>
        <v>0</v>
      </c>
      <c r="Y11" s="218" t="b">
        <f>Y$31=Validation!$E$6</f>
        <v>0</v>
      </c>
      <c r="Z11" s="218" t="b">
        <f>Z$31=Validation!$E$6</f>
        <v>0</v>
      </c>
      <c r="AA11" s="218" t="b">
        <f>AA$31=Validation!$E$6</f>
        <v>0</v>
      </c>
      <c r="AB11" s="218" t="b">
        <f>AB$31=Validation!$E$6</f>
        <v>0</v>
      </c>
      <c r="AC11" s="218" t="b">
        <f>AC$31=Validation!$E$6</f>
        <v>0</v>
      </c>
      <c r="AD11" s="218" t="b">
        <f>AD$31=Validation!$E$6</f>
        <v>0</v>
      </c>
      <c r="AE11" s="218" t="b">
        <f>AE$31=Validation!$E$6</f>
        <v>0</v>
      </c>
      <c r="AF11" s="218" t="b">
        <f>AF$31=Validation!$E$6</f>
        <v>0</v>
      </c>
      <c r="AG11" s="218" t="b">
        <f>AG$31=Validation!$E$6</f>
        <v>0</v>
      </c>
      <c r="AH11" s="218" t="b">
        <f>AH$31=Validation!$E$6</f>
        <v>0</v>
      </c>
      <c r="AI11" s="218" t="b">
        <f>AI$31=Validation!$E$6</f>
        <v>0</v>
      </c>
      <c r="AJ11" s="218" t="b">
        <f>AJ$31=Validation!$E$6</f>
        <v>0</v>
      </c>
      <c r="AK11" s="218" t="b">
        <f>AK$31=Validation!$E$6</f>
        <v>0</v>
      </c>
      <c r="AL11" s="218" t="b">
        <f>AL$31=Validation!$E$6</f>
        <v>0</v>
      </c>
      <c r="AM11" s="218" t="b">
        <f>AM$31=Validation!$E$6</f>
        <v>0</v>
      </c>
      <c r="AN11" s="218" t="b">
        <f>AN$31=Validation!$E$6</f>
        <v>0</v>
      </c>
      <c r="AO11" s="218" t="b">
        <f>AO$31=Validation!$E$6</f>
        <v>0</v>
      </c>
      <c r="AP11" s="218" t="b">
        <f>AP$31=Validation!$E$6</f>
        <v>0</v>
      </c>
      <c r="AQ11" s="218" t="b">
        <f>AQ$31=Validation!$E$6</f>
        <v>0</v>
      </c>
      <c r="AR11" s="218" t="b">
        <f>AR$31=Validation!$E$6</f>
        <v>0</v>
      </c>
      <c r="AS11" s="218" t="b">
        <f>AS$31=Validation!$E$6</f>
        <v>0</v>
      </c>
      <c r="AT11" s="218" t="b">
        <f>AT$31=Validation!$E$6</f>
        <v>0</v>
      </c>
      <c r="AU11" s="218" t="b">
        <f>AU$31=Validation!$E$6</f>
        <v>0</v>
      </c>
      <c r="AV11" s="218" t="b">
        <f>AV$31=Validation!$E$6</f>
        <v>0</v>
      </c>
      <c r="AW11" s="218" t="b">
        <f>AW$31=Validation!$E$6</f>
        <v>0</v>
      </c>
      <c r="AX11" s="218" t="b">
        <f>AX$31=Validation!$E$6</f>
        <v>0</v>
      </c>
      <c r="AY11" s="218" t="b">
        <f>AY$31=Validation!$E$6</f>
        <v>0</v>
      </c>
      <c r="AZ11" s="218" t="b">
        <f>AZ$31=Validation!$E$6</f>
        <v>0</v>
      </c>
      <c r="BA11" s="218" t="b">
        <f>BA$31=Validation!$E$6</f>
        <v>0</v>
      </c>
      <c r="BB11" s="218" t="b">
        <f>BB$31=Validation!$E$6</f>
        <v>0</v>
      </c>
      <c r="BC11" s="218" t="b">
        <f>BC$31=Validation!$E$6</f>
        <v>0</v>
      </c>
      <c r="BD11" s="218" t="b">
        <f>BD$31=Validation!$E$6</f>
        <v>0</v>
      </c>
      <c r="BE11" s="218" t="b">
        <f>BE$31=Validation!$E$6</f>
        <v>0</v>
      </c>
      <c r="BF11" s="218" t="b">
        <f>BF$31=Validation!$E$6</f>
        <v>0</v>
      </c>
      <c r="BG11" s="218" t="b">
        <f>BG$31=Validation!$E$6</f>
        <v>0</v>
      </c>
      <c r="BH11" s="218" t="b">
        <f>BH$31=Validation!$E$6</f>
        <v>0</v>
      </c>
      <c r="BI11" s="218" t="b">
        <f>BI$31=Validation!$E$6</f>
        <v>0</v>
      </c>
      <c r="BJ11" s="218" t="b">
        <f>BJ$31=Validation!$E$6</f>
        <v>0</v>
      </c>
      <c r="BK11" s="218" t="b">
        <f>BK$31=Validation!$E$6</f>
        <v>0</v>
      </c>
      <c r="BL11" s="218" t="b">
        <f>BL$31=Validation!$E$6</f>
        <v>0</v>
      </c>
      <c r="BM11" s="218" t="b">
        <f>BM$31=Validation!$E$6</f>
        <v>0</v>
      </c>
      <c r="BN11" s="218" t="b">
        <f>BN$31=Validation!$E$6</f>
        <v>0</v>
      </c>
      <c r="BO11" s="218" t="b">
        <f>BO$31=Validation!$E$6</f>
        <v>0</v>
      </c>
      <c r="BP11" s="218" t="b">
        <f>BP$31=Validation!$E$6</f>
        <v>0</v>
      </c>
      <c r="BQ11" s="218" t="b">
        <f>BQ$31=Validation!$E$6</f>
        <v>0</v>
      </c>
    </row>
    <row r="12" spans="1:108" s="155" customFormat="1" x14ac:dyDescent="0.2">
      <c r="A12" s="208"/>
      <c r="B12" s="208"/>
      <c r="C12" s="208"/>
      <c r="D12" s="213"/>
      <c r="E12" s="208" t="str">
        <f>Company_PC_inputs!E12&amp; " (Intervention)"</f>
        <v>Decimal of seconds  - should be zero (Only for values in HH:MM:SS format) (Intervention)</v>
      </c>
      <c r="F12" s="213"/>
      <c r="G12" s="213" t="s">
        <v>108</v>
      </c>
      <c r="H12" s="213"/>
      <c r="I12" s="213"/>
      <c r="J12" s="194" t="str">
        <f>IF(J11=TRUE,ROUND(J7*24*60*60-TRUNC(J7*24*60*60),6),"")</f>
        <v/>
      </c>
      <c r="K12" s="194" t="str">
        <f t="shared" ref="K12:BQ12" si="0">IF(K11=TRUE,ROUND(K7*24*60*60-TRUNC(K7*24*60*60),6),"")</f>
        <v/>
      </c>
      <c r="L12" s="194" t="str">
        <f t="shared" si="0"/>
        <v/>
      </c>
      <c r="M12" s="194" t="str">
        <f t="shared" si="0"/>
        <v/>
      </c>
      <c r="N12" s="194" t="str">
        <f t="shared" si="0"/>
        <v/>
      </c>
      <c r="O12" s="194" t="str">
        <f t="shared" si="0"/>
        <v/>
      </c>
      <c r="P12" s="194" t="str">
        <f t="shared" si="0"/>
        <v/>
      </c>
      <c r="Q12" s="194" t="str">
        <f t="shared" si="0"/>
        <v/>
      </c>
      <c r="R12" s="194" t="str">
        <f t="shared" si="0"/>
        <v/>
      </c>
      <c r="S12" s="194" t="str">
        <f t="shared" si="0"/>
        <v/>
      </c>
      <c r="T12" s="194" t="str">
        <f t="shared" si="0"/>
        <v/>
      </c>
      <c r="U12" s="194" t="str">
        <f t="shared" si="0"/>
        <v/>
      </c>
      <c r="V12" s="194" t="str">
        <f t="shared" si="0"/>
        <v/>
      </c>
      <c r="W12" s="194" t="str">
        <f t="shared" si="0"/>
        <v/>
      </c>
      <c r="X12" s="194" t="str">
        <f t="shared" si="0"/>
        <v/>
      </c>
      <c r="Y12" s="194" t="str">
        <f t="shared" si="0"/>
        <v/>
      </c>
      <c r="Z12" s="194" t="str">
        <f t="shared" si="0"/>
        <v/>
      </c>
      <c r="AA12" s="194" t="str">
        <f t="shared" si="0"/>
        <v/>
      </c>
      <c r="AB12" s="194" t="str">
        <f t="shared" si="0"/>
        <v/>
      </c>
      <c r="AC12" s="194" t="str">
        <f t="shared" si="0"/>
        <v/>
      </c>
      <c r="AD12" s="194" t="str">
        <f t="shared" si="0"/>
        <v/>
      </c>
      <c r="AE12" s="194" t="str">
        <f t="shared" si="0"/>
        <v/>
      </c>
      <c r="AF12" s="194" t="str">
        <f t="shared" si="0"/>
        <v/>
      </c>
      <c r="AG12" s="194" t="str">
        <f t="shared" si="0"/>
        <v/>
      </c>
      <c r="AH12" s="194" t="str">
        <f t="shared" si="0"/>
        <v/>
      </c>
      <c r="AI12" s="194" t="str">
        <f t="shared" si="0"/>
        <v/>
      </c>
      <c r="AJ12" s="194" t="str">
        <f t="shared" si="0"/>
        <v/>
      </c>
      <c r="AK12" s="194" t="str">
        <f t="shared" si="0"/>
        <v/>
      </c>
      <c r="AL12" s="194" t="str">
        <f t="shared" si="0"/>
        <v/>
      </c>
      <c r="AM12" s="194" t="str">
        <f t="shared" si="0"/>
        <v/>
      </c>
      <c r="AN12" s="194" t="str">
        <f t="shared" si="0"/>
        <v/>
      </c>
      <c r="AO12" s="194" t="str">
        <f t="shared" si="0"/>
        <v/>
      </c>
      <c r="AP12" s="194" t="str">
        <f t="shared" si="0"/>
        <v/>
      </c>
      <c r="AQ12" s="194" t="str">
        <f t="shared" si="0"/>
        <v/>
      </c>
      <c r="AR12" s="194" t="str">
        <f t="shared" si="0"/>
        <v/>
      </c>
      <c r="AS12" s="194" t="str">
        <f t="shared" si="0"/>
        <v/>
      </c>
      <c r="AT12" s="194" t="str">
        <f t="shared" si="0"/>
        <v/>
      </c>
      <c r="AU12" s="194" t="str">
        <f t="shared" si="0"/>
        <v/>
      </c>
      <c r="AV12" s="194" t="str">
        <f t="shared" si="0"/>
        <v/>
      </c>
      <c r="AW12" s="194" t="str">
        <f t="shared" si="0"/>
        <v/>
      </c>
      <c r="AX12" s="194" t="str">
        <f t="shared" si="0"/>
        <v/>
      </c>
      <c r="AY12" s="194" t="str">
        <f t="shared" si="0"/>
        <v/>
      </c>
      <c r="AZ12" s="194" t="str">
        <f t="shared" si="0"/>
        <v/>
      </c>
      <c r="BA12" s="194" t="str">
        <f t="shared" si="0"/>
        <v/>
      </c>
      <c r="BB12" s="194" t="str">
        <f t="shared" si="0"/>
        <v/>
      </c>
      <c r="BC12" s="194" t="str">
        <f t="shared" si="0"/>
        <v/>
      </c>
      <c r="BD12" s="194" t="str">
        <f t="shared" si="0"/>
        <v/>
      </c>
      <c r="BE12" s="194" t="str">
        <f t="shared" si="0"/>
        <v/>
      </c>
      <c r="BF12" s="194" t="str">
        <f t="shared" si="0"/>
        <v/>
      </c>
      <c r="BG12" s="194" t="str">
        <f t="shared" si="0"/>
        <v/>
      </c>
      <c r="BH12" s="194" t="str">
        <f t="shared" si="0"/>
        <v/>
      </c>
      <c r="BI12" s="194" t="str">
        <f t="shared" si="0"/>
        <v/>
      </c>
      <c r="BJ12" s="194" t="str">
        <f t="shared" si="0"/>
        <v/>
      </c>
      <c r="BK12" s="194" t="str">
        <f t="shared" si="0"/>
        <v/>
      </c>
      <c r="BL12" s="194" t="str">
        <f t="shared" si="0"/>
        <v/>
      </c>
      <c r="BM12" s="194" t="str">
        <f t="shared" si="0"/>
        <v/>
      </c>
      <c r="BN12" s="194" t="str">
        <f t="shared" si="0"/>
        <v/>
      </c>
      <c r="BO12" s="194" t="str">
        <f t="shared" si="0"/>
        <v/>
      </c>
      <c r="BP12" s="194" t="str">
        <f t="shared" si="0"/>
        <v/>
      </c>
      <c r="BQ12" s="194" t="str">
        <f t="shared" si="0"/>
        <v/>
      </c>
    </row>
    <row r="13" spans="1:108" s="155" customFormat="1" x14ac:dyDescent="0.2">
      <c r="A13" s="208"/>
      <c r="B13" s="208"/>
      <c r="C13" s="208"/>
      <c r="D13" s="213"/>
      <c r="E13" s="208" t="str">
        <f>Company_PC_inputs!E13&amp; " (Intervention)"</f>
        <v>If using HH:MM:SS format is number entered to nearest second (Intervention)</v>
      </c>
      <c r="F13" s="213"/>
      <c r="G13" s="213" t="s">
        <v>106</v>
      </c>
      <c r="H13" s="213"/>
      <c r="I13" s="213"/>
      <c r="J13" s="194" t="str">
        <f>IF(J12="","",J12=0)</f>
        <v/>
      </c>
      <c r="K13" s="194" t="str">
        <f t="shared" ref="K13:BQ13" si="1">IF(K12="","",K12=0)</f>
        <v/>
      </c>
      <c r="L13" s="194" t="str">
        <f t="shared" si="1"/>
        <v/>
      </c>
      <c r="M13" s="194" t="str">
        <f t="shared" si="1"/>
        <v/>
      </c>
      <c r="N13" s="194" t="str">
        <f t="shared" si="1"/>
        <v/>
      </c>
      <c r="O13" s="194" t="str">
        <f t="shared" si="1"/>
        <v/>
      </c>
      <c r="P13" s="194" t="str">
        <f t="shared" si="1"/>
        <v/>
      </c>
      <c r="Q13" s="194" t="str">
        <f t="shared" si="1"/>
        <v/>
      </c>
      <c r="R13" s="194" t="str">
        <f t="shared" si="1"/>
        <v/>
      </c>
      <c r="S13" s="194" t="str">
        <f t="shared" si="1"/>
        <v/>
      </c>
      <c r="T13" s="194" t="str">
        <f t="shared" si="1"/>
        <v/>
      </c>
      <c r="U13" s="194" t="str">
        <f t="shared" si="1"/>
        <v/>
      </c>
      <c r="V13" s="194" t="str">
        <f t="shared" si="1"/>
        <v/>
      </c>
      <c r="W13" s="194" t="str">
        <f t="shared" si="1"/>
        <v/>
      </c>
      <c r="X13" s="194" t="str">
        <f t="shared" si="1"/>
        <v/>
      </c>
      <c r="Y13" s="194" t="str">
        <f t="shared" si="1"/>
        <v/>
      </c>
      <c r="Z13" s="194" t="str">
        <f t="shared" si="1"/>
        <v/>
      </c>
      <c r="AA13" s="194" t="str">
        <f t="shared" si="1"/>
        <v/>
      </c>
      <c r="AB13" s="194" t="str">
        <f t="shared" si="1"/>
        <v/>
      </c>
      <c r="AC13" s="194" t="str">
        <f t="shared" si="1"/>
        <v/>
      </c>
      <c r="AD13" s="194" t="str">
        <f t="shared" si="1"/>
        <v/>
      </c>
      <c r="AE13" s="194" t="str">
        <f t="shared" si="1"/>
        <v/>
      </c>
      <c r="AF13" s="194" t="str">
        <f t="shared" si="1"/>
        <v/>
      </c>
      <c r="AG13" s="194" t="str">
        <f t="shared" si="1"/>
        <v/>
      </c>
      <c r="AH13" s="194" t="str">
        <f t="shared" si="1"/>
        <v/>
      </c>
      <c r="AI13" s="194" t="str">
        <f t="shared" si="1"/>
        <v/>
      </c>
      <c r="AJ13" s="194" t="str">
        <f t="shared" si="1"/>
        <v/>
      </c>
      <c r="AK13" s="194" t="str">
        <f t="shared" si="1"/>
        <v/>
      </c>
      <c r="AL13" s="194" t="str">
        <f t="shared" si="1"/>
        <v/>
      </c>
      <c r="AM13" s="194" t="str">
        <f t="shared" si="1"/>
        <v/>
      </c>
      <c r="AN13" s="194" t="str">
        <f t="shared" si="1"/>
        <v/>
      </c>
      <c r="AO13" s="194" t="str">
        <f t="shared" si="1"/>
        <v/>
      </c>
      <c r="AP13" s="194" t="str">
        <f t="shared" si="1"/>
        <v/>
      </c>
      <c r="AQ13" s="194" t="str">
        <f t="shared" si="1"/>
        <v/>
      </c>
      <c r="AR13" s="194" t="str">
        <f t="shared" si="1"/>
        <v/>
      </c>
      <c r="AS13" s="194" t="str">
        <f t="shared" si="1"/>
        <v/>
      </c>
      <c r="AT13" s="194" t="str">
        <f t="shared" si="1"/>
        <v/>
      </c>
      <c r="AU13" s="194" t="str">
        <f t="shared" si="1"/>
        <v/>
      </c>
      <c r="AV13" s="194" t="str">
        <f t="shared" si="1"/>
        <v/>
      </c>
      <c r="AW13" s="194" t="str">
        <f t="shared" si="1"/>
        <v/>
      </c>
      <c r="AX13" s="194" t="str">
        <f t="shared" si="1"/>
        <v/>
      </c>
      <c r="AY13" s="194" t="str">
        <f t="shared" si="1"/>
        <v/>
      </c>
      <c r="AZ13" s="194" t="str">
        <f t="shared" si="1"/>
        <v/>
      </c>
      <c r="BA13" s="194" t="str">
        <f t="shared" si="1"/>
        <v/>
      </c>
      <c r="BB13" s="194" t="str">
        <f t="shared" si="1"/>
        <v/>
      </c>
      <c r="BC13" s="194" t="str">
        <f t="shared" si="1"/>
        <v/>
      </c>
      <c r="BD13" s="194" t="str">
        <f t="shared" si="1"/>
        <v/>
      </c>
      <c r="BE13" s="194" t="str">
        <f t="shared" si="1"/>
        <v/>
      </c>
      <c r="BF13" s="194" t="str">
        <f t="shared" si="1"/>
        <v/>
      </c>
      <c r="BG13" s="194" t="str">
        <f t="shared" si="1"/>
        <v/>
      </c>
      <c r="BH13" s="194" t="str">
        <f t="shared" si="1"/>
        <v/>
      </c>
      <c r="BI13" s="194" t="str">
        <f t="shared" si="1"/>
        <v/>
      </c>
      <c r="BJ13" s="194" t="str">
        <f t="shared" si="1"/>
        <v/>
      </c>
      <c r="BK13" s="194" t="str">
        <f t="shared" si="1"/>
        <v/>
      </c>
      <c r="BL13" s="194" t="str">
        <f t="shared" si="1"/>
        <v/>
      </c>
      <c r="BM13" s="194" t="str">
        <f t="shared" si="1"/>
        <v/>
      </c>
      <c r="BN13" s="194" t="str">
        <f t="shared" si="1"/>
        <v/>
      </c>
      <c r="BO13" s="194" t="str">
        <f t="shared" si="1"/>
        <v/>
      </c>
      <c r="BP13" s="194" t="str">
        <f t="shared" si="1"/>
        <v/>
      </c>
      <c r="BQ13" s="194" t="str">
        <f t="shared" si="1"/>
        <v/>
      </c>
    </row>
    <row r="14" spans="1:108" s="155" customFormat="1" x14ac:dyDescent="0.2">
      <c r="A14" s="208"/>
      <c r="B14" s="208"/>
      <c r="C14" s="208"/>
      <c r="D14" s="208"/>
      <c r="E14" s="208"/>
      <c r="F14" s="208"/>
      <c r="G14" s="208"/>
      <c r="H14" s="208"/>
      <c r="I14" s="208"/>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row>
    <row r="15" spans="1:108" s="155" customFormat="1" x14ac:dyDescent="0.2">
      <c r="A15" s="208"/>
      <c r="B15" s="178" t="s">
        <v>110</v>
      </c>
      <c r="C15" s="208"/>
      <c r="D15" s="208"/>
      <c r="E15" s="208"/>
      <c r="F15" s="208"/>
      <c r="G15" s="208"/>
      <c r="H15" s="208"/>
      <c r="I15" s="208"/>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row>
    <row r="16" spans="1:108" s="155" customFormat="1" x14ac:dyDescent="0.2">
      <c r="A16" s="208"/>
      <c r="B16" s="208"/>
      <c r="C16" s="208"/>
      <c r="D16" s="208"/>
      <c r="E16" s="208" t="str">
        <f>Company_PC_inputs!E16&amp; " (Intervention)"</f>
        <v>Performance commitment reference (Intervention)</v>
      </c>
      <c r="F16" s="208"/>
      <c r="G16" s="208" t="s">
        <v>83</v>
      </c>
      <c r="H16" s="208"/>
      <c r="I16" s="208"/>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row>
    <row r="17" spans="1:69" s="158" customFormat="1" x14ac:dyDescent="0.2">
      <c r="A17" s="179"/>
      <c r="B17" s="179"/>
      <c r="C17" s="179"/>
      <c r="D17" s="179"/>
      <c r="E17" s="208" t="str">
        <f>Company_PC_inputs!E17&amp; " (Intervention)"</f>
        <v>Performance commitment name (Intervention)</v>
      </c>
      <c r="F17" s="179"/>
      <c r="G17" s="179" t="s">
        <v>83</v>
      </c>
      <c r="H17" s="179"/>
      <c r="I17" s="179"/>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row>
    <row r="18" spans="1:69" s="155" customFormat="1" x14ac:dyDescent="0.2">
      <c r="A18" s="208"/>
      <c r="B18" s="208"/>
      <c r="C18" s="208"/>
      <c r="D18" s="208"/>
      <c r="E18" s="208"/>
      <c r="F18" s="208"/>
      <c r="G18" s="208"/>
      <c r="H18" s="208"/>
      <c r="I18" s="208"/>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row>
    <row r="19" spans="1:69" s="155" customFormat="1" x14ac:dyDescent="0.2">
      <c r="A19" s="208"/>
      <c r="B19" s="208"/>
      <c r="C19" s="208"/>
      <c r="D19" s="208"/>
      <c r="E19" s="208" t="str">
        <f>Company_PC_inputs!E19&amp; " (Intervention)"</f>
        <v>ODI is calculated in decimal minutes, but the performance commitment is specified in HH:MM:SS (Intervention)</v>
      </c>
      <c r="F19" s="208"/>
      <c r="G19" s="208" t="s">
        <v>106</v>
      </c>
      <c r="H19" s="208"/>
      <c r="I19" s="208"/>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row>
    <row r="20" spans="1:69" s="155" customFormat="1" x14ac:dyDescent="0.2">
      <c r="A20" s="208"/>
      <c r="B20" s="208"/>
      <c r="C20" s="208"/>
      <c r="D20" s="208"/>
      <c r="E20" s="208" t="str">
        <f>Company_PC_inputs!E20&amp; " (Intervention)"</f>
        <v>ODI is calculated as a percentage difference to a baseline (Intervention)</v>
      </c>
      <c r="F20" s="208"/>
      <c r="G20" s="208" t="s">
        <v>106</v>
      </c>
      <c r="H20" s="208"/>
      <c r="I20" s="208"/>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row>
    <row r="21" spans="1:69" s="155" customFormat="1" x14ac:dyDescent="0.2">
      <c r="A21" s="208"/>
      <c r="B21" s="208"/>
      <c r="C21" s="208"/>
      <c r="D21" s="208"/>
      <c r="E21" s="208"/>
      <c r="F21" s="208"/>
      <c r="G21" s="208"/>
      <c r="H21" s="208"/>
      <c r="I21" s="208"/>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row>
    <row r="22" spans="1:69" s="155" customFormat="1" x14ac:dyDescent="0.2">
      <c r="A22" s="208"/>
      <c r="B22" s="208"/>
      <c r="C22" s="208"/>
      <c r="D22" s="172" t="s">
        <v>115</v>
      </c>
      <c r="E22" s="208"/>
      <c r="F22" s="208"/>
      <c r="G22" s="208"/>
      <c r="H22" s="208"/>
      <c r="I22" s="208"/>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row>
    <row r="23" spans="1:69" s="155" customFormat="1" x14ac:dyDescent="0.2">
      <c r="A23" s="208"/>
      <c r="B23" s="208"/>
      <c r="C23" s="208"/>
      <c r="D23" s="208"/>
      <c r="E23" s="208" t="str">
        <f>Company_PC_inputs!E23&amp; " (Intervention)"</f>
        <v>Standard outperformance payments - override (Intervention)</v>
      </c>
      <c r="F23" s="208"/>
      <c r="G23" s="208" t="str">
        <f>InpCompany!$F$11</f>
        <v>£m (2017-18 prices)</v>
      </c>
      <c r="H23" s="208"/>
      <c r="I23" s="208"/>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row>
    <row r="24" spans="1:69" s="155" customFormat="1" x14ac:dyDescent="0.2">
      <c r="A24" s="208"/>
      <c r="B24" s="208"/>
      <c r="C24" s="208"/>
      <c r="D24" s="208"/>
      <c r="E24" s="208" t="str">
        <f>Company_PC_inputs!E24&amp; " (Intervention)"</f>
        <v>Enhanced outperformance payments - override (Intervention)</v>
      </c>
      <c r="F24" s="208"/>
      <c r="G24" s="208" t="str">
        <f>InpCompany!$F$11</f>
        <v>£m (2017-18 prices)</v>
      </c>
      <c r="H24" s="208"/>
      <c r="I24" s="208"/>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row>
    <row r="25" spans="1:69" s="155" customFormat="1" x14ac:dyDescent="0.2">
      <c r="A25" s="208"/>
      <c r="B25" s="208"/>
      <c r="C25" s="208"/>
      <c r="D25" s="208"/>
      <c r="E25" s="208" t="str">
        <f>Company_PC_inputs!E25&amp; " (Intervention)"</f>
        <v>Additional outperformance payments - override (Intervention)</v>
      </c>
      <c r="F25" s="208"/>
      <c r="G25" s="208" t="str">
        <f>InpCompany!$F$11</f>
        <v>£m (2017-18 prices)</v>
      </c>
      <c r="H25" s="208"/>
      <c r="I25" s="208"/>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row>
    <row r="26" spans="1:69" s="155" customFormat="1" x14ac:dyDescent="0.2">
      <c r="A26" s="208"/>
      <c r="B26" s="208"/>
      <c r="C26" s="208"/>
      <c r="D26" s="208"/>
      <c r="E26" s="208"/>
      <c r="F26" s="208"/>
      <c r="G26" s="208"/>
      <c r="H26" s="208"/>
      <c r="I26" s="208"/>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row>
    <row r="27" spans="1:69" s="155" customFormat="1" x14ac:dyDescent="0.2">
      <c r="A27" s="208"/>
      <c r="B27" s="208"/>
      <c r="C27" s="208"/>
      <c r="D27" s="208"/>
      <c r="E27" s="208" t="str">
        <f>Company_PC_inputs!E27&amp; " (Intervention)"</f>
        <v>Standard underperformance payments - override (must be negative) (Intervention)</v>
      </c>
      <c r="F27" s="208"/>
      <c r="G27" s="208" t="str">
        <f>InpCompany!$F$11</f>
        <v>£m (2017-18 prices)</v>
      </c>
      <c r="H27" s="208"/>
      <c r="I27" s="208"/>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row>
    <row r="28" spans="1:69" s="155" customFormat="1" x14ac:dyDescent="0.2">
      <c r="A28" s="208"/>
      <c r="B28" s="208"/>
      <c r="C28" s="208"/>
      <c r="D28" s="208"/>
      <c r="E28" s="208" t="str">
        <f>Company_PC_inputs!E28&amp; " (Intervention)"</f>
        <v>Enhanced underperformance payments - override (Intervention)</v>
      </c>
      <c r="F28" s="208"/>
      <c r="G28" s="208" t="str">
        <f>InpCompany!$F$11</f>
        <v>£m (2017-18 prices)</v>
      </c>
      <c r="H28" s="208"/>
      <c r="I28" s="208"/>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row>
    <row r="29" spans="1:69" s="155" customFormat="1" x14ac:dyDescent="0.2">
      <c r="A29" s="208"/>
      <c r="B29" s="208"/>
      <c r="C29" s="208"/>
      <c r="D29" s="208"/>
      <c r="E29" s="208" t="str">
        <f>Company_PC_inputs!E29&amp; " (Intervention)"</f>
        <v>Additional underperformance payments - override (Intervention)</v>
      </c>
      <c r="F29" s="208"/>
      <c r="G29" s="208" t="str">
        <f>InpCompany!$F$11</f>
        <v>£m (2017-18 prices)</v>
      </c>
      <c r="H29" s="208"/>
      <c r="I29" s="208"/>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row>
    <row r="30" spans="1:69" s="155" customFormat="1" x14ac:dyDescent="0.2">
      <c r="A30" s="208"/>
      <c r="B30" s="208"/>
      <c r="C30" s="208"/>
      <c r="D30" s="208"/>
      <c r="E30" s="208"/>
      <c r="F30" s="208"/>
      <c r="G30" s="208"/>
      <c r="H30" s="208"/>
      <c r="I30" s="208"/>
    </row>
    <row r="31" spans="1:69" s="155" customFormat="1" x14ac:dyDescent="0.2">
      <c r="A31" s="208"/>
      <c r="B31" s="208"/>
      <c r="C31" s="208"/>
      <c r="D31" s="208"/>
      <c r="E31" s="208" t="str">
        <f>Company_PC_inputs!E31&amp; " (Intervention)"</f>
        <v>Performance commitment unit (Intervention)</v>
      </c>
      <c r="F31" s="208"/>
      <c r="G31" s="208" t="s">
        <v>74</v>
      </c>
      <c r="H31" s="208"/>
      <c r="I31" s="20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row>
    <row r="32" spans="1:69" s="163" customFormat="1" x14ac:dyDescent="0.2">
      <c r="A32" s="180"/>
      <c r="B32" s="180"/>
      <c r="C32" s="180"/>
      <c r="D32" s="180"/>
      <c r="E32" s="208"/>
      <c r="F32" s="180"/>
      <c r="G32" s="180"/>
      <c r="H32" s="180"/>
      <c r="I32" s="180"/>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row>
    <row r="33" spans="1:69" s="155" customFormat="1" x14ac:dyDescent="0.2">
      <c r="A33" s="208"/>
      <c r="B33" s="208"/>
      <c r="C33" s="208"/>
      <c r="D33" s="208"/>
      <c r="E33" s="208" t="str">
        <f>Company_PC_inputs!E33&amp; " (Intervention)"</f>
        <v>ODI form (Intervention)</v>
      </c>
      <c r="F33" s="208"/>
      <c r="G33" s="208" t="s">
        <v>83</v>
      </c>
      <c r="H33" s="208"/>
      <c r="I33" s="20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row>
    <row r="34" spans="1:69" s="155" customFormat="1" x14ac:dyDescent="0.2">
      <c r="A34" s="208"/>
      <c r="B34" s="208"/>
      <c r="C34" s="208"/>
      <c r="D34" s="208"/>
      <c r="E34" s="208" t="str">
        <f>Company_PC_inputs!E34&amp; " (Intervention)"</f>
        <v>ODI timing (Intervention)</v>
      </c>
      <c r="F34" s="208"/>
      <c r="G34" s="208" t="s">
        <v>83</v>
      </c>
      <c r="H34" s="208"/>
      <c r="I34" s="20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row>
    <row r="35" spans="1:69" s="155" customFormat="1" x14ac:dyDescent="0.2">
      <c r="A35" s="208"/>
      <c r="B35" s="208"/>
      <c r="C35" s="208"/>
      <c r="D35" s="208"/>
      <c r="E35" s="208"/>
      <c r="F35" s="208"/>
      <c r="G35" s="208"/>
      <c r="H35" s="208"/>
      <c r="I35" s="208"/>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row>
    <row r="36" spans="1:69" s="155" customFormat="1" x14ac:dyDescent="0.2">
      <c r="A36" s="208"/>
      <c r="B36" s="208"/>
      <c r="C36" s="208"/>
      <c r="D36" s="208"/>
      <c r="E36" s="208" t="str">
        <f>Company_PC_inputs!E36&amp; " (Intervention)"</f>
        <v>Financial incentives apply this year? (Intervention)</v>
      </c>
      <c r="F36" s="208"/>
      <c r="G36" s="208" t="s">
        <v>106</v>
      </c>
      <c r="H36" s="208"/>
      <c r="I36" s="208"/>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row>
    <row r="37" spans="1:69" s="155" customFormat="1" x14ac:dyDescent="0.2">
      <c r="A37" s="208"/>
      <c r="B37" s="208"/>
      <c r="C37" s="208"/>
      <c r="D37" s="208"/>
      <c r="E37" s="208"/>
      <c r="F37" s="208"/>
      <c r="G37" s="208"/>
      <c r="H37" s="208"/>
      <c r="I37" s="208"/>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row>
    <row r="38" spans="1:69" s="155" customFormat="1" x14ac:dyDescent="0.2">
      <c r="A38" s="208"/>
      <c r="B38" s="208"/>
      <c r="C38" s="208"/>
      <c r="D38" s="208"/>
      <c r="E38" s="208" t="str">
        <f>Company_PC_inputs!E38&amp; " (Intervention)"</f>
        <v>Direction of improving performance (Intervention)</v>
      </c>
      <c r="F38" s="208"/>
      <c r="G38" s="208" t="s">
        <v>126</v>
      </c>
      <c r="H38" s="208"/>
      <c r="I38" s="20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row>
    <row r="39" spans="1:69" s="155" customFormat="1" x14ac:dyDescent="0.2">
      <c r="A39" s="208"/>
      <c r="B39" s="208"/>
      <c r="C39" s="208"/>
      <c r="D39" s="208"/>
      <c r="E39" s="208"/>
      <c r="F39" s="208"/>
      <c r="G39" s="208"/>
      <c r="H39" s="208"/>
      <c r="I39" s="208"/>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row>
    <row r="40" spans="1:69" s="155" customFormat="1" x14ac:dyDescent="0.2">
      <c r="A40" s="208"/>
      <c r="B40" s="208"/>
      <c r="C40" s="208"/>
      <c r="D40" s="208"/>
      <c r="E40" s="208" t="str">
        <f>Company_PC_inputs!E40&amp; " (Intervention)"</f>
        <v>Decimal places (Intervention)</v>
      </c>
      <c r="F40" s="208"/>
      <c r="G40" s="208" t="s">
        <v>108</v>
      </c>
      <c r="H40" s="208"/>
      <c r="I40" s="208"/>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row>
    <row r="41" spans="1:69" s="155" customFormat="1" x14ac:dyDescent="0.2">
      <c r="A41" s="208"/>
      <c r="B41" s="208"/>
      <c r="C41" s="208"/>
      <c r="D41" s="208"/>
      <c r="E41" s="208"/>
      <c r="F41" s="208"/>
      <c r="G41" s="208"/>
      <c r="H41" s="208"/>
      <c r="I41" s="208"/>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row>
    <row r="42" spans="1:69" s="155" customFormat="1" x14ac:dyDescent="0.2">
      <c r="A42" s="208"/>
      <c r="B42" s="208"/>
      <c r="C42" s="208"/>
      <c r="D42" s="172" t="s">
        <v>128</v>
      </c>
      <c r="E42" s="208"/>
      <c r="F42" s="208"/>
      <c r="G42" s="208"/>
      <c r="H42" s="208"/>
      <c r="I42" s="208"/>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row>
    <row r="43" spans="1:69" s="155" customFormat="1" x14ac:dyDescent="0.2">
      <c r="A43" s="208"/>
      <c r="B43" s="208"/>
      <c r="C43" s="208"/>
      <c r="D43" s="208"/>
      <c r="E43" s="208" t="str">
        <f>Company_PC_inputs!E43&amp; " (Intervention)"</f>
        <v>Standard outperformance cap (Intervention)</v>
      </c>
      <c r="F43" s="208"/>
      <c r="G43" s="208" t="s">
        <v>101</v>
      </c>
      <c r="H43" s="208"/>
      <c r="I43" s="208"/>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row>
    <row r="44" spans="1:69" s="155" customFormat="1" x14ac:dyDescent="0.2">
      <c r="A44" s="208"/>
      <c r="B44" s="208"/>
      <c r="C44" s="208"/>
      <c r="D44" s="208"/>
      <c r="E44" s="208" t="str">
        <f>Company_PC_inputs!E44&amp; " (Intervention)"</f>
        <v>Outperformance deadband (Intervention)</v>
      </c>
      <c r="F44" s="208"/>
      <c r="G44" s="208" t="s">
        <v>101</v>
      </c>
      <c r="H44" s="208"/>
      <c r="I44" s="208"/>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row>
    <row r="45" spans="1:69" s="155" customFormat="1" x14ac:dyDescent="0.2">
      <c r="A45" s="208"/>
      <c r="B45" s="208"/>
      <c r="C45" s="208"/>
      <c r="D45" s="208"/>
      <c r="E45" s="208" t="str">
        <f>Company_PC_inputs!E45&amp; " (Intervention)"</f>
        <v>Performance commitment level (Intervention)</v>
      </c>
      <c r="F45" s="208"/>
      <c r="G45" s="208" t="s">
        <v>101</v>
      </c>
      <c r="H45" s="208"/>
      <c r="I45" s="208"/>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row>
    <row r="46" spans="1:69" s="155" customFormat="1" x14ac:dyDescent="0.2">
      <c r="A46" s="208"/>
      <c r="B46" s="208"/>
      <c r="C46" s="208"/>
      <c r="D46" s="208"/>
      <c r="E46" s="208" t="str">
        <f>Company_PC_inputs!E46&amp; " (Intervention)"</f>
        <v>Underperformance deadband (Intervention)</v>
      </c>
      <c r="F46" s="208"/>
      <c r="G46" s="208" t="s">
        <v>101</v>
      </c>
      <c r="H46" s="208"/>
      <c r="I46" s="208"/>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row>
    <row r="47" spans="1:69" s="155" customFormat="1" x14ac:dyDescent="0.2">
      <c r="A47" s="208"/>
      <c r="B47" s="208"/>
      <c r="C47" s="208"/>
      <c r="D47" s="208"/>
      <c r="E47" s="208" t="str">
        <f>Company_PC_inputs!E47&amp; " (Intervention)"</f>
        <v>Standard underperformance collar (Intervention)</v>
      </c>
      <c r="F47" s="208"/>
      <c r="G47" s="208" t="s">
        <v>101</v>
      </c>
      <c r="H47" s="208"/>
      <c r="I47" s="208"/>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row>
    <row r="48" spans="1:69" s="155" customFormat="1" x14ac:dyDescent="0.2">
      <c r="A48" s="208"/>
      <c r="B48" s="208"/>
      <c r="C48" s="208"/>
      <c r="D48" s="208"/>
      <c r="E48" s="208"/>
      <c r="F48" s="208"/>
      <c r="G48" s="208"/>
      <c r="H48" s="208"/>
      <c r="I48" s="208"/>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row>
    <row r="49" spans="1:69" s="155" customFormat="1" x14ac:dyDescent="0.2">
      <c r="A49" s="208"/>
      <c r="B49" s="208"/>
      <c r="C49" s="208"/>
      <c r="D49" s="208"/>
      <c r="E49" s="208" t="str">
        <f>Company_PC_inputs!E49&amp; " (Intervention)"</f>
        <v>Standard outperformance rate (Intervention)</v>
      </c>
      <c r="F49" s="208"/>
      <c r="G49" s="208" t="str">
        <f>"£m/unit ("&amp;InpCompany!$F$10&amp;" prices)"</f>
        <v>£m/unit (2017-18 prices)</v>
      </c>
      <c r="H49" s="208"/>
      <c r="I49" s="208"/>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row>
    <row r="50" spans="1:69" s="155" customFormat="1" x14ac:dyDescent="0.2">
      <c r="A50" s="208"/>
      <c r="B50" s="208"/>
      <c r="C50" s="208"/>
      <c r="D50" s="208"/>
      <c r="E50" s="208" t="str">
        <f>Company_PC_inputs!E50&amp; " (Intervention)"</f>
        <v>Standard underperformance rate (Intervention)</v>
      </c>
      <c r="F50" s="208"/>
      <c r="G50" s="208" t="str">
        <f>"£m/unit ("&amp;InpCompany!$F$10&amp;" prices)"</f>
        <v>£m/unit (2017-18 prices)</v>
      </c>
      <c r="H50" s="208"/>
      <c r="I50" s="208"/>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row>
    <row r="51" spans="1:69" s="155" customFormat="1" x14ac:dyDescent="0.2">
      <c r="A51" s="208"/>
      <c r="B51" s="208"/>
      <c r="C51" s="208"/>
      <c r="D51" s="208"/>
      <c r="E51" s="208"/>
      <c r="F51" s="208"/>
      <c r="G51" s="208"/>
      <c r="H51" s="208"/>
      <c r="I51" s="208"/>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row>
    <row r="52" spans="1:69" s="155" customFormat="1" x14ac:dyDescent="0.2">
      <c r="A52" s="208"/>
      <c r="B52" s="208"/>
      <c r="C52" s="208"/>
      <c r="D52" s="172" t="s">
        <v>136</v>
      </c>
      <c r="E52" s="208"/>
      <c r="F52" s="208"/>
      <c r="G52" s="208"/>
      <c r="H52" s="208"/>
      <c r="I52" s="208"/>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row>
    <row r="53" spans="1:69" s="155" customFormat="1" x14ac:dyDescent="0.2">
      <c r="A53" s="208"/>
      <c r="B53" s="208"/>
      <c r="C53" s="208"/>
      <c r="D53" s="208"/>
      <c r="E53" s="208" t="str">
        <f>Company_PC_inputs!E53&amp; " (Intervention)"</f>
        <v>Enhanced (or two tiered ODI)? (Intervention)</v>
      </c>
      <c r="F53" s="208"/>
      <c r="G53" s="208" t="s">
        <v>106</v>
      </c>
      <c r="H53" s="208"/>
      <c r="I53" s="208"/>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row>
    <row r="54" spans="1:69" s="155" customFormat="1" x14ac:dyDescent="0.2">
      <c r="A54" s="208"/>
      <c r="B54" s="208"/>
      <c r="C54" s="208"/>
      <c r="D54" s="208"/>
      <c r="E54" s="208" t="str">
        <f>Company_PC_inputs!E54&amp; " (Intervention)"</f>
        <v>For enhanced ODIs: wholesale water or wholesale wastewater? (Intervention)</v>
      </c>
      <c r="F54" s="208"/>
      <c r="G54" s="208" t="s">
        <v>139</v>
      </c>
      <c r="H54" s="208"/>
      <c r="I54" s="208"/>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row>
    <row r="55" spans="1:69" s="155" customFormat="1" x14ac:dyDescent="0.2">
      <c r="A55" s="208"/>
      <c r="B55" s="208"/>
      <c r="C55" s="208"/>
      <c r="D55" s="208"/>
      <c r="E55" s="208"/>
      <c r="F55" s="208"/>
      <c r="G55" s="208"/>
      <c r="H55" s="208"/>
      <c r="I55" s="208"/>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row>
    <row r="56" spans="1:69" s="155" customFormat="1" x14ac:dyDescent="0.2">
      <c r="A56" s="208"/>
      <c r="B56" s="208"/>
      <c r="C56" s="208"/>
      <c r="D56" s="208"/>
      <c r="E56" s="208" t="str">
        <f>Company_PC_inputs!E56&amp; " (Intervention)"</f>
        <v>Enhanced outperformance cap (Note not normally required) (Intervention)</v>
      </c>
      <c r="F56" s="208"/>
      <c r="G56" s="208" t="s">
        <v>101</v>
      </c>
      <c r="H56" s="208"/>
      <c r="I56" s="208"/>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row>
    <row r="57" spans="1:69" s="155" customFormat="1" x14ac:dyDescent="0.2">
      <c r="A57" s="208"/>
      <c r="B57" s="208"/>
      <c r="C57" s="208"/>
      <c r="D57" s="208"/>
      <c r="E57" s="208" t="str">
        <f>Company_PC_inputs!E57&amp; " (Intervention)"</f>
        <v>Enhanced underperformance collar (Intervention)</v>
      </c>
      <c r="F57" s="208"/>
      <c r="G57" s="208" t="s">
        <v>101</v>
      </c>
      <c r="H57" s="208"/>
      <c r="I57" s="208"/>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row>
    <row r="58" spans="1:69" s="155" customFormat="1" x14ac:dyDescent="0.2">
      <c r="A58" s="208"/>
      <c r="B58" s="208"/>
      <c r="C58" s="208"/>
      <c r="D58" s="208"/>
      <c r="E58" s="208"/>
      <c r="F58" s="208"/>
      <c r="G58" s="208"/>
      <c r="H58" s="208"/>
      <c r="I58" s="208"/>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row>
    <row r="59" spans="1:69" s="155" customFormat="1" x14ac:dyDescent="0.2">
      <c r="A59" s="208"/>
      <c r="B59" s="208"/>
      <c r="C59" s="208"/>
      <c r="D59" s="208"/>
      <c r="E59" s="208" t="str">
        <f>Company_PC_inputs!E59&amp; " (Intervention)"</f>
        <v>Enhanced outperformance rate (Intervention)</v>
      </c>
      <c r="F59" s="208"/>
      <c r="G59" s="208" t="str">
        <f>"£m/unit ("&amp;InpCompany!$F$10&amp;" prices)"</f>
        <v>£m/unit (2017-18 prices)</v>
      </c>
      <c r="H59" s="208"/>
      <c r="I59" s="208"/>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row>
    <row r="60" spans="1:69" s="155" customFormat="1" x14ac:dyDescent="0.2">
      <c r="A60" s="208"/>
      <c r="B60" s="208"/>
      <c r="C60" s="208"/>
      <c r="D60" s="208"/>
      <c r="E60" s="208" t="str">
        <f>Company_PC_inputs!E60&amp; " (Intervention)"</f>
        <v>Enhanced underperformance rate (Intervention)</v>
      </c>
      <c r="F60" s="208"/>
      <c r="G60" s="208" t="str">
        <f>"£m/unit ("&amp;InpCompany!$F$10&amp;" prices)"</f>
        <v>£m/unit (2017-18 prices)</v>
      </c>
      <c r="H60" s="208"/>
      <c r="I60" s="208"/>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row>
    <row r="61" spans="1:69" s="155" customFormat="1" x14ac:dyDescent="0.2">
      <c r="A61" s="208"/>
      <c r="B61" s="208"/>
      <c r="C61" s="208"/>
      <c r="D61" s="208"/>
      <c r="E61" s="208"/>
      <c r="F61" s="208"/>
      <c r="G61" s="208"/>
      <c r="H61" s="208"/>
      <c r="I61" s="208"/>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row>
    <row r="62" spans="1:69" s="155" customFormat="1" x14ac:dyDescent="0.2">
      <c r="A62" s="208"/>
      <c r="B62" s="208"/>
      <c r="C62" s="208"/>
      <c r="D62" s="172" t="s">
        <v>144</v>
      </c>
      <c r="E62" s="208"/>
      <c r="F62" s="208"/>
      <c r="G62" s="208"/>
      <c r="H62" s="208"/>
      <c r="I62" s="208"/>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row>
    <row r="63" spans="1:69" s="155" customFormat="1" x14ac:dyDescent="0.2">
      <c r="A63" s="208"/>
      <c r="B63" s="208"/>
      <c r="C63" s="208"/>
      <c r="D63" s="208"/>
      <c r="E63" s="208" t="str">
        <f>Company_PC_inputs!E63&amp; " (Intervention)"</f>
        <v>Additional ODI rate - out (Intervention)</v>
      </c>
      <c r="F63" s="208"/>
      <c r="G63" s="208" t="str">
        <f>"£m/unit ("&amp;InpCompany!$F$10&amp;" prices)"</f>
        <v>£m/unit (2017-18 prices)</v>
      </c>
      <c r="H63" s="208"/>
      <c r="I63" s="208"/>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row>
    <row r="64" spans="1:69" s="155" customFormat="1" x14ac:dyDescent="0.2">
      <c r="A64" s="208"/>
      <c r="B64" s="208"/>
      <c r="C64" s="208"/>
      <c r="D64" s="208"/>
      <c r="E64" s="208" t="str">
        <f>Company_PC_inputs!E64&amp; " (Intervention)"</f>
        <v>Additional ODI rate - under (Intervention)</v>
      </c>
      <c r="F64" s="208"/>
      <c r="G64" s="208" t="str">
        <f>"£m/unit ("&amp;InpCompany!$F$10&amp;" prices)"</f>
        <v>£m/unit (2017-18 prices)</v>
      </c>
      <c r="H64" s="208"/>
      <c r="I64" s="208"/>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row>
    <row r="65" spans="1:69" s="155" customFormat="1" x14ac:dyDescent="0.2">
      <c r="A65" s="208"/>
      <c r="B65" s="208"/>
      <c r="C65" s="208"/>
      <c r="D65" s="208"/>
      <c r="E65" s="208" t="str">
        <f>Company_PC_inputs!E65&amp; " (Intervention)"</f>
        <v>Cost recovery mechanism applies this year? (Intervention)</v>
      </c>
      <c r="F65" s="208"/>
      <c r="G65" s="208" t="s">
        <v>106</v>
      </c>
      <c r="H65" s="208"/>
      <c r="I65" s="208"/>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row>
    <row r="66" spans="1:69" s="155" customFormat="1" x14ac:dyDescent="0.2">
      <c r="A66" s="208"/>
      <c r="B66" s="208"/>
      <c r="C66" s="208"/>
      <c r="D66" s="208"/>
      <c r="E66" s="208"/>
      <c r="F66" s="208"/>
      <c r="G66" s="208"/>
      <c r="H66" s="208"/>
      <c r="I66" s="208"/>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row>
    <row r="67" spans="1:69" s="155" customFormat="1" x14ac:dyDescent="0.2">
      <c r="A67" s="208"/>
      <c r="B67" s="178"/>
      <c r="C67" s="208"/>
      <c r="D67" s="172" t="s">
        <v>148</v>
      </c>
      <c r="E67" s="208"/>
      <c r="F67" s="208"/>
      <c r="G67" s="208"/>
      <c r="H67" s="208"/>
      <c r="I67" s="208"/>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row>
    <row r="68" spans="1:69" s="155" customFormat="1" x14ac:dyDescent="0.2">
      <c r="A68" s="208"/>
      <c r="B68" s="208"/>
      <c r="C68" s="208"/>
      <c r="D68" s="208"/>
      <c r="E68" s="208" t="str">
        <f>Company_PC_inputs!E68&amp; " (Intervention)"</f>
        <v>Price control allocation - Water resources (Intervention)</v>
      </c>
      <c r="F68" s="208"/>
      <c r="G68" s="208" t="s">
        <v>93</v>
      </c>
      <c r="H68" s="208"/>
      <c r="I68" s="208"/>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row>
    <row r="69" spans="1:69" s="155" customFormat="1" x14ac:dyDescent="0.2">
      <c r="A69" s="208"/>
      <c r="B69" s="208"/>
      <c r="C69" s="208"/>
      <c r="D69" s="208"/>
      <c r="E69" s="208" t="str">
        <f>Company_PC_inputs!E69&amp; " (Intervention)"</f>
        <v>Price control allocation - Water network plus (Intervention)</v>
      </c>
      <c r="F69" s="208"/>
      <c r="G69" s="208" t="s">
        <v>93</v>
      </c>
      <c r="H69" s="208"/>
      <c r="I69" s="208"/>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row>
    <row r="70" spans="1:69" s="155" customFormat="1" x14ac:dyDescent="0.2">
      <c r="A70" s="208"/>
      <c r="B70" s="208"/>
      <c r="C70" s="208"/>
      <c r="D70" s="208"/>
      <c r="E70" s="208" t="str">
        <f>Company_PC_inputs!E70&amp; " (Intervention)"</f>
        <v>Price control allocation - Wastewater network plus (Intervention)</v>
      </c>
      <c r="F70" s="208"/>
      <c r="G70" s="208" t="s">
        <v>93</v>
      </c>
      <c r="H70" s="208"/>
      <c r="I70" s="208"/>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row>
    <row r="71" spans="1:69" s="155" customFormat="1" x14ac:dyDescent="0.2">
      <c r="A71" s="208"/>
      <c r="B71" s="208"/>
      <c r="C71" s="208"/>
      <c r="D71" s="208"/>
      <c r="E71" s="208" t="str">
        <f>Company_PC_inputs!E71&amp; " (Intervention)"</f>
        <v>Price control allocation - Bioresources (sludge) (Intervention)</v>
      </c>
      <c r="F71" s="208"/>
      <c r="G71" s="208" t="s">
        <v>93</v>
      </c>
      <c r="H71" s="208"/>
      <c r="I71" s="208"/>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row>
    <row r="72" spans="1:69" s="155" customFormat="1" x14ac:dyDescent="0.2">
      <c r="A72" s="208"/>
      <c r="B72" s="208"/>
      <c r="C72" s="208"/>
      <c r="D72" s="208"/>
      <c r="E72" s="208" t="str">
        <f>Company_PC_inputs!E72&amp; " (Intervention)"</f>
        <v>Price control allocation - Residential retail (Intervention)</v>
      </c>
      <c r="F72" s="208"/>
      <c r="G72" s="208" t="s">
        <v>93</v>
      </c>
      <c r="H72" s="208"/>
      <c r="I72" s="208"/>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row>
    <row r="73" spans="1:69" s="155" customFormat="1" x14ac:dyDescent="0.2">
      <c r="A73" s="208"/>
      <c r="B73" s="208"/>
      <c r="C73" s="208"/>
      <c r="D73" s="208"/>
      <c r="E73" s="208" t="str">
        <f>Company_PC_inputs!E73&amp; " (Intervention)"</f>
        <v>Price control allocation - Business retail (Intervention)</v>
      </c>
      <c r="F73" s="208"/>
      <c r="G73" s="208" t="s">
        <v>93</v>
      </c>
      <c r="H73" s="208"/>
      <c r="I73" s="208"/>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row>
    <row r="74" spans="1:69" s="155" customFormat="1" x14ac:dyDescent="0.2">
      <c r="A74" s="208"/>
      <c r="B74" s="208"/>
      <c r="C74" s="208"/>
      <c r="D74" s="208"/>
      <c r="E74" s="208" t="str">
        <f>Company_PC_inputs!E74&amp; " (Intervention)"</f>
        <v>Price control allocation - Dummy control (Intervention)</v>
      </c>
      <c r="F74" s="208"/>
      <c r="G74" s="208" t="s">
        <v>93</v>
      </c>
      <c r="H74" s="208"/>
      <c r="I74" s="208"/>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row>
    <row r="75" spans="1:69" s="155" customFormat="1" x14ac:dyDescent="0.2">
      <c r="A75" s="208"/>
      <c r="B75" s="208"/>
      <c r="C75" s="208"/>
      <c r="D75" s="208"/>
      <c r="E75" s="208"/>
      <c r="F75" s="208"/>
      <c r="G75" s="208"/>
      <c r="H75" s="208"/>
      <c r="I75" s="208"/>
    </row>
    <row r="76" spans="1:69" s="155" customFormat="1" x14ac:dyDescent="0.2">
      <c r="A76" s="181" t="s">
        <v>70</v>
      </c>
      <c r="B76" s="182"/>
      <c r="C76" s="183"/>
      <c r="D76" s="184"/>
      <c r="E76" s="185"/>
      <c r="F76" s="185"/>
      <c r="G76" s="185"/>
      <c r="H76" s="185"/>
      <c r="I76" s="185"/>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row>
    <row r="77" spans="1:69" s="155" customFormat="1" x14ac:dyDescent="0.2">
      <c r="A77" s="208"/>
      <c r="B77" s="208"/>
      <c r="C77" s="208"/>
      <c r="D77" s="208"/>
      <c r="E77" s="208"/>
      <c r="F77" s="208"/>
      <c r="G77" s="208"/>
      <c r="H77" s="208"/>
      <c r="I77" s="208"/>
    </row>
    <row r="78" spans="1:69" s="155" customFormat="1" x14ac:dyDescent="0.2">
      <c r="A78" s="208"/>
      <c r="B78" s="208"/>
      <c r="C78" s="208"/>
      <c r="D78" s="208"/>
      <c r="E78" s="208"/>
      <c r="F78" s="208"/>
      <c r="G78" s="208"/>
      <c r="H78" s="208"/>
      <c r="I78" s="208"/>
    </row>
    <row r="79" spans="1:69" s="155" customFormat="1" x14ac:dyDescent="0.2">
      <c r="A79" s="208"/>
      <c r="B79" s="208"/>
      <c r="C79" s="208"/>
      <c r="D79" s="208"/>
      <c r="E79" s="208"/>
      <c r="F79" s="208"/>
      <c r="G79" s="208"/>
      <c r="H79" s="208"/>
      <c r="I79" s="208"/>
    </row>
    <row r="80" spans="1:69" s="155" customFormat="1" x14ac:dyDescent="0.2">
      <c r="A80" s="208"/>
      <c r="B80" s="208"/>
      <c r="C80" s="208"/>
      <c r="D80" s="208"/>
      <c r="E80" s="208"/>
      <c r="F80" s="208"/>
      <c r="G80" s="208"/>
      <c r="H80" s="208"/>
      <c r="I80" s="208"/>
    </row>
    <row r="81" spans="1:9" s="155" customFormat="1" x14ac:dyDescent="0.2">
      <c r="A81" s="208"/>
      <c r="B81" s="208"/>
      <c r="C81" s="208"/>
      <c r="D81" s="208"/>
      <c r="E81" s="208"/>
      <c r="F81" s="208"/>
      <c r="G81" s="208"/>
      <c r="H81" s="208"/>
      <c r="I81" s="208"/>
    </row>
    <row r="82" spans="1:9" s="155" customFormat="1" x14ac:dyDescent="0.2">
      <c r="A82" s="208"/>
      <c r="B82" s="208"/>
      <c r="C82" s="208"/>
      <c r="D82" s="208"/>
      <c r="E82" s="208"/>
      <c r="F82" s="208"/>
      <c r="G82" s="208"/>
      <c r="H82" s="208"/>
      <c r="I82" s="208"/>
    </row>
    <row r="83" spans="1:9" s="155" customFormat="1" x14ac:dyDescent="0.2">
      <c r="A83" s="208"/>
      <c r="B83" s="208"/>
      <c r="C83" s="208"/>
      <c r="D83" s="208"/>
      <c r="E83" s="208"/>
      <c r="F83" s="208"/>
      <c r="G83" s="208"/>
      <c r="H83" s="208"/>
      <c r="I83" s="208"/>
    </row>
    <row r="84" spans="1:9" s="155" customFormat="1" x14ac:dyDescent="0.2">
      <c r="A84" s="208"/>
      <c r="B84" s="208"/>
      <c r="C84" s="208"/>
      <c r="D84" s="208"/>
      <c r="E84" s="208"/>
      <c r="F84" s="208"/>
      <c r="G84" s="208"/>
      <c r="H84" s="208"/>
      <c r="I84" s="208"/>
    </row>
    <row r="85" spans="1:9" s="155" customFormat="1" x14ac:dyDescent="0.2">
      <c r="A85" s="208"/>
      <c r="B85" s="208"/>
      <c r="C85" s="208"/>
      <c r="D85" s="208"/>
      <c r="E85" s="208"/>
      <c r="F85" s="208"/>
      <c r="G85" s="208"/>
      <c r="H85" s="208"/>
      <c r="I85" s="208"/>
    </row>
    <row r="86" spans="1:9" s="155" customFormat="1" x14ac:dyDescent="0.2">
      <c r="A86" s="208"/>
      <c r="B86" s="208"/>
      <c r="C86" s="208"/>
      <c r="D86" s="208"/>
      <c r="E86" s="208"/>
      <c r="F86" s="208"/>
      <c r="G86" s="208"/>
      <c r="H86" s="208"/>
      <c r="I86" s="208"/>
    </row>
    <row r="87" spans="1:9" s="155" customFormat="1" x14ac:dyDescent="0.2">
      <c r="A87" s="208"/>
      <c r="B87" s="208"/>
      <c r="C87" s="208"/>
      <c r="D87" s="208"/>
      <c r="E87" s="208"/>
      <c r="F87" s="208"/>
      <c r="G87" s="208"/>
      <c r="H87" s="208"/>
      <c r="I87" s="208"/>
    </row>
    <row r="88" spans="1:9" s="155" customFormat="1" x14ac:dyDescent="0.2">
      <c r="A88" s="208"/>
      <c r="B88" s="208"/>
      <c r="C88" s="208"/>
      <c r="D88" s="208"/>
      <c r="E88" s="208"/>
      <c r="F88" s="208"/>
      <c r="G88" s="208"/>
      <c r="H88" s="208"/>
      <c r="I88" s="208"/>
    </row>
    <row r="89" spans="1:9" s="155" customFormat="1" x14ac:dyDescent="0.2">
      <c r="A89" s="208"/>
      <c r="B89" s="208"/>
      <c r="C89" s="208"/>
      <c r="D89" s="208"/>
      <c r="E89" s="208"/>
      <c r="F89" s="208"/>
      <c r="G89" s="208"/>
      <c r="H89" s="208"/>
      <c r="I89" s="208"/>
    </row>
    <row r="90" spans="1:9" s="155" customFormat="1" x14ac:dyDescent="0.2">
      <c r="A90" s="208"/>
      <c r="B90" s="208"/>
      <c r="C90" s="208"/>
      <c r="D90" s="208"/>
      <c r="E90" s="208"/>
      <c r="F90" s="208"/>
      <c r="G90" s="208"/>
      <c r="H90" s="208"/>
      <c r="I90" s="208"/>
    </row>
    <row r="91" spans="1:9" s="155" customFormat="1" x14ac:dyDescent="0.2">
      <c r="A91" s="208"/>
      <c r="B91" s="208"/>
      <c r="C91" s="208"/>
      <c r="D91" s="208"/>
      <c r="E91" s="208"/>
      <c r="F91" s="208"/>
      <c r="G91" s="208"/>
      <c r="H91" s="208"/>
      <c r="I91" s="208"/>
    </row>
    <row r="92" spans="1:9" s="155" customFormat="1" x14ac:dyDescent="0.2">
      <c r="A92" s="208"/>
      <c r="B92" s="208"/>
      <c r="C92" s="208"/>
      <c r="D92" s="208"/>
      <c r="E92" s="208"/>
      <c r="F92" s="208"/>
      <c r="G92" s="208"/>
      <c r="H92" s="208"/>
      <c r="I92" s="208"/>
    </row>
    <row r="93" spans="1:9" s="155" customFormat="1" x14ac:dyDescent="0.2">
      <c r="A93" s="208"/>
      <c r="B93" s="208"/>
      <c r="C93" s="208"/>
      <c r="D93" s="208"/>
      <c r="E93" s="208"/>
      <c r="F93" s="208"/>
      <c r="G93" s="208"/>
      <c r="H93" s="208"/>
      <c r="I93" s="208"/>
    </row>
    <row r="94" spans="1:9" s="155" customFormat="1" x14ac:dyDescent="0.2">
      <c r="A94" s="208"/>
      <c r="B94" s="208"/>
      <c r="C94" s="208"/>
      <c r="D94" s="208"/>
      <c r="E94" s="208"/>
      <c r="F94" s="208"/>
      <c r="G94" s="208"/>
      <c r="H94" s="208"/>
      <c r="I94" s="208"/>
    </row>
    <row r="95" spans="1:9" s="155" customFormat="1" x14ac:dyDescent="0.2">
      <c r="A95" s="208"/>
      <c r="B95" s="208"/>
      <c r="C95" s="208"/>
      <c r="D95" s="208"/>
      <c r="E95" s="208"/>
      <c r="F95" s="208"/>
      <c r="G95" s="208"/>
      <c r="H95" s="208"/>
      <c r="I95" s="208"/>
    </row>
    <row r="96" spans="1:9" s="155" customFormat="1" x14ac:dyDescent="0.2">
      <c r="A96" s="208"/>
      <c r="B96" s="208"/>
      <c r="C96" s="208"/>
      <c r="D96" s="208"/>
      <c r="E96" s="208"/>
      <c r="F96" s="208"/>
      <c r="G96" s="208"/>
      <c r="H96" s="208"/>
      <c r="I96" s="208"/>
    </row>
    <row r="97" spans="1:9" s="155" customFormat="1" x14ac:dyDescent="0.2">
      <c r="A97" s="208"/>
      <c r="B97" s="208"/>
      <c r="C97" s="208"/>
      <c r="D97" s="208"/>
      <c r="E97" s="208"/>
      <c r="F97" s="208"/>
      <c r="G97" s="208"/>
      <c r="H97" s="208"/>
      <c r="I97" s="208"/>
    </row>
    <row r="98" spans="1:9" s="155" customFormat="1" x14ac:dyDescent="0.2">
      <c r="A98" s="208"/>
      <c r="B98" s="208"/>
      <c r="C98" s="208"/>
      <c r="D98" s="208"/>
      <c r="E98" s="208"/>
      <c r="F98" s="208"/>
      <c r="G98" s="208"/>
      <c r="H98" s="208"/>
      <c r="I98" s="208"/>
    </row>
    <row r="99" spans="1:9" s="155" customFormat="1" x14ac:dyDescent="0.2">
      <c r="A99" s="208"/>
      <c r="B99" s="208"/>
      <c r="C99" s="208"/>
      <c r="D99" s="208"/>
      <c r="E99" s="208"/>
      <c r="F99" s="208"/>
      <c r="G99" s="208"/>
      <c r="H99" s="208"/>
      <c r="I99" s="208"/>
    </row>
    <row r="100" spans="1:9" s="155" customFormat="1" x14ac:dyDescent="0.2">
      <c r="A100" s="208"/>
      <c r="B100" s="208"/>
      <c r="C100" s="208"/>
      <c r="D100" s="208"/>
      <c r="E100" s="208"/>
      <c r="F100" s="208"/>
      <c r="G100" s="208"/>
      <c r="H100" s="208"/>
      <c r="I100" s="208"/>
    </row>
    <row r="101" spans="1:9" s="155" customFormat="1" x14ac:dyDescent="0.2">
      <c r="A101" s="208"/>
      <c r="B101" s="208"/>
      <c r="C101" s="208"/>
      <c r="D101" s="208"/>
      <c r="E101" s="208"/>
      <c r="F101" s="208"/>
      <c r="G101" s="208"/>
      <c r="H101" s="208"/>
      <c r="I101" s="208"/>
    </row>
    <row r="102" spans="1:9" s="155" customFormat="1" x14ac:dyDescent="0.2">
      <c r="A102" s="208"/>
      <c r="B102" s="208"/>
      <c r="C102" s="208"/>
      <c r="D102" s="208"/>
      <c r="E102" s="208"/>
      <c r="F102" s="208"/>
      <c r="G102" s="208"/>
      <c r="H102" s="208"/>
      <c r="I102" s="208"/>
    </row>
    <row r="103" spans="1:9" s="155" customFormat="1" x14ac:dyDescent="0.2">
      <c r="A103" s="208"/>
      <c r="B103" s="208"/>
      <c r="C103" s="208"/>
      <c r="D103" s="208"/>
      <c r="E103" s="208"/>
      <c r="F103" s="208"/>
      <c r="G103" s="208"/>
      <c r="H103" s="208"/>
      <c r="I103" s="208"/>
    </row>
    <row r="104" spans="1:9" s="155" customFormat="1" x14ac:dyDescent="0.2">
      <c r="A104" s="208"/>
      <c r="B104" s="208"/>
      <c r="C104" s="208"/>
      <c r="D104" s="208"/>
      <c r="E104" s="208"/>
      <c r="F104" s="208"/>
      <c r="G104" s="208"/>
      <c r="H104" s="208"/>
      <c r="I104" s="208"/>
    </row>
    <row r="105" spans="1:9" s="155" customFormat="1" x14ac:dyDescent="0.2">
      <c r="A105" s="208"/>
      <c r="B105" s="208"/>
      <c r="C105" s="208"/>
      <c r="D105" s="208"/>
      <c r="E105" s="208"/>
      <c r="F105" s="208"/>
      <c r="G105" s="208"/>
      <c r="H105" s="208"/>
      <c r="I105" s="208"/>
    </row>
    <row r="106" spans="1:9" s="155" customFormat="1" x14ac:dyDescent="0.2">
      <c r="A106" s="208"/>
      <c r="B106" s="208"/>
      <c r="C106" s="208"/>
      <c r="D106" s="208"/>
      <c r="E106" s="208"/>
      <c r="F106" s="208"/>
      <c r="G106" s="208"/>
      <c r="H106" s="208"/>
      <c r="I106" s="208"/>
    </row>
    <row r="107" spans="1:9" s="155" customFormat="1" x14ac:dyDescent="0.2">
      <c r="A107" s="208"/>
      <c r="B107" s="208"/>
      <c r="C107" s="208"/>
      <c r="D107" s="208"/>
      <c r="E107" s="208"/>
      <c r="F107" s="208"/>
      <c r="G107" s="208"/>
      <c r="H107" s="208"/>
      <c r="I107" s="208"/>
    </row>
    <row r="108" spans="1:9" s="155" customFormat="1" x14ac:dyDescent="0.2">
      <c r="A108" s="208"/>
      <c r="B108" s="208"/>
      <c r="C108" s="208"/>
      <c r="D108" s="208"/>
      <c r="E108" s="208"/>
      <c r="F108" s="208"/>
      <c r="G108" s="208"/>
      <c r="H108" s="208"/>
      <c r="I108" s="208"/>
    </row>
    <row r="109" spans="1:9" s="155" customFormat="1" x14ac:dyDescent="0.2">
      <c r="A109" s="208"/>
      <c r="B109" s="208"/>
      <c r="C109" s="208"/>
      <c r="D109" s="208"/>
      <c r="E109" s="208"/>
      <c r="F109" s="208"/>
      <c r="G109" s="208"/>
      <c r="H109" s="208"/>
      <c r="I109" s="208"/>
    </row>
    <row r="110" spans="1:9" s="155" customFormat="1" x14ac:dyDescent="0.2">
      <c r="A110" s="208"/>
      <c r="B110" s="208"/>
      <c r="C110" s="208"/>
      <c r="D110" s="208"/>
      <c r="E110" s="208"/>
      <c r="F110" s="208"/>
      <c r="G110" s="208"/>
      <c r="H110" s="208"/>
      <c r="I110" s="208"/>
    </row>
    <row r="111" spans="1:9" s="155" customFormat="1" x14ac:dyDescent="0.2">
      <c r="A111" s="208"/>
      <c r="B111" s="208"/>
      <c r="C111" s="208"/>
      <c r="D111" s="208"/>
      <c r="E111" s="208"/>
      <c r="F111" s="208"/>
      <c r="G111" s="208"/>
      <c r="H111" s="208"/>
      <c r="I111" s="208"/>
    </row>
    <row r="112" spans="1:9" s="155" customFormat="1" x14ac:dyDescent="0.2">
      <c r="A112" s="208"/>
      <c r="B112" s="208"/>
      <c r="C112" s="208"/>
      <c r="D112" s="208"/>
      <c r="E112" s="208"/>
      <c r="F112" s="208"/>
      <c r="G112" s="208"/>
      <c r="H112" s="208"/>
      <c r="I112" s="208"/>
    </row>
    <row r="113" spans="1:9" s="155" customFormat="1" x14ac:dyDescent="0.2">
      <c r="A113" s="208"/>
      <c r="B113" s="208"/>
      <c r="C113" s="208"/>
      <c r="D113" s="208"/>
      <c r="E113" s="208"/>
      <c r="F113" s="208"/>
      <c r="G113" s="208"/>
      <c r="H113" s="208"/>
      <c r="I113" s="208"/>
    </row>
    <row r="114" spans="1:9" s="155" customFormat="1" x14ac:dyDescent="0.2">
      <c r="A114" s="208"/>
      <c r="B114" s="208"/>
      <c r="C114" s="208"/>
      <c r="D114" s="208"/>
      <c r="E114" s="208"/>
      <c r="F114" s="208"/>
      <c r="G114" s="208"/>
      <c r="H114" s="208"/>
      <c r="I114" s="208"/>
    </row>
  </sheetData>
  <conditionalFormatting sqref="J68:BQ74">
    <cfRule type="cellIs" dxfId="121" priority="16" operator="equal">
      <formula>0</formula>
    </cfRule>
  </conditionalFormatting>
  <conditionalFormatting sqref="H76:BQ76">
    <cfRule type="cellIs" dxfId="120" priority="15" operator="equal">
      <formula>0</formula>
    </cfRule>
  </conditionalFormatting>
  <conditionalFormatting sqref="J13:BQ13">
    <cfRule type="expression" dxfId="119" priority="1">
      <formula>AND(J13=FALSE,J13&lt;&gt;"")</formula>
    </cfRule>
  </conditionalFormatting>
  <dataValidations count="5">
    <dataValidation type="custom" allowBlank="1" showInputMessage="1" showErrorMessage="1" sqref="J64:BQ64 J50:BQ50 J60:BQ60">
      <formula1>J50&lt;0</formula1>
    </dataValidation>
    <dataValidation type="custom" allowBlank="1" showInputMessage="1" showErrorMessage="1" sqref="J63:BQ63 J49:BQ49 J59:BQ59">
      <formula1>J49&gt;0</formula1>
    </dataValidation>
    <dataValidation type="list" allowBlank="1" showInputMessage="1" showErrorMessage="1" sqref="J36:BQ36 J53:BQ53 J65:BQ65 J19:BQ20">
      <formula1>"TRUE, FALSE"</formula1>
    </dataValidation>
    <dataValidation type="custom" allowBlank="1" showInputMessage="1" showErrorMessage="1" sqref="J27:BQ29">
      <formula1>J27&lt;=0</formula1>
    </dataValidation>
    <dataValidation type="custom" allowBlank="1" showInputMessage="1" showErrorMessage="1" sqref="J23:BQ25">
      <formula1>J23&gt;=0</formula1>
    </dataValidation>
  </dataValidations>
  <printOptions headings="1"/>
  <pageMargins left="0.7" right="0.7" top="0.75" bottom="0.75" header="0.3" footer="0.3"/>
  <pageSetup paperSize="9" scale="10" fitToHeight="0" orientation="landscape" r:id="rId1"/>
  <headerFooter>
    <oddHeader>&amp;L&amp;F&amp;CSheet: &amp;A&amp;ROFFICIAL</oddHeader>
    <oddFooter>&amp;LPrinted on &amp;D at &amp;T&amp;CPage &amp;P of &amp;N&amp;ROfwat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7" id="{ABC62F73-0299-450C-9917-B1BD9630FE6E}">
            <xm:f>J$31=Validation!$E$6</xm:f>
            <x14:dxf>
              <numFmt numFmtId="175" formatCode="[$-F400]h:mm:ss\ AM/PM"/>
            </x14:dxf>
          </x14:cfRule>
          <xm:sqref>J7:BQ9 J56:BQ57 J43:BQ47</xm:sqref>
        </x14:conditionalFormatting>
        <x14:conditionalFormatting xmlns:xm="http://schemas.microsoft.com/office/excel/2006/main">
          <x14:cfRule type="expression" priority="14" id="{27B821ED-2181-4BA3-B38D-47184CA9C4C5}">
            <xm:f>$J$31=Validation!$E$6</xm:f>
            <x14:dxf>
              <numFmt numFmtId="175" formatCode="[$-F400]h:mm:ss\ AM/PM"/>
            </x14:dxf>
          </x14:cfRule>
          <xm:sqref>J7:BQ7</xm:sqref>
        </x14:conditionalFormatting>
        <x14:conditionalFormatting xmlns:xm="http://schemas.microsoft.com/office/excel/2006/main">
          <x14:cfRule type="expression" priority="4" id="{CC79E5FC-B2E0-46C7-A15D-472919BE86CC}">
            <xm:f>J$9=Validation!$E$6</xm:f>
            <x14:dxf>
              <numFmt numFmtId="175" formatCode="[$-F400]h:mm:ss\ AM/PM"/>
            </x14:dxf>
          </x14:cfRule>
          <xm:sqref>J10:BQ10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Validation!$H$4:$H$7</xm:f>
          </x14:formula1>
          <xm:sqref>J33:BQ33</xm:sqref>
        </x14:dataValidation>
        <x14:dataValidation type="list" allowBlank="1" showInputMessage="1" showErrorMessage="1">
          <x14:formula1>
            <xm:f>Validation!$I$4:$I$7</xm:f>
          </x14:formula1>
          <xm:sqref>J34:BQ34</xm:sqref>
        </x14:dataValidation>
        <x14:dataValidation type="list" allowBlank="1" showInputMessage="1" showErrorMessage="1">
          <x14:formula1>
            <xm:f>Validation!$L$4:$L$7</xm:f>
          </x14:formula1>
          <xm:sqref>J38:BQ38</xm:sqref>
        </x14:dataValidation>
        <x14:dataValidation type="list" allowBlank="1" showInputMessage="1" showErrorMessage="1">
          <x14:formula1>
            <xm:f>Validation!$E$4:$E$32</xm:f>
          </x14:formula1>
          <xm:sqref>J31:BQ31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DG114"/>
  <sheetViews>
    <sheetView showGridLines="0" view="pageBreakPreview" zoomScale="80" zoomScaleNormal="100" zoomScaleSheetLayoutView="80" workbookViewId="0">
      <pane xSplit="9" ySplit="3" topLeftCell="J4" activePane="bottomRight" state="frozen"/>
      <selection pane="topRight" activeCell="J1" sqref="J1"/>
      <selection pane="bottomLeft" activeCell="A4" sqref="A4"/>
      <selection pane="bottomRight"/>
    </sheetView>
  </sheetViews>
  <sheetFormatPr defaultColWidth="0" defaultRowHeight="12.75" x14ac:dyDescent="0.2"/>
  <cols>
    <col min="1" max="4" width="1.625" style="186" customWidth="1"/>
    <col min="5" max="5" width="45.625" style="186" customWidth="1"/>
    <col min="6" max="8" width="15.625" style="186" customWidth="1"/>
    <col min="9" max="9" width="2.625" style="186" customWidth="1"/>
    <col min="10" max="69" width="50.625" style="186" customWidth="1"/>
    <col min="70" max="111" width="0" style="186" hidden="1" customWidth="1"/>
    <col min="112" max="16384" width="8.625" style="186" hidden="1"/>
  </cols>
  <sheetData>
    <row r="1" spans="1:108" s="196" customFormat="1" ht="29.25" x14ac:dyDescent="0.2">
      <c r="A1" s="169" t="str">
        <f ca="1" xml:space="preserve"> RIGHT(CELL("filename", $A$1), LEN(CELL("filename", $A$1)) - SEARCH("]", CELL("filename", $A$1)))</f>
        <v>InpPerformance</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row>
    <row r="2" spans="1:108" s="170" customFormat="1" x14ac:dyDescent="0.2">
      <c r="A2" s="208"/>
      <c r="B2" s="208"/>
      <c r="C2" s="208"/>
      <c r="D2" s="208"/>
      <c r="E2" s="208"/>
      <c r="F2" s="171" t="s">
        <v>73</v>
      </c>
      <c r="G2" s="171" t="s">
        <v>74</v>
      </c>
      <c r="H2" s="171" t="s">
        <v>75</v>
      </c>
      <c r="I2" s="172"/>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row>
    <row r="3" spans="1:108" s="177" customFormat="1" x14ac:dyDescent="0.2">
      <c r="A3" s="173" t="s">
        <v>98</v>
      </c>
      <c r="B3" s="174"/>
      <c r="C3" s="175"/>
      <c r="D3" s="176"/>
      <c r="E3" s="176"/>
      <c r="F3" s="176"/>
    </row>
    <row r="4" spans="1:108" s="170" customFormat="1" x14ac:dyDescent="0.2">
      <c r="A4" s="208"/>
      <c r="B4" s="208"/>
      <c r="C4" s="208"/>
      <c r="D4" s="208"/>
      <c r="E4" s="208"/>
      <c r="F4" s="208"/>
      <c r="G4" s="208"/>
      <c r="H4" s="208"/>
      <c r="I4" s="208"/>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row>
    <row r="5" spans="1:108" s="170" customFormat="1" x14ac:dyDescent="0.2">
      <c r="A5" s="208"/>
      <c r="B5" s="178" t="s">
        <v>99</v>
      </c>
      <c r="C5" s="208"/>
      <c r="D5" s="208"/>
      <c r="E5" s="208"/>
      <c r="F5" s="208"/>
      <c r="G5" s="208"/>
      <c r="H5" s="208"/>
      <c r="I5" s="208"/>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row>
    <row r="6" spans="1:108" s="170" customFormat="1" x14ac:dyDescent="0.2">
      <c r="A6" s="208"/>
      <c r="B6" s="208"/>
      <c r="C6" s="208"/>
      <c r="D6" s="208"/>
      <c r="E6" s="208"/>
      <c r="F6" s="208"/>
      <c r="G6" s="208"/>
      <c r="H6" s="208"/>
      <c r="I6" s="208"/>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row>
    <row r="7" spans="1:108" s="170" customFormat="1" x14ac:dyDescent="0.2">
      <c r="A7" s="208"/>
      <c r="B7" s="208"/>
      <c r="C7" s="208"/>
      <c r="D7" s="208"/>
      <c r="E7" s="208" t="s">
        <v>100</v>
      </c>
      <c r="F7" s="208"/>
      <c r="G7" s="208" t="s">
        <v>101</v>
      </c>
      <c r="H7" s="208"/>
      <c r="I7" s="208"/>
      <c r="J7" s="199" t="str">
        <f>IF(Ofwat_PC_Interventions!J7&lt;&gt;"",Ofwat_PC_Interventions!J7,IF(Company_PC_inputs!J7&lt;&gt;"",Company_PC_inputs!J7,""))</f>
        <v/>
      </c>
      <c r="K7" s="199" t="str">
        <f>IF(Ofwat_PC_Interventions!K7&lt;&gt;"",Ofwat_PC_Interventions!K7,IF(Company_PC_inputs!K7&lt;&gt;"",Company_PC_inputs!K7,""))</f>
        <v/>
      </c>
      <c r="L7" s="199" t="str">
        <f>IF(Ofwat_PC_Interventions!L7&lt;&gt;"",Ofwat_PC_Interventions!L7,IF(Company_PC_inputs!L7&lt;&gt;"",Company_PC_inputs!L7,""))</f>
        <v/>
      </c>
      <c r="M7" s="199" t="str">
        <f>IF(Ofwat_PC_Interventions!M7&lt;&gt;"",Ofwat_PC_Interventions!M7,IF(Company_PC_inputs!M7&lt;&gt;"",Company_PC_inputs!M7,""))</f>
        <v/>
      </c>
      <c r="N7" s="199" t="str">
        <f>IF(Ofwat_PC_Interventions!N7&lt;&gt;"",Ofwat_PC_Interventions!N7,IF(Company_PC_inputs!N7&lt;&gt;"",Company_PC_inputs!N7,""))</f>
        <v/>
      </c>
      <c r="O7" s="199" t="str">
        <f>IF(Ofwat_PC_Interventions!O7&lt;&gt;"",Ofwat_PC_Interventions!O7,IF(Company_PC_inputs!O7&lt;&gt;"",Company_PC_inputs!O7,""))</f>
        <v/>
      </c>
      <c r="P7" s="199" t="str">
        <f>IF(Ofwat_PC_Interventions!P7&lt;&gt;"",Ofwat_PC_Interventions!P7,IF(Company_PC_inputs!P7&lt;&gt;"",Company_PC_inputs!P7,""))</f>
        <v/>
      </c>
      <c r="Q7" s="199" t="str">
        <f>IF(Ofwat_PC_Interventions!Q7&lt;&gt;"",Ofwat_PC_Interventions!Q7,IF(Company_PC_inputs!Q7&lt;&gt;"",Company_PC_inputs!Q7,""))</f>
        <v/>
      </c>
      <c r="R7" s="199" t="str">
        <f>IF(Ofwat_PC_Interventions!R7&lt;&gt;"",Ofwat_PC_Interventions!R7,IF(Company_PC_inputs!R7&lt;&gt;"",Company_PC_inputs!R7,""))</f>
        <v/>
      </c>
      <c r="S7" s="199" t="str">
        <f>IF(Ofwat_PC_Interventions!S7&lt;&gt;"",Ofwat_PC_Interventions!S7,IF(Company_PC_inputs!S7&lt;&gt;"",Company_PC_inputs!S7,""))</f>
        <v/>
      </c>
      <c r="T7" s="199" t="str">
        <f>IF(Ofwat_PC_Interventions!T7&lt;&gt;"",Ofwat_PC_Interventions!T7,IF(Company_PC_inputs!T7&lt;&gt;"",Company_PC_inputs!T7,""))</f>
        <v/>
      </c>
      <c r="U7" s="199" t="str">
        <f>IF(Ofwat_PC_Interventions!U7&lt;&gt;"",Ofwat_PC_Interventions!U7,IF(Company_PC_inputs!U7&lt;&gt;"",Company_PC_inputs!U7,""))</f>
        <v/>
      </c>
      <c r="V7" s="199" t="str">
        <f>IF(Ofwat_PC_Interventions!V7&lt;&gt;"",Ofwat_PC_Interventions!V7,IF(Company_PC_inputs!V7&lt;&gt;"",Company_PC_inputs!V7,""))</f>
        <v/>
      </c>
      <c r="W7" s="199" t="str">
        <f>IF(Ofwat_PC_Interventions!W7&lt;&gt;"",Ofwat_PC_Interventions!W7,IF(Company_PC_inputs!W7&lt;&gt;"",Company_PC_inputs!W7,""))</f>
        <v/>
      </c>
      <c r="X7" s="199" t="str">
        <f>IF(Ofwat_PC_Interventions!X7&lt;&gt;"",Ofwat_PC_Interventions!X7,IF(Company_PC_inputs!X7&lt;&gt;"",Company_PC_inputs!X7,""))</f>
        <v/>
      </c>
      <c r="Y7" s="199" t="str">
        <f>IF(Ofwat_PC_Interventions!Y7&lt;&gt;"",Ofwat_PC_Interventions!Y7,IF(Company_PC_inputs!Y7&lt;&gt;"",Company_PC_inputs!Y7,""))</f>
        <v/>
      </c>
      <c r="Z7" s="199" t="str">
        <f>IF(Ofwat_PC_Interventions!Z7&lt;&gt;"",Ofwat_PC_Interventions!Z7,IF(Company_PC_inputs!Z7&lt;&gt;"",Company_PC_inputs!Z7,""))</f>
        <v/>
      </c>
      <c r="AA7" s="199" t="str">
        <f>IF(Ofwat_PC_Interventions!AA7&lt;&gt;"",Ofwat_PC_Interventions!AA7,IF(Company_PC_inputs!AA7&lt;&gt;"",Company_PC_inputs!AA7,""))</f>
        <v/>
      </c>
      <c r="AB7" s="199" t="str">
        <f>IF(Ofwat_PC_Interventions!AB7&lt;&gt;"",Ofwat_PC_Interventions!AB7,IF(Company_PC_inputs!AB7&lt;&gt;"",Company_PC_inputs!AB7,""))</f>
        <v/>
      </c>
      <c r="AC7" s="199" t="str">
        <f>IF(Ofwat_PC_Interventions!AC7&lt;&gt;"",Ofwat_PC_Interventions!AC7,IF(Company_PC_inputs!AC7&lt;&gt;"",Company_PC_inputs!AC7,""))</f>
        <v/>
      </c>
      <c r="AD7" s="199" t="str">
        <f>IF(Ofwat_PC_Interventions!AD7&lt;&gt;"",Ofwat_PC_Interventions!AD7,IF(Company_PC_inputs!AD7&lt;&gt;"",Company_PC_inputs!AD7,""))</f>
        <v/>
      </c>
      <c r="AE7" s="199" t="str">
        <f>IF(Ofwat_PC_Interventions!AE7&lt;&gt;"",Ofwat_PC_Interventions!AE7,IF(Company_PC_inputs!AE7&lt;&gt;"",Company_PC_inputs!AE7,""))</f>
        <v/>
      </c>
      <c r="AF7" s="199" t="str">
        <f>IF(Ofwat_PC_Interventions!AF7&lt;&gt;"",Ofwat_PC_Interventions!AF7,IF(Company_PC_inputs!AF7&lt;&gt;"",Company_PC_inputs!AF7,""))</f>
        <v/>
      </c>
      <c r="AG7" s="199" t="str">
        <f>IF(Ofwat_PC_Interventions!AG7&lt;&gt;"",Ofwat_PC_Interventions!AG7,IF(Company_PC_inputs!AG7&lt;&gt;"",Company_PC_inputs!AG7,""))</f>
        <v/>
      </c>
      <c r="AH7" s="199" t="str">
        <f>IF(Ofwat_PC_Interventions!AH7&lt;&gt;"",Ofwat_PC_Interventions!AH7,IF(Company_PC_inputs!AH7&lt;&gt;"",Company_PC_inputs!AH7,""))</f>
        <v/>
      </c>
      <c r="AI7" s="199" t="str">
        <f>IF(Ofwat_PC_Interventions!AI7&lt;&gt;"",Ofwat_PC_Interventions!AI7,IF(Company_PC_inputs!AI7&lt;&gt;"",Company_PC_inputs!AI7,""))</f>
        <v/>
      </c>
      <c r="AJ7" s="199" t="str">
        <f>IF(Ofwat_PC_Interventions!AJ7&lt;&gt;"",Ofwat_PC_Interventions!AJ7,IF(Company_PC_inputs!AJ7&lt;&gt;"",Company_PC_inputs!AJ7,""))</f>
        <v/>
      </c>
      <c r="AK7" s="199" t="str">
        <f>IF(Ofwat_PC_Interventions!AK7&lt;&gt;"",Ofwat_PC_Interventions!AK7,IF(Company_PC_inputs!AK7&lt;&gt;"",Company_PC_inputs!AK7,""))</f>
        <v/>
      </c>
      <c r="AL7" s="199" t="str">
        <f>IF(Ofwat_PC_Interventions!AL7&lt;&gt;"",Ofwat_PC_Interventions!AL7,IF(Company_PC_inputs!AL7&lt;&gt;"",Company_PC_inputs!AL7,""))</f>
        <v/>
      </c>
      <c r="AM7" s="199" t="str">
        <f>IF(Ofwat_PC_Interventions!AM7&lt;&gt;"",Ofwat_PC_Interventions!AM7,IF(Company_PC_inputs!AM7&lt;&gt;"",Company_PC_inputs!AM7,""))</f>
        <v/>
      </c>
      <c r="AN7" s="199" t="str">
        <f>IF(Ofwat_PC_Interventions!AN7&lt;&gt;"",Ofwat_PC_Interventions!AN7,IF(Company_PC_inputs!AN7&lt;&gt;"",Company_PC_inputs!AN7,""))</f>
        <v/>
      </c>
      <c r="AO7" s="199" t="str">
        <f>IF(Ofwat_PC_Interventions!AO7&lt;&gt;"",Ofwat_PC_Interventions!AO7,IF(Company_PC_inputs!AO7&lt;&gt;"",Company_PC_inputs!AO7,""))</f>
        <v/>
      </c>
      <c r="AP7" s="199" t="str">
        <f>IF(Ofwat_PC_Interventions!AP7&lt;&gt;"",Ofwat_PC_Interventions!AP7,IF(Company_PC_inputs!AP7&lt;&gt;"",Company_PC_inputs!AP7,""))</f>
        <v/>
      </c>
      <c r="AQ7" s="199" t="str">
        <f>IF(Ofwat_PC_Interventions!AQ7&lt;&gt;"",Ofwat_PC_Interventions!AQ7,IF(Company_PC_inputs!AQ7&lt;&gt;"",Company_PC_inputs!AQ7,""))</f>
        <v/>
      </c>
      <c r="AR7" s="199" t="str">
        <f>IF(Ofwat_PC_Interventions!AR7&lt;&gt;"",Ofwat_PC_Interventions!AR7,IF(Company_PC_inputs!AR7&lt;&gt;"",Company_PC_inputs!AR7,""))</f>
        <v/>
      </c>
      <c r="AS7" s="199" t="str">
        <f>IF(Ofwat_PC_Interventions!AS7&lt;&gt;"",Ofwat_PC_Interventions!AS7,IF(Company_PC_inputs!AS7&lt;&gt;"",Company_PC_inputs!AS7,""))</f>
        <v/>
      </c>
      <c r="AT7" s="199" t="str">
        <f>IF(Ofwat_PC_Interventions!AT7&lt;&gt;"",Ofwat_PC_Interventions!AT7,IF(Company_PC_inputs!AT7&lt;&gt;"",Company_PC_inputs!AT7,""))</f>
        <v/>
      </c>
      <c r="AU7" s="199" t="str">
        <f>IF(Ofwat_PC_Interventions!AU7&lt;&gt;"",Ofwat_PC_Interventions!AU7,IF(Company_PC_inputs!AU7&lt;&gt;"",Company_PC_inputs!AU7,""))</f>
        <v/>
      </c>
      <c r="AV7" s="199" t="str">
        <f>IF(Ofwat_PC_Interventions!AV7&lt;&gt;"",Ofwat_PC_Interventions!AV7,IF(Company_PC_inputs!AV7&lt;&gt;"",Company_PC_inputs!AV7,""))</f>
        <v/>
      </c>
      <c r="AW7" s="199" t="str">
        <f>IF(Ofwat_PC_Interventions!AW7&lt;&gt;"",Ofwat_PC_Interventions!AW7,IF(Company_PC_inputs!AW7&lt;&gt;"",Company_PC_inputs!AW7,""))</f>
        <v/>
      </c>
      <c r="AX7" s="199" t="str">
        <f>IF(Ofwat_PC_Interventions!AX7&lt;&gt;"",Ofwat_PC_Interventions!AX7,IF(Company_PC_inputs!AX7&lt;&gt;"",Company_PC_inputs!AX7,""))</f>
        <v/>
      </c>
      <c r="AY7" s="199" t="str">
        <f>IF(Ofwat_PC_Interventions!AY7&lt;&gt;"",Ofwat_PC_Interventions!AY7,IF(Company_PC_inputs!AY7&lt;&gt;"",Company_PC_inputs!AY7,""))</f>
        <v/>
      </c>
      <c r="AZ7" s="199" t="str">
        <f>IF(Ofwat_PC_Interventions!AZ7&lt;&gt;"",Ofwat_PC_Interventions!AZ7,IF(Company_PC_inputs!AZ7&lt;&gt;"",Company_PC_inputs!AZ7,""))</f>
        <v/>
      </c>
      <c r="BA7" s="199" t="str">
        <f>IF(Ofwat_PC_Interventions!BA7&lt;&gt;"",Ofwat_PC_Interventions!BA7,IF(Company_PC_inputs!BA7&lt;&gt;"",Company_PC_inputs!BA7,""))</f>
        <v/>
      </c>
      <c r="BB7" s="199" t="str">
        <f>IF(Ofwat_PC_Interventions!BB7&lt;&gt;"",Ofwat_PC_Interventions!BB7,IF(Company_PC_inputs!BB7&lt;&gt;"",Company_PC_inputs!BB7,""))</f>
        <v/>
      </c>
      <c r="BC7" s="199" t="str">
        <f>IF(Ofwat_PC_Interventions!BC7&lt;&gt;"",Ofwat_PC_Interventions!BC7,IF(Company_PC_inputs!BC7&lt;&gt;"",Company_PC_inputs!BC7,""))</f>
        <v/>
      </c>
      <c r="BD7" s="199" t="str">
        <f>IF(Ofwat_PC_Interventions!BD7&lt;&gt;"",Ofwat_PC_Interventions!BD7,IF(Company_PC_inputs!BD7&lt;&gt;"",Company_PC_inputs!BD7,""))</f>
        <v/>
      </c>
      <c r="BE7" s="199" t="str">
        <f>IF(Ofwat_PC_Interventions!BE7&lt;&gt;"",Ofwat_PC_Interventions!BE7,IF(Company_PC_inputs!BE7&lt;&gt;"",Company_PC_inputs!BE7,""))</f>
        <v/>
      </c>
      <c r="BF7" s="199" t="str">
        <f>IF(Ofwat_PC_Interventions!BF7&lt;&gt;"",Ofwat_PC_Interventions!BF7,IF(Company_PC_inputs!BF7&lt;&gt;"",Company_PC_inputs!BF7,""))</f>
        <v/>
      </c>
      <c r="BG7" s="199" t="str">
        <f>IF(Ofwat_PC_Interventions!BG7&lt;&gt;"",Ofwat_PC_Interventions!BG7,IF(Company_PC_inputs!BG7&lt;&gt;"",Company_PC_inputs!BG7,""))</f>
        <v/>
      </c>
      <c r="BH7" s="199" t="str">
        <f>IF(Ofwat_PC_Interventions!BH7&lt;&gt;"",Ofwat_PC_Interventions!BH7,IF(Company_PC_inputs!BH7&lt;&gt;"",Company_PC_inputs!BH7,""))</f>
        <v/>
      </c>
      <c r="BI7" s="199" t="str">
        <f>IF(Ofwat_PC_Interventions!BI7&lt;&gt;"",Ofwat_PC_Interventions!BI7,IF(Company_PC_inputs!BI7&lt;&gt;"",Company_PC_inputs!BI7,""))</f>
        <v/>
      </c>
      <c r="BJ7" s="199" t="str">
        <f>IF(Ofwat_PC_Interventions!BJ7&lt;&gt;"",Ofwat_PC_Interventions!BJ7,IF(Company_PC_inputs!BJ7&lt;&gt;"",Company_PC_inputs!BJ7,""))</f>
        <v/>
      </c>
      <c r="BK7" s="199" t="str">
        <f>IF(Ofwat_PC_Interventions!BK7&lt;&gt;"",Ofwat_PC_Interventions!BK7,IF(Company_PC_inputs!BK7&lt;&gt;"",Company_PC_inputs!BK7,""))</f>
        <v/>
      </c>
      <c r="BL7" s="199" t="str">
        <f>IF(Ofwat_PC_Interventions!BL7&lt;&gt;"",Ofwat_PC_Interventions!BL7,IF(Company_PC_inputs!BL7&lt;&gt;"",Company_PC_inputs!BL7,""))</f>
        <v/>
      </c>
      <c r="BM7" s="199" t="str">
        <f>IF(Ofwat_PC_Interventions!BM7&lt;&gt;"",Ofwat_PC_Interventions!BM7,IF(Company_PC_inputs!BM7&lt;&gt;"",Company_PC_inputs!BM7,""))</f>
        <v/>
      </c>
      <c r="BN7" s="199" t="str">
        <f>IF(Ofwat_PC_Interventions!BN7&lt;&gt;"",Ofwat_PC_Interventions!BN7,IF(Company_PC_inputs!BN7&lt;&gt;"",Company_PC_inputs!BN7,""))</f>
        <v/>
      </c>
      <c r="BO7" s="199" t="str">
        <f>IF(Ofwat_PC_Interventions!BO7&lt;&gt;"",Ofwat_PC_Interventions!BO7,IF(Company_PC_inputs!BO7&lt;&gt;"",Company_PC_inputs!BO7,""))</f>
        <v/>
      </c>
      <c r="BP7" s="199" t="str">
        <f>IF(Ofwat_PC_Interventions!BP7&lt;&gt;"",Ofwat_PC_Interventions!BP7,IF(Company_PC_inputs!BP7&lt;&gt;"",Company_PC_inputs!BP7,""))</f>
        <v/>
      </c>
      <c r="BQ7" s="199" t="str">
        <f>IF(Ofwat_PC_Interventions!BQ7&lt;&gt;"",Ofwat_PC_Interventions!BQ7,IF(Company_PC_inputs!BQ7&lt;&gt;"",Company_PC_inputs!BQ7,""))</f>
        <v/>
      </c>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row>
    <row r="8" spans="1:108" s="170" customFormat="1" x14ac:dyDescent="0.2">
      <c r="A8" s="208"/>
      <c r="B8" s="208"/>
      <c r="C8" s="208"/>
      <c r="D8" s="208"/>
      <c r="E8" s="208" t="s">
        <v>102</v>
      </c>
      <c r="F8" s="208"/>
      <c r="G8" s="208" t="s">
        <v>103</v>
      </c>
      <c r="H8" s="208"/>
      <c r="I8" s="208"/>
      <c r="J8" s="199" t="str">
        <f>IF(Ofwat_PC_Interventions!J8&lt;&gt;"",Ofwat_PC_Interventions!J8,IF(Company_PC_inputs!J8&lt;&gt;"",Company_PC_inputs!J8,""))</f>
        <v/>
      </c>
      <c r="K8" s="199" t="str">
        <f>IF(Ofwat_PC_Interventions!K8&lt;&gt;"",Ofwat_PC_Interventions!K8,IF(Company_PC_inputs!K8&lt;&gt;"",Company_PC_inputs!K8,""))</f>
        <v/>
      </c>
      <c r="L8" s="199" t="str">
        <f>IF(Ofwat_PC_Interventions!L8&lt;&gt;"",Ofwat_PC_Interventions!L8,IF(Company_PC_inputs!L8&lt;&gt;"",Company_PC_inputs!L8,""))</f>
        <v/>
      </c>
      <c r="M8" s="199" t="str">
        <f>IF(Ofwat_PC_Interventions!M8&lt;&gt;"",Ofwat_PC_Interventions!M8,IF(Company_PC_inputs!M8&lt;&gt;"",Company_PC_inputs!M8,""))</f>
        <v/>
      </c>
      <c r="N8" s="199" t="str">
        <f>IF(Ofwat_PC_Interventions!N8&lt;&gt;"",Ofwat_PC_Interventions!N8,IF(Company_PC_inputs!N8&lt;&gt;"",Company_PC_inputs!N8,""))</f>
        <v/>
      </c>
      <c r="O8" s="199" t="str">
        <f>IF(Ofwat_PC_Interventions!O8&lt;&gt;"",Ofwat_PC_Interventions!O8,IF(Company_PC_inputs!O8&lt;&gt;"",Company_PC_inputs!O8,""))</f>
        <v/>
      </c>
      <c r="P8" s="199" t="str">
        <f>IF(Ofwat_PC_Interventions!P8&lt;&gt;"",Ofwat_PC_Interventions!P8,IF(Company_PC_inputs!P8&lt;&gt;"",Company_PC_inputs!P8,""))</f>
        <v/>
      </c>
      <c r="Q8" s="199" t="str">
        <f>IF(Ofwat_PC_Interventions!Q8&lt;&gt;"",Ofwat_PC_Interventions!Q8,IF(Company_PC_inputs!Q8&lt;&gt;"",Company_PC_inputs!Q8,""))</f>
        <v/>
      </c>
      <c r="R8" s="199" t="str">
        <f>IF(Ofwat_PC_Interventions!R8&lt;&gt;"",Ofwat_PC_Interventions!R8,IF(Company_PC_inputs!R8&lt;&gt;"",Company_PC_inputs!R8,""))</f>
        <v/>
      </c>
      <c r="S8" s="199" t="str">
        <f>IF(Ofwat_PC_Interventions!S8&lt;&gt;"",Ofwat_PC_Interventions!S8,IF(Company_PC_inputs!S8&lt;&gt;"",Company_PC_inputs!S8,""))</f>
        <v/>
      </c>
      <c r="T8" s="199" t="str">
        <f>IF(Ofwat_PC_Interventions!T8&lt;&gt;"",Ofwat_PC_Interventions!T8,IF(Company_PC_inputs!T8&lt;&gt;"",Company_PC_inputs!T8,""))</f>
        <v/>
      </c>
      <c r="U8" s="199" t="str">
        <f>IF(Ofwat_PC_Interventions!U8&lt;&gt;"",Ofwat_PC_Interventions!U8,IF(Company_PC_inputs!U8&lt;&gt;"",Company_PC_inputs!U8,""))</f>
        <v/>
      </c>
      <c r="V8" s="199" t="str">
        <f>IF(Ofwat_PC_Interventions!V8&lt;&gt;"",Ofwat_PC_Interventions!V8,IF(Company_PC_inputs!V8&lt;&gt;"",Company_PC_inputs!V8,""))</f>
        <v/>
      </c>
      <c r="W8" s="199" t="str">
        <f>IF(Ofwat_PC_Interventions!W8&lt;&gt;"",Ofwat_PC_Interventions!W8,IF(Company_PC_inputs!W8&lt;&gt;"",Company_PC_inputs!W8,""))</f>
        <v/>
      </c>
      <c r="X8" s="199" t="str">
        <f>IF(Ofwat_PC_Interventions!X8&lt;&gt;"",Ofwat_PC_Interventions!X8,IF(Company_PC_inputs!X8&lt;&gt;"",Company_PC_inputs!X8,""))</f>
        <v/>
      </c>
      <c r="Y8" s="199" t="str">
        <f>IF(Ofwat_PC_Interventions!Y8&lt;&gt;"",Ofwat_PC_Interventions!Y8,IF(Company_PC_inputs!Y8&lt;&gt;"",Company_PC_inputs!Y8,""))</f>
        <v/>
      </c>
      <c r="Z8" s="199" t="str">
        <f>IF(Ofwat_PC_Interventions!Z8&lt;&gt;"",Ofwat_PC_Interventions!Z8,IF(Company_PC_inputs!Z8&lt;&gt;"",Company_PC_inputs!Z8,""))</f>
        <v/>
      </c>
      <c r="AA8" s="199" t="str">
        <f>IF(Ofwat_PC_Interventions!AA8&lt;&gt;"",Ofwat_PC_Interventions!AA8,IF(Company_PC_inputs!AA8&lt;&gt;"",Company_PC_inputs!AA8,""))</f>
        <v/>
      </c>
      <c r="AB8" s="199" t="str">
        <f>IF(Ofwat_PC_Interventions!AB8&lt;&gt;"",Ofwat_PC_Interventions!AB8,IF(Company_PC_inputs!AB8&lt;&gt;"",Company_PC_inputs!AB8,""))</f>
        <v/>
      </c>
      <c r="AC8" s="199" t="str">
        <f>IF(Ofwat_PC_Interventions!AC8&lt;&gt;"",Ofwat_PC_Interventions!AC8,IF(Company_PC_inputs!AC8&lt;&gt;"",Company_PC_inputs!AC8,""))</f>
        <v/>
      </c>
      <c r="AD8" s="199" t="str">
        <f>IF(Ofwat_PC_Interventions!AD8&lt;&gt;"",Ofwat_PC_Interventions!AD8,IF(Company_PC_inputs!AD8&lt;&gt;"",Company_PC_inputs!AD8,""))</f>
        <v/>
      </c>
      <c r="AE8" s="199" t="str">
        <f>IF(Ofwat_PC_Interventions!AE8&lt;&gt;"",Ofwat_PC_Interventions!AE8,IF(Company_PC_inputs!AE8&lt;&gt;"",Company_PC_inputs!AE8,""))</f>
        <v/>
      </c>
      <c r="AF8" s="199" t="str">
        <f>IF(Ofwat_PC_Interventions!AF8&lt;&gt;"",Ofwat_PC_Interventions!AF8,IF(Company_PC_inputs!AF8&lt;&gt;"",Company_PC_inputs!AF8,""))</f>
        <v/>
      </c>
      <c r="AG8" s="199" t="str">
        <f>IF(Ofwat_PC_Interventions!AG8&lt;&gt;"",Ofwat_PC_Interventions!AG8,IF(Company_PC_inputs!AG8&lt;&gt;"",Company_PC_inputs!AG8,""))</f>
        <v/>
      </c>
      <c r="AH8" s="199" t="str">
        <f>IF(Ofwat_PC_Interventions!AH8&lt;&gt;"",Ofwat_PC_Interventions!AH8,IF(Company_PC_inputs!AH8&lt;&gt;"",Company_PC_inputs!AH8,""))</f>
        <v/>
      </c>
      <c r="AI8" s="199" t="str">
        <f>IF(Ofwat_PC_Interventions!AI8&lt;&gt;"",Ofwat_PC_Interventions!AI8,IF(Company_PC_inputs!AI8&lt;&gt;"",Company_PC_inputs!AI8,""))</f>
        <v/>
      </c>
      <c r="AJ8" s="199" t="str">
        <f>IF(Ofwat_PC_Interventions!AJ8&lt;&gt;"",Ofwat_PC_Interventions!AJ8,IF(Company_PC_inputs!AJ8&lt;&gt;"",Company_PC_inputs!AJ8,""))</f>
        <v/>
      </c>
      <c r="AK8" s="199" t="str">
        <f>IF(Ofwat_PC_Interventions!AK8&lt;&gt;"",Ofwat_PC_Interventions!AK8,IF(Company_PC_inputs!AK8&lt;&gt;"",Company_PC_inputs!AK8,""))</f>
        <v/>
      </c>
      <c r="AL8" s="199" t="str">
        <f>IF(Ofwat_PC_Interventions!AL8&lt;&gt;"",Ofwat_PC_Interventions!AL8,IF(Company_PC_inputs!AL8&lt;&gt;"",Company_PC_inputs!AL8,""))</f>
        <v/>
      </c>
      <c r="AM8" s="199" t="str">
        <f>IF(Ofwat_PC_Interventions!AM8&lt;&gt;"",Ofwat_PC_Interventions!AM8,IF(Company_PC_inputs!AM8&lt;&gt;"",Company_PC_inputs!AM8,""))</f>
        <v/>
      </c>
      <c r="AN8" s="199" t="str">
        <f>IF(Ofwat_PC_Interventions!AN8&lt;&gt;"",Ofwat_PC_Interventions!AN8,IF(Company_PC_inputs!AN8&lt;&gt;"",Company_PC_inputs!AN8,""))</f>
        <v/>
      </c>
      <c r="AO8" s="199" t="str">
        <f>IF(Ofwat_PC_Interventions!AO8&lt;&gt;"",Ofwat_PC_Interventions!AO8,IF(Company_PC_inputs!AO8&lt;&gt;"",Company_PC_inputs!AO8,""))</f>
        <v/>
      </c>
      <c r="AP8" s="199" t="str">
        <f>IF(Ofwat_PC_Interventions!AP8&lt;&gt;"",Ofwat_PC_Interventions!AP8,IF(Company_PC_inputs!AP8&lt;&gt;"",Company_PC_inputs!AP8,""))</f>
        <v/>
      </c>
      <c r="AQ8" s="199" t="str">
        <f>IF(Ofwat_PC_Interventions!AQ8&lt;&gt;"",Ofwat_PC_Interventions!AQ8,IF(Company_PC_inputs!AQ8&lt;&gt;"",Company_PC_inputs!AQ8,""))</f>
        <v/>
      </c>
      <c r="AR8" s="199" t="str">
        <f>IF(Ofwat_PC_Interventions!AR8&lt;&gt;"",Ofwat_PC_Interventions!AR8,IF(Company_PC_inputs!AR8&lt;&gt;"",Company_PC_inputs!AR8,""))</f>
        <v/>
      </c>
      <c r="AS8" s="199" t="str">
        <f>IF(Ofwat_PC_Interventions!AS8&lt;&gt;"",Ofwat_PC_Interventions!AS8,IF(Company_PC_inputs!AS8&lt;&gt;"",Company_PC_inputs!AS8,""))</f>
        <v/>
      </c>
      <c r="AT8" s="199" t="str">
        <f>IF(Ofwat_PC_Interventions!AT8&lt;&gt;"",Ofwat_PC_Interventions!AT8,IF(Company_PC_inputs!AT8&lt;&gt;"",Company_PC_inputs!AT8,""))</f>
        <v/>
      </c>
      <c r="AU8" s="199" t="str">
        <f>IF(Ofwat_PC_Interventions!AU8&lt;&gt;"",Ofwat_PC_Interventions!AU8,IF(Company_PC_inputs!AU8&lt;&gt;"",Company_PC_inputs!AU8,""))</f>
        <v/>
      </c>
      <c r="AV8" s="199" t="str">
        <f>IF(Ofwat_PC_Interventions!AV8&lt;&gt;"",Ofwat_PC_Interventions!AV8,IF(Company_PC_inputs!AV8&lt;&gt;"",Company_PC_inputs!AV8,""))</f>
        <v/>
      </c>
      <c r="AW8" s="199" t="str">
        <f>IF(Ofwat_PC_Interventions!AW8&lt;&gt;"",Ofwat_PC_Interventions!AW8,IF(Company_PC_inputs!AW8&lt;&gt;"",Company_PC_inputs!AW8,""))</f>
        <v/>
      </c>
      <c r="AX8" s="199" t="str">
        <f>IF(Ofwat_PC_Interventions!AX8&lt;&gt;"",Ofwat_PC_Interventions!AX8,IF(Company_PC_inputs!AX8&lt;&gt;"",Company_PC_inputs!AX8,""))</f>
        <v/>
      </c>
      <c r="AY8" s="199" t="str">
        <f>IF(Ofwat_PC_Interventions!AY8&lt;&gt;"",Ofwat_PC_Interventions!AY8,IF(Company_PC_inputs!AY8&lt;&gt;"",Company_PC_inputs!AY8,""))</f>
        <v/>
      </c>
      <c r="AZ8" s="199" t="str">
        <f>IF(Ofwat_PC_Interventions!AZ8&lt;&gt;"",Ofwat_PC_Interventions!AZ8,IF(Company_PC_inputs!AZ8&lt;&gt;"",Company_PC_inputs!AZ8,""))</f>
        <v/>
      </c>
      <c r="BA8" s="199" t="str">
        <f>IF(Ofwat_PC_Interventions!BA8&lt;&gt;"",Ofwat_PC_Interventions!BA8,IF(Company_PC_inputs!BA8&lt;&gt;"",Company_PC_inputs!BA8,""))</f>
        <v/>
      </c>
      <c r="BB8" s="199" t="str">
        <f>IF(Ofwat_PC_Interventions!BB8&lt;&gt;"",Ofwat_PC_Interventions!BB8,IF(Company_PC_inputs!BB8&lt;&gt;"",Company_PC_inputs!BB8,""))</f>
        <v/>
      </c>
      <c r="BC8" s="199" t="str">
        <f>IF(Ofwat_PC_Interventions!BC8&lt;&gt;"",Ofwat_PC_Interventions!BC8,IF(Company_PC_inputs!BC8&lt;&gt;"",Company_PC_inputs!BC8,""))</f>
        <v/>
      </c>
      <c r="BD8" s="199" t="str">
        <f>IF(Ofwat_PC_Interventions!BD8&lt;&gt;"",Ofwat_PC_Interventions!BD8,IF(Company_PC_inputs!BD8&lt;&gt;"",Company_PC_inputs!BD8,""))</f>
        <v/>
      </c>
      <c r="BE8" s="199" t="str">
        <f>IF(Ofwat_PC_Interventions!BE8&lt;&gt;"",Ofwat_PC_Interventions!BE8,IF(Company_PC_inputs!BE8&lt;&gt;"",Company_PC_inputs!BE8,""))</f>
        <v/>
      </c>
      <c r="BF8" s="199" t="str">
        <f>IF(Ofwat_PC_Interventions!BF8&lt;&gt;"",Ofwat_PC_Interventions!BF8,IF(Company_PC_inputs!BF8&lt;&gt;"",Company_PC_inputs!BF8,""))</f>
        <v/>
      </c>
      <c r="BG8" s="199" t="str">
        <f>IF(Ofwat_PC_Interventions!BG8&lt;&gt;"",Ofwat_PC_Interventions!BG8,IF(Company_PC_inputs!BG8&lt;&gt;"",Company_PC_inputs!BG8,""))</f>
        <v/>
      </c>
      <c r="BH8" s="199" t="str">
        <f>IF(Ofwat_PC_Interventions!BH8&lt;&gt;"",Ofwat_PC_Interventions!BH8,IF(Company_PC_inputs!BH8&lt;&gt;"",Company_PC_inputs!BH8,""))</f>
        <v/>
      </c>
      <c r="BI8" s="199" t="str">
        <f>IF(Ofwat_PC_Interventions!BI8&lt;&gt;"",Ofwat_PC_Interventions!BI8,IF(Company_PC_inputs!BI8&lt;&gt;"",Company_PC_inputs!BI8,""))</f>
        <v/>
      </c>
      <c r="BJ8" s="199" t="str">
        <f>IF(Ofwat_PC_Interventions!BJ8&lt;&gt;"",Ofwat_PC_Interventions!BJ8,IF(Company_PC_inputs!BJ8&lt;&gt;"",Company_PC_inputs!BJ8,""))</f>
        <v/>
      </c>
      <c r="BK8" s="199" t="str">
        <f>IF(Ofwat_PC_Interventions!BK8&lt;&gt;"",Ofwat_PC_Interventions!BK8,IF(Company_PC_inputs!BK8&lt;&gt;"",Company_PC_inputs!BK8,""))</f>
        <v/>
      </c>
      <c r="BL8" s="199" t="str">
        <f>IF(Ofwat_PC_Interventions!BL8&lt;&gt;"",Ofwat_PC_Interventions!BL8,IF(Company_PC_inputs!BL8&lt;&gt;"",Company_PC_inputs!BL8,""))</f>
        <v/>
      </c>
      <c r="BM8" s="199" t="str">
        <f>IF(Ofwat_PC_Interventions!BM8&lt;&gt;"",Ofwat_PC_Interventions!BM8,IF(Company_PC_inputs!BM8&lt;&gt;"",Company_PC_inputs!BM8,""))</f>
        <v/>
      </c>
      <c r="BN8" s="199" t="str">
        <f>IF(Ofwat_PC_Interventions!BN8&lt;&gt;"",Ofwat_PC_Interventions!BN8,IF(Company_PC_inputs!BN8&lt;&gt;"",Company_PC_inputs!BN8,""))</f>
        <v/>
      </c>
      <c r="BO8" s="199" t="str">
        <f>IF(Ofwat_PC_Interventions!BO8&lt;&gt;"",Ofwat_PC_Interventions!BO8,IF(Company_PC_inputs!BO8&lt;&gt;"",Company_PC_inputs!BO8,""))</f>
        <v/>
      </c>
      <c r="BP8" s="199" t="str">
        <f>IF(Ofwat_PC_Interventions!BP8&lt;&gt;"",Ofwat_PC_Interventions!BP8,IF(Company_PC_inputs!BP8&lt;&gt;"",Company_PC_inputs!BP8,""))</f>
        <v/>
      </c>
      <c r="BQ8" s="199" t="str">
        <f>IF(Ofwat_PC_Interventions!BQ8&lt;&gt;"",Ofwat_PC_Interventions!BQ8,IF(Company_PC_inputs!BQ8&lt;&gt;"",Company_PC_inputs!BQ8,""))</f>
        <v/>
      </c>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row>
    <row r="9" spans="1:108" s="170" customFormat="1" x14ac:dyDescent="0.2">
      <c r="A9" s="208"/>
      <c r="B9" s="208"/>
      <c r="C9" s="208"/>
      <c r="D9" s="208"/>
      <c r="E9" s="208"/>
      <c r="F9" s="208"/>
      <c r="G9" s="208"/>
      <c r="H9" s="208"/>
      <c r="I9" s="208"/>
      <c r="J9" s="199" t="str">
        <f>IF(Ofwat_PC_Interventions!J9&lt;&gt;"",Ofwat_PC_Interventions!J9,IF(Company_PC_inputs!J9&lt;&gt;"",Company_PC_inputs!J9,""))</f>
        <v/>
      </c>
      <c r="K9" s="199" t="str">
        <f>IF(Ofwat_PC_Interventions!K9&lt;&gt;"",Ofwat_PC_Interventions!K9,IF(Company_PC_inputs!K9&lt;&gt;"",Company_PC_inputs!K9,""))</f>
        <v/>
      </c>
      <c r="L9" s="199" t="str">
        <f>IF(Ofwat_PC_Interventions!L9&lt;&gt;"",Ofwat_PC_Interventions!L9,IF(Company_PC_inputs!L9&lt;&gt;"",Company_PC_inputs!L9,""))</f>
        <v/>
      </c>
      <c r="M9" s="199" t="str">
        <f>IF(Ofwat_PC_Interventions!M9&lt;&gt;"",Ofwat_PC_Interventions!M9,IF(Company_PC_inputs!M9&lt;&gt;"",Company_PC_inputs!M9,""))</f>
        <v/>
      </c>
      <c r="N9" s="199" t="str">
        <f>IF(Ofwat_PC_Interventions!N9&lt;&gt;"",Ofwat_PC_Interventions!N9,IF(Company_PC_inputs!N9&lt;&gt;"",Company_PC_inputs!N9,""))</f>
        <v/>
      </c>
      <c r="O9" s="199" t="str">
        <f>IF(Ofwat_PC_Interventions!O9&lt;&gt;"",Ofwat_PC_Interventions!O9,IF(Company_PC_inputs!O9&lt;&gt;"",Company_PC_inputs!O9,""))</f>
        <v/>
      </c>
      <c r="P9" s="199" t="str">
        <f>IF(Ofwat_PC_Interventions!P9&lt;&gt;"",Ofwat_PC_Interventions!P9,IF(Company_PC_inputs!P9&lt;&gt;"",Company_PC_inputs!P9,""))</f>
        <v/>
      </c>
      <c r="Q9" s="199" t="str">
        <f>IF(Ofwat_PC_Interventions!Q9&lt;&gt;"",Ofwat_PC_Interventions!Q9,IF(Company_PC_inputs!Q9&lt;&gt;"",Company_PC_inputs!Q9,""))</f>
        <v/>
      </c>
      <c r="R9" s="199" t="str">
        <f>IF(Ofwat_PC_Interventions!R9&lt;&gt;"",Ofwat_PC_Interventions!R9,IF(Company_PC_inputs!R9&lt;&gt;"",Company_PC_inputs!R9,""))</f>
        <v/>
      </c>
      <c r="S9" s="199" t="str">
        <f>IF(Ofwat_PC_Interventions!S9&lt;&gt;"",Ofwat_PC_Interventions!S9,IF(Company_PC_inputs!S9&lt;&gt;"",Company_PC_inputs!S9,""))</f>
        <v/>
      </c>
      <c r="T9" s="199" t="str">
        <f>IF(Ofwat_PC_Interventions!T9&lt;&gt;"",Ofwat_PC_Interventions!T9,IF(Company_PC_inputs!T9&lt;&gt;"",Company_PC_inputs!T9,""))</f>
        <v/>
      </c>
      <c r="U9" s="199" t="str">
        <f>IF(Ofwat_PC_Interventions!U9&lt;&gt;"",Ofwat_PC_Interventions!U9,IF(Company_PC_inputs!U9&lt;&gt;"",Company_PC_inputs!U9,""))</f>
        <v/>
      </c>
      <c r="V9" s="199" t="str">
        <f>IF(Ofwat_PC_Interventions!V9&lt;&gt;"",Ofwat_PC_Interventions!V9,IF(Company_PC_inputs!V9&lt;&gt;"",Company_PC_inputs!V9,""))</f>
        <v/>
      </c>
      <c r="W9" s="199" t="str">
        <f>IF(Ofwat_PC_Interventions!W9&lt;&gt;"",Ofwat_PC_Interventions!W9,IF(Company_PC_inputs!W9&lt;&gt;"",Company_PC_inputs!W9,""))</f>
        <v/>
      </c>
      <c r="X9" s="199" t="str">
        <f>IF(Ofwat_PC_Interventions!X9&lt;&gt;"",Ofwat_PC_Interventions!X9,IF(Company_PC_inputs!X9&lt;&gt;"",Company_PC_inputs!X9,""))</f>
        <v/>
      </c>
      <c r="Y9" s="199" t="str">
        <f>IF(Ofwat_PC_Interventions!Y9&lt;&gt;"",Ofwat_PC_Interventions!Y9,IF(Company_PC_inputs!Y9&lt;&gt;"",Company_PC_inputs!Y9,""))</f>
        <v/>
      </c>
      <c r="Z9" s="199" t="str">
        <f>IF(Ofwat_PC_Interventions!Z9&lt;&gt;"",Ofwat_PC_Interventions!Z9,IF(Company_PC_inputs!Z9&lt;&gt;"",Company_PC_inputs!Z9,""))</f>
        <v/>
      </c>
      <c r="AA9" s="199" t="str">
        <f>IF(Ofwat_PC_Interventions!AA9&lt;&gt;"",Ofwat_PC_Interventions!AA9,IF(Company_PC_inputs!AA9&lt;&gt;"",Company_PC_inputs!AA9,""))</f>
        <v/>
      </c>
      <c r="AB9" s="199" t="str">
        <f>IF(Ofwat_PC_Interventions!AB9&lt;&gt;"",Ofwat_PC_Interventions!AB9,IF(Company_PC_inputs!AB9&lt;&gt;"",Company_PC_inputs!AB9,""))</f>
        <v/>
      </c>
      <c r="AC9" s="199" t="str">
        <f>IF(Ofwat_PC_Interventions!AC9&lt;&gt;"",Ofwat_PC_Interventions!AC9,IF(Company_PC_inputs!AC9&lt;&gt;"",Company_PC_inputs!AC9,""))</f>
        <v/>
      </c>
      <c r="AD9" s="199" t="str">
        <f>IF(Ofwat_PC_Interventions!AD9&lt;&gt;"",Ofwat_PC_Interventions!AD9,IF(Company_PC_inputs!AD9&lt;&gt;"",Company_PC_inputs!AD9,""))</f>
        <v/>
      </c>
      <c r="AE9" s="199" t="str">
        <f>IF(Ofwat_PC_Interventions!AE9&lt;&gt;"",Ofwat_PC_Interventions!AE9,IF(Company_PC_inputs!AE9&lt;&gt;"",Company_PC_inputs!AE9,""))</f>
        <v/>
      </c>
      <c r="AF9" s="199" t="str">
        <f>IF(Ofwat_PC_Interventions!AF9&lt;&gt;"",Ofwat_PC_Interventions!AF9,IF(Company_PC_inputs!AF9&lt;&gt;"",Company_PC_inputs!AF9,""))</f>
        <v/>
      </c>
      <c r="AG9" s="199" t="str">
        <f>IF(Ofwat_PC_Interventions!AG9&lt;&gt;"",Ofwat_PC_Interventions!AG9,IF(Company_PC_inputs!AG9&lt;&gt;"",Company_PC_inputs!AG9,""))</f>
        <v/>
      </c>
      <c r="AH9" s="199" t="str">
        <f>IF(Ofwat_PC_Interventions!AH9&lt;&gt;"",Ofwat_PC_Interventions!AH9,IF(Company_PC_inputs!AH9&lt;&gt;"",Company_PC_inputs!AH9,""))</f>
        <v/>
      </c>
      <c r="AI9" s="199" t="str">
        <f>IF(Ofwat_PC_Interventions!AI9&lt;&gt;"",Ofwat_PC_Interventions!AI9,IF(Company_PC_inputs!AI9&lt;&gt;"",Company_PC_inputs!AI9,""))</f>
        <v/>
      </c>
      <c r="AJ9" s="199" t="str">
        <f>IF(Ofwat_PC_Interventions!AJ9&lt;&gt;"",Ofwat_PC_Interventions!AJ9,IF(Company_PC_inputs!AJ9&lt;&gt;"",Company_PC_inputs!AJ9,""))</f>
        <v/>
      </c>
      <c r="AK9" s="199" t="str">
        <f>IF(Ofwat_PC_Interventions!AK9&lt;&gt;"",Ofwat_PC_Interventions!AK9,IF(Company_PC_inputs!AK9&lt;&gt;"",Company_PC_inputs!AK9,""))</f>
        <v/>
      </c>
      <c r="AL9" s="199" t="str">
        <f>IF(Ofwat_PC_Interventions!AL9&lt;&gt;"",Ofwat_PC_Interventions!AL9,IF(Company_PC_inputs!AL9&lt;&gt;"",Company_PC_inputs!AL9,""))</f>
        <v/>
      </c>
      <c r="AM9" s="199" t="str">
        <f>IF(Ofwat_PC_Interventions!AM9&lt;&gt;"",Ofwat_PC_Interventions!AM9,IF(Company_PC_inputs!AM9&lt;&gt;"",Company_PC_inputs!AM9,""))</f>
        <v/>
      </c>
      <c r="AN9" s="199" t="str">
        <f>IF(Ofwat_PC_Interventions!AN9&lt;&gt;"",Ofwat_PC_Interventions!AN9,IF(Company_PC_inputs!AN9&lt;&gt;"",Company_PC_inputs!AN9,""))</f>
        <v/>
      </c>
      <c r="AO9" s="199" t="str">
        <f>IF(Ofwat_PC_Interventions!AO9&lt;&gt;"",Ofwat_PC_Interventions!AO9,IF(Company_PC_inputs!AO9&lt;&gt;"",Company_PC_inputs!AO9,""))</f>
        <v/>
      </c>
      <c r="AP9" s="199" t="str">
        <f>IF(Ofwat_PC_Interventions!AP9&lt;&gt;"",Ofwat_PC_Interventions!AP9,IF(Company_PC_inputs!AP9&lt;&gt;"",Company_PC_inputs!AP9,""))</f>
        <v/>
      </c>
      <c r="AQ9" s="199" t="str">
        <f>IF(Ofwat_PC_Interventions!AQ9&lt;&gt;"",Ofwat_PC_Interventions!AQ9,IF(Company_PC_inputs!AQ9&lt;&gt;"",Company_PC_inputs!AQ9,""))</f>
        <v/>
      </c>
      <c r="AR9" s="199" t="str">
        <f>IF(Ofwat_PC_Interventions!AR9&lt;&gt;"",Ofwat_PC_Interventions!AR9,IF(Company_PC_inputs!AR9&lt;&gt;"",Company_PC_inputs!AR9,""))</f>
        <v/>
      </c>
      <c r="AS9" s="199" t="str">
        <f>IF(Ofwat_PC_Interventions!AS9&lt;&gt;"",Ofwat_PC_Interventions!AS9,IF(Company_PC_inputs!AS9&lt;&gt;"",Company_PC_inputs!AS9,""))</f>
        <v/>
      </c>
      <c r="AT9" s="199" t="str">
        <f>IF(Ofwat_PC_Interventions!AT9&lt;&gt;"",Ofwat_PC_Interventions!AT9,IF(Company_PC_inputs!AT9&lt;&gt;"",Company_PC_inputs!AT9,""))</f>
        <v/>
      </c>
      <c r="AU9" s="199" t="str">
        <f>IF(Ofwat_PC_Interventions!AU9&lt;&gt;"",Ofwat_PC_Interventions!AU9,IF(Company_PC_inputs!AU9&lt;&gt;"",Company_PC_inputs!AU9,""))</f>
        <v/>
      </c>
      <c r="AV9" s="199" t="str">
        <f>IF(Ofwat_PC_Interventions!AV9&lt;&gt;"",Ofwat_PC_Interventions!AV9,IF(Company_PC_inputs!AV9&lt;&gt;"",Company_PC_inputs!AV9,""))</f>
        <v/>
      </c>
      <c r="AW9" s="199" t="str">
        <f>IF(Ofwat_PC_Interventions!AW9&lt;&gt;"",Ofwat_PC_Interventions!AW9,IF(Company_PC_inputs!AW9&lt;&gt;"",Company_PC_inputs!AW9,""))</f>
        <v/>
      </c>
      <c r="AX9" s="199" t="str">
        <f>IF(Ofwat_PC_Interventions!AX9&lt;&gt;"",Ofwat_PC_Interventions!AX9,IF(Company_PC_inputs!AX9&lt;&gt;"",Company_PC_inputs!AX9,""))</f>
        <v/>
      </c>
      <c r="AY9" s="199" t="str">
        <f>IF(Ofwat_PC_Interventions!AY9&lt;&gt;"",Ofwat_PC_Interventions!AY9,IF(Company_PC_inputs!AY9&lt;&gt;"",Company_PC_inputs!AY9,""))</f>
        <v/>
      </c>
      <c r="AZ9" s="199" t="str">
        <f>IF(Ofwat_PC_Interventions!AZ9&lt;&gt;"",Ofwat_PC_Interventions!AZ9,IF(Company_PC_inputs!AZ9&lt;&gt;"",Company_PC_inputs!AZ9,""))</f>
        <v/>
      </c>
      <c r="BA9" s="199" t="str">
        <f>IF(Ofwat_PC_Interventions!BA9&lt;&gt;"",Ofwat_PC_Interventions!BA9,IF(Company_PC_inputs!BA9&lt;&gt;"",Company_PC_inputs!BA9,""))</f>
        <v/>
      </c>
      <c r="BB9" s="199" t="str">
        <f>IF(Ofwat_PC_Interventions!BB9&lt;&gt;"",Ofwat_PC_Interventions!BB9,IF(Company_PC_inputs!BB9&lt;&gt;"",Company_PC_inputs!BB9,""))</f>
        <v/>
      </c>
      <c r="BC9" s="199" t="str">
        <f>IF(Ofwat_PC_Interventions!BC9&lt;&gt;"",Ofwat_PC_Interventions!BC9,IF(Company_PC_inputs!BC9&lt;&gt;"",Company_PC_inputs!BC9,""))</f>
        <v/>
      </c>
      <c r="BD9" s="199" t="str">
        <f>IF(Ofwat_PC_Interventions!BD9&lt;&gt;"",Ofwat_PC_Interventions!BD9,IF(Company_PC_inputs!BD9&lt;&gt;"",Company_PC_inputs!BD9,""))</f>
        <v/>
      </c>
      <c r="BE9" s="199" t="str">
        <f>IF(Ofwat_PC_Interventions!BE9&lt;&gt;"",Ofwat_PC_Interventions!BE9,IF(Company_PC_inputs!BE9&lt;&gt;"",Company_PC_inputs!BE9,""))</f>
        <v/>
      </c>
      <c r="BF9" s="199" t="str">
        <f>IF(Ofwat_PC_Interventions!BF9&lt;&gt;"",Ofwat_PC_Interventions!BF9,IF(Company_PC_inputs!BF9&lt;&gt;"",Company_PC_inputs!BF9,""))</f>
        <v/>
      </c>
      <c r="BG9" s="199" t="str">
        <f>IF(Ofwat_PC_Interventions!BG9&lt;&gt;"",Ofwat_PC_Interventions!BG9,IF(Company_PC_inputs!BG9&lt;&gt;"",Company_PC_inputs!BG9,""))</f>
        <v/>
      </c>
      <c r="BH9" s="199" t="str">
        <f>IF(Ofwat_PC_Interventions!BH9&lt;&gt;"",Ofwat_PC_Interventions!BH9,IF(Company_PC_inputs!BH9&lt;&gt;"",Company_PC_inputs!BH9,""))</f>
        <v/>
      </c>
      <c r="BI9" s="199" t="str">
        <f>IF(Ofwat_PC_Interventions!BI9&lt;&gt;"",Ofwat_PC_Interventions!BI9,IF(Company_PC_inputs!BI9&lt;&gt;"",Company_PC_inputs!BI9,""))</f>
        <v/>
      </c>
      <c r="BJ9" s="199" t="str">
        <f>IF(Ofwat_PC_Interventions!BJ9&lt;&gt;"",Ofwat_PC_Interventions!BJ9,IF(Company_PC_inputs!BJ9&lt;&gt;"",Company_PC_inputs!BJ9,""))</f>
        <v/>
      </c>
      <c r="BK9" s="199" t="str">
        <f>IF(Ofwat_PC_Interventions!BK9&lt;&gt;"",Ofwat_PC_Interventions!BK9,IF(Company_PC_inputs!BK9&lt;&gt;"",Company_PC_inputs!BK9,""))</f>
        <v/>
      </c>
      <c r="BL9" s="199" t="str">
        <f>IF(Ofwat_PC_Interventions!BL9&lt;&gt;"",Ofwat_PC_Interventions!BL9,IF(Company_PC_inputs!BL9&lt;&gt;"",Company_PC_inputs!BL9,""))</f>
        <v/>
      </c>
      <c r="BM9" s="199" t="str">
        <f>IF(Ofwat_PC_Interventions!BM9&lt;&gt;"",Ofwat_PC_Interventions!BM9,IF(Company_PC_inputs!BM9&lt;&gt;"",Company_PC_inputs!BM9,""))</f>
        <v/>
      </c>
      <c r="BN9" s="199" t="str">
        <f>IF(Ofwat_PC_Interventions!BN9&lt;&gt;"",Ofwat_PC_Interventions!BN9,IF(Company_PC_inputs!BN9&lt;&gt;"",Company_PC_inputs!BN9,""))</f>
        <v/>
      </c>
      <c r="BO9" s="199" t="str">
        <f>IF(Ofwat_PC_Interventions!BO9&lt;&gt;"",Ofwat_PC_Interventions!BO9,IF(Company_PC_inputs!BO9&lt;&gt;"",Company_PC_inputs!BO9,""))</f>
        <v/>
      </c>
      <c r="BP9" s="199" t="str">
        <f>IF(Ofwat_PC_Interventions!BP9&lt;&gt;"",Ofwat_PC_Interventions!BP9,IF(Company_PC_inputs!BP9&lt;&gt;"",Company_PC_inputs!BP9,""))</f>
        <v/>
      </c>
      <c r="BQ9" s="199" t="str">
        <f>IF(Ofwat_PC_Interventions!BQ9&lt;&gt;"",Ofwat_PC_Interventions!BQ9,IF(Company_PC_inputs!BQ9&lt;&gt;"",Company_PC_inputs!BQ9,""))</f>
        <v/>
      </c>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row>
    <row r="10" spans="1:108" s="170" customFormat="1" x14ac:dyDescent="0.2">
      <c r="A10" s="208"/>
      <c r="B10" s="208"/>
      <c r="C10" s="208"/>
      <c r="D10" s="172" t="s">
        <v>104</v>
      </c>
      <c r="E10" s="208"/>
      <c r="F10" s="208"/>
      <c r="G10" s="208"/>
      <c r="H10" s="208"/>
      <c r="I10" s="208"/>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c r="CU10" s="208"/>
      <c r="CV10" s="208"/>
      <c r="CW10" s="208"/>
      <c r="CX10" s="208"/>
      <c r="CY10" s="208"/>
      <c r="CZ10" s="208"/>
      <c r="DA10" s="208"/>
      <c r="DB10" s="208"/>
      <c r="DC10" s="208"/>
      <c r="DD10" s="208"/>
    </row>
    <row r="11" spans="1:108" s="170" customFormat="1" x14ac:dyDescent="0.2">
      <c r="A11" s="208"/>
      <c r="B11" s="208"/>
      <c r="C11" s="208"/>
      <c r="D11" s="172"/>
      <c r="E11" s="208" t="s">
        <v>105</v>
      </c>
      <c r="F11" s="208"/>
      <c r="G11" s="208" t="s">
        <v>106</v>
      </c>
      <c r="H11" s="208"/>
      <c r="I11" s="208"/>
      <c r="J11" s="198" t="b">
        <f>J$31=Validation!$E$6</f>
        <v>0</v>
      </c>
      <c r="K11" s="198" t="b">
        <f>K$31=Validation!$E$6</f>
        <v>0</v>
      </c>
      <c r="L11" s="198" t="b">
        <f>L$31=Validation!$E$6</f>
        <v>0</v>
      </c>
      <c r="M11" s="198" t="b">
        <f>M$31=Validation!$E$6</f>
        <v>0</v>
      </c>
      <c r="N11" s="198" t="b">
        <f>N$31=Validation!$E$6</f>
        <v>0</v>
      </c>
      <c r="O11" s="198" t="b">
        <f>O$31=Validation!$E$6</f>
        <v>0</v>
      </c>
      <c r="P11" s="198" t="b">
        <f>P$31=Validation!$E$6</f>
        <v>0</v>
      </c>
      <c r="Q11" s="198" t="b">
        <f>Q$31=Validation!$E$6</f>
        <v>0</v>
      </c>
      <c r="R11" s="198" t="b">
        <f>R$31=Validation!$E$6</f>
        <v>0</v>
      </c>
      <c r="S11" s="198" t="b">
        <f>S$31=Validation!$E$6</f>
        <v>0</v>
      </c>
      <c r="T11" s="198" t="b">
        <f>T$31=Validation!$E$6</f>
        <v>0</v>
      </c>
      <c r="U11" s="198" t="b">
        <f>U$31=Validation!$E$6</f>
        <v>0</v>
      </c>
      <c r="V11" s="198" t="b">
        <f>V$31=Validation!$E$6</f>
        <v>0</v>
      </c>
      <c r="W11" s="198" t="b">
        <f>W$31=Validation!$E$6</f>
        <v>0</v>
      </c>
      <c r="X11" s="198" t="b">
        <f>X$31=Validation!$E$6</f>
        <v>0</v>
      </c>
      <c r="Y11" s="198" t="b">
        <f>Y$31=Validation!$E$6</f>
        <v>0</v>
      </c>
      <c r="Z11" s="198" t="b">
        <f>Z$31=Validation!$E$6</f>
        <v>0</v>
      </c>
      <c r="AA11" s="198" t="b">
        <f>AA$31=Validation!$E$6</f>
        <v>0</v>
      </c>
      <c r="AB11" s="198" t="b">
        <f>AB$31=Validation!$E$6</f>
        <v>0</v>
      </c>
      <c r="AC11" s="198" t="b">
        <f>AC$31=Validation!$E$6</f>
        <v>0</v>
      </c>
      <c r="AD11" s="198" t="b">
        <f>AD$31=Validation!$E$6</f>
        <v>0</v>
      </c>
      <c r="AE11" s="198" t="b">
        <f>AE$31=Validation!$E$6</f>
        <v>0</v>
      </c>
      <c r="AF11" s="198" t="b">
        <f>AF$31=Validation!$E$6</f>
        <v>0</v>
      </c>
      <c r="AG11" s="198" t="b">
        <f>AG$31=Validation!$E$6</f>
        <v>0</v>
      </c>
      <c r="AH11" s="198" t="b">
        <f>AH$31=Validation!$E$6</f>
        <v>0</v>
      </c>
      <c r="AI11" s="198" t="b">
        <f>AI$31=Validation!$E$6</f>
        <v>0</v>
      </c>
      <c r="AJ11" s="198" t="b">
        <f>AJ$31=Validation!$E$6</f>
        <v>0</v>
      </c>
      <c r="AK11" s="198" t="b">
        <f>AK$31=Validation!$E$6</f>
        <v>0</v>
      </c>
      <c r="AL11" s="198" t="b">
        <f>AL$31=Validation!$E$6</f>
        <v>0</v>
      </c>
      <c r="AM11" s="198" t="b">
        <f>AM$31=Validation!$E$6</f>
        <v>0</v>
      </c>
      <c r="AN11" s="198" t="b">
        <f>AN$31=Validation!$E$6</f>
        <v>0</v>
      </c>
      <c r="AO11" s="198" t="b">
        <f>AO$31=Validation!$E$6</f>
        <v>0</v>
      </c>
      <c r="AP11" s="198" t="b">
        <f>AP$31=Validation!$E$6</f>
        <v>0</v>
      </c>
      <c r="AQ11" s="198" t="b">
        <f>AQ$31=Validation!$E$6</f>
        <v>0</v>
      </c>
      <c r="AR11" s="198" t="b">
        <f>AR$31=Validation!$E$6</f>
        <v>0</v>
      </c>
      <c r="AS11" s="198" t="b">
        <f>AS$31=Validation!$E$6</f>
        <v>0</v>
      </c>
      <c r="AT11" s="198" t="b">
        <f>AT$31=Validation!$E$6</f>
        <v>0</v>
      </c>
      <c r="AU11" s="198" t="b">
        <f>AU$31=Validation!$E$6</f>
        <v>0</v>
      </c>
      <c r="AV11" s="198" t="b">
        <f>AV$31=Validation!$E$6</f>
        <v>0</v>
      </c>
      <c r="AW11" s="198" t="b">
        <f>AW$31=Validation!$E$6</f>
        <v>0</v>
      </c>
      <c r="AX11" s="198" t="b">
        <f>AX$31=Validation!$E$6</f>
        <v>0</v>
      </c>
      <c r="AY11" s="198" t="b">
        <f>AY$31=Validation!$E$6</f>
        <v>0</v>
      </c>
      <c r="AZ11" s="198" t="b">
        <f>AZ$31=Validation!$E$6</f>
        <v>0</v>
      </c>
      <c r="BA11" s="198" t="b">
        <f>BA$31=Validation!$E$6</f>
        <v>0</v>
      </c>
      <c r="BB11" s="198" t="b">
        <f>BB$31=Validation!$E$6</f>
        <v>0</v>
      </c>
      <c r="BC11" s="198" t="b">
        <f>BC$31=Validation!$E$6</f>
        <v>0</v>
      </c>
      <c r="BD11" s="198" t="b">
        <f>BD$31=Validation!$E$6</f>
        <v>0</v>
      </c>
      <c r="BE11" s="198" t="b">
        <f>BE$31=Validation!$E$6</f>
        <v>0</v>
      </c>
      <c r="BF11" s="198" t="b">
        <f>BF$31=Validation!$E$6</f>
        <v>0</v>
      </c>
      <c r="BG11" s="198" t="b">
        <f>BG$31=Validation!$E$6</f>
        <v>0</v>
      </c>
      <c r="BH11" s="198" t="b">
        <f>BH$31=Validation!$E$6</f>
        <v>0</v>
      </c>
      <c r="BI11" s="198" t="b">
        <f>BI$31=Validation!$E$6</f>
        <v>0</v>
      </c>
      <c r="BJ11" s="198" t="b">
        <f>BJ$31=Validation!$E$6</f>
        <v>0</v>
      </c>
      <c r="BK11" s="198" t="b">
        <f>BK$31=Validation!$E$6</f>
        <v>0</v>
      </c>
      <c r="BL11" s="198" t="b">
        <f>BL$31=Validation!$E$6</f>
        <v>0</v>
      </c>
      <c r="BM11" s="198" t="b">
        <f>BM$31=Validation!$E$6</f>
        <v>0</v>
      </c>
      <c r="BN11" s="198" t="b">
        <f>BN$31=Validation!$E$6</f>
        <v>0</v>
      </c>
      <c r="BO11" s="198" t="b">
        <f>BO$31=Validation!$E$6</f>
        <v>0</v>
      </c>
      <c r="BP11" s="198" t="b">
        <f>BP$31=Validation!$E$6</f>
        <v>0</v>
      </c>
      <c r="BQ11" s="198" t="b">
        <f>BQ$31=Validation!$E$6</f>
        <v>0</v>
      </c>
      <c r="BR11" s="208"/>
      <c r="BS11" s="208"/>
      <c r="BT11" s="208"/>
      <c r="BU11" s="208"/>
      <c r="BV11" s="208"/>
      <c r="BW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8"/>
      <c r="CX11" s="208"/>
      <c r="CY11" s="208"/>
      <c r="CZ11" s="208"/>
      <c r="DA11" s="208"/>
      <c r="DB11" s="208"/>
      <c r="DC11" s="208"/>
      <c r="DD11" s="208"/>
    </row>
    <row r="12" spans="1:108" s="170" customFormat="1" x14ac:dyDescent="0.2">
      <c r="A12" s="208"/>
      <c r="B12" s="208"/>
      <c r="C12" s="208"/>
      <c r="D12" s="208"/>
      <c r="E12" s="208" t="s">
        <v>107</v>
      </c>
      <c r="F12" s="208"/>
      <c r="G12" s="208" t="s">
        <v>108</v>
      </c>
      <c r="H12" s="208"/>
      <c r="I12" s="208"/>
      <c r="J12" s="246" t="str">
        <f>IF(J11=TRUE,ROUND(J7*24*60*60-TRUNC(J7*24*60*60),6),"")</f>
        <v/>
      </c>
      <c r="K12" s="246" t="str">
        <f t="shared" ref="K12:BQ12" si="0">IF(K11=TRUE,ROUND(K7*24*60*60-TRUNC(K7*24*60*60),6),"")</f>
        <v/>
      </c>
      <c r="L12" s="246" t="str">
        <f t="shared" si="0"/>
        <v/>
      </c>
      <c r="M12" s="246" t="str">
        <f t="shared" si="0"/>
        <v/>
      </c>
      <c r="N12" s="246" t="str">
        <f t="shared" si="0"/>
        <v/>
      </c>
      <c r="O12" s="246" t="str">
        <f t="shared" si="0"/>
        <v/>
      </c>
      <c r="P12" s="246" t="str">
        <f t="shared" si="0"/>
        <v/>
      </c>
      <c r="Q12" s="246" t="str">
        <f t="shared" si="0"/>
        <v/>
      </c>
      <c r="R12" s="246" t="str">
        <f t="shared" si="0"/>
        <v/>
      </c>
      <c r="S12" s="246" t="str">
        <f t="shared" si="0"/>
        <v/>
      </c>
      <c r="T12" s="246" t="str">
        <f t="shared" si="0"/>
        <v/>
      </c>
      <c r="U12" s="246" t="str">
        <f t="shared" si="0"/>
        <v/>
      </c>
      <c r="V12" s="246" t="str">
        <f t="shared" si="0"/>
        <v/>
      </c>
      <c r="W12" s="246" t="str">
        <f t="shared" si="0"/>
        <v/>
      </c>
      <c r="X12" s="246" t="str">
        <f t="shared" si="0"/>
        <v/>
      </c>
      <c r="Y12" s="246" t="str">
        <f t="shared" si="0"/>
        <v/>
      </c>
      <c r="Z12" s="246" t="str">
        <f t="shared" si="0"/>
        <v/>
      </c>
      <c r="AA12" s="246" t="str">
        <f t="shared" si="0"/>
        <v/>
      </c>
      <c r="AB12" s="246" t="str">
        <f t="shared" si="0"/>
        <v/>
      </c>
      <c r="AC12" s="246" t="str">
        <f t="shared" si="0"/>
        <v/>
      </c>
      <c r="AD12" s="246" t="str">
        <f t="shared" si="0"/>
        <v/>
      </c>
      <c r="AE12" s="246" t="str">
        <f t="shared" si="0"/>
        <v/>
      </c>
      <c r="AF12" s="246" t="str">
        <f t="shared" si="0"/>
        <v/>
      </c>
      <c r="AG12" s="246" t="str">
        <f t="shared" si="0"/>
        <v/>
      </c>
      <c r="AH12" s="246" t="str">
        <f t="shared" si="0"/>
        <v/>
      </c>
      <c r="AI12" s="246" t="str">
        <f t="shared" si="0"/>
        <v/>
      </c>
      <c r="AJ12" s="246" t="str">
        <f t="shared" si="0"/>
        <v/>
      </c>
      <c r="AK12" s="246" t="str">
        <f t="shared" si="0"/>
        <v/>
      </c>
      <c r="AL12" s="246" t="str">
        <f t="shared" si="0"/>
        <v/>
      </c>
      <c r="AM12" s="246" t="str">
        <f t="shared" si="0"/>
        <v/>
      </c>
      <c r="AN12" s="246" t="str">
        <f t="shared" si="0"/>
        <v/>
      </c>
      <c r="AO12" s="246" t="str">
        <f t="shared" si="0"/>
        <v/>
      </c>
      <c r="AP12" s="246" t="str">
        <f t="shared" si="0"/>
        <v/>
      </c>
      <c r="AQ12" s="246" t="str">
        <f t="shared" si="0"/>
        <v/>
      </c>
      <c r="AR12" s="246" t="str">
        <f t="shared" si="0"/>
        <v/>
      </c>
      <c r="AS12" s="246" t="str">
        <f t="shared" si="0"/>
        <v/>
      </c>
      <c r="AT12" s="246" t="str">
        <f t="shared" si="0"/>
        <v/>
      </c>
      <c r="AU12" s="246" t="str">
        <f t="shared" si="0"/>
        <v/>
      </c>
      <c r="AV12" s="246" t="str">
        <f t="shared" si="0"/>
        <v/>
      </c>
      <c r="AW12" s="246" t="str">
        <f t="shared" si="0"/>
        <v/>
      </c>
      <c r="AX12" s="246" t="str">
        <f t="shared" si="0"/>
        <v/>
      </c>
      <c r="AY12" s="246" t="str">
        <f t="shared" si="0"/>
        <v/>
      </c>
      <c r="AZ12" s="246" t="str">
        <f t="shared" si="0"/>
        <v/>
      </c>
      <c r="BA12" s="246" t="str">
        <f t="shared" si="0"/>
        <v/>
      </c>
      <c r="BB12" s="246" t="str">
        <f t="shared" si="0"/>
        <v/>
      </c>
      <c r="BC12" s="246" t="str">
        <f t="shared" si="0"/>
        <v/>
      </c>
      <c r="BD12" s="246" t="str">
        <f t="shared" si="0"/>
        <v/>
      </c>
      <c r="BE12" s="246" t="str">
        <f t="shared" si="0"/>
        <v/>
      </c>
      <c r="BF12" s="246" t="str">
        <f t="shared" si="0"/>
        <v/>
      </c>
      <c r="BG12" s="246" t="str">
        <f t="shared" si="0"/>
        <v/>
      </c>
      <c r="BH12" s="246" t="str">
        <f t="shared" si="0"/>
        <v/>
      </c>
      <c r="BI12" s="246" t="str">
        <f t="shared" si="0"/>
        <v/>
      </c>
      <c r="BJ12" s="246" t="str">
        <f t="shared" si="0"/>
        <v/>
      </c>
      <c r="BK12" s="246" t="str">
        <f t="shared" si="0"/>
        <v/>
      </c>
      <c r="BL12" s="246" t="str">
        <f t="shared" si="0"/>
        <v/>
      </c>
      <c r="BM12" s="246" t="str">
        <f t="shared" si="0"/>
        <v/>
      </c>
      <c r="BN12" s="246" t="str">
        <f t="shared" si="0"/>
        <v/>
      </c>
      <c r="BO12" s="246" t="str">
        <f t="shared" si="0"/>
        <v/>
      </c>
      <c r="BP12" s="246" t="str">
        <f t="shared" si="0"/>
        <v/>
      </c>
      <c r="BQ12" s="246" t="str">
        <f t="shared" si="0"/>
        <v/>
      </c>
      <c r="BR12" s="208"/>
      <c r="BS12" s="208"/>
      <c r="BT12" s="208"/>
      <c r="BU12" s="208"/>
      <c r="BV12" s="208"/>
      <c r="BW12" s="208"/>
      <c r="BX12" s="208"/>
      <c r="BY12" s="208"/>
      <c r="BZ12" s="208"/>
      <c r="CA12" s="208"/>
      <c r="CB12" s="208"/>
      <c r="CC12" s="208"/>
      <c r="CD12" s="208"/>
      <c r="CE12" s="208"/>
      <c r="CF12" s="208"/>
      <c r="CG12" s="208"/>
      <c r="CH12" s="208"/>
      <c r="CI12" s="208"/>
      <c r="CJ12" s="208"/>
      <c r="CK12" s="208"/>
      <c r="CL12" s="208"/>
      <c r="CM12" s="208"/>
      <c r="CN12" s="208"/>
      <c r="CO12" s="208"/>
      <c r="CP12" s="208"/>
      <c r="CQ12" s="208"/>
      <c r="CR12" s="208"/>
      <c r="CS12" s="208"/>
      <c r="CT12" s="208"/>
      <c r="CU12" s="208"/>
      <c r="CV12" s="208"/>
      <c r="CW12" s="208"/>
      <c r="CX12" s="208"/>
      <c r="CY12" s="208"/>
      <c r="CZ12" s="208"/>
      <c r="DA12" s="208"/>
      <c r="DB12" s="208"/>
      <c r="DC12" s="208"/>
      <c r="DD12" s="208"/>
    </row>
    <row r="13" spans="1:108" s="170" customFormat="1" x14ac:dyDescent="0.2">
      <c r="A13" s="208"/>
      <c r="B13" s="208"/>
      <c r="C13" s="208"/>
      <c r="D13" s="208"/>
      <c r="E13" s="208" t="s">
        <v>156</v>
      </c>
      <c r="F13" s="208"/>
      <c r="G13" s="208" t="s">
        <v>106</v>
      </c>
      <c r="H13" s="208"/>
      <c r="I13" s="208"/>
      <c r="J13" s="246" t="str">
        <f>IF(J12="","",J12=0)</f>
        <v/>
      </c>
      <c r="K13" s="246" t="str">
        <f t="shared" ref="K13:BQ13" si="1">IF(K12="","",K12=0)</f>
        <v/>
      </c>
      <c r="L13" s="246" t="str">
        <f t="shared" si="1"/>
        <v/>
      </c>
      <c r="M13" s="246" t="str">
        <f t="shared" si="1"/>
        <v/>
      </c>
      <c r="N13" s="246" t="str">
        <f t="shared" si="1"/>
        <v/>
      </c>
      <c r="O13" s="246" t="str">
        <f t="shared" si="1"/>
        <v/>
      </c>
      <c r="P13" s="246" t="str">
        <f t="shared" si="1"/>
        <v/>
      </c>
      <c r="Q13" s="246" t="str">
        <f t="shared" si="1"/>
        <v/>
      </c>
      <c r="R13" s="246" t="str">
        <f t="shared" si="1"/>
        <v/>
      </c>
      <c r="S13" s="246" t="str">
        <f t="shared" si="1"/>
        <v/>
      </c>
      <c r="T13" s="246" t="str">
        <f t="shared" si="1"/>
        <v/>
      </c>
      <c r="U13" s="246" t="str">
        <f t="shared" si="1"/>
        <v/>
      </c>
      <c r="V13" s="246" t="str">
        <f t="shared" si="1"/>
        <v/>
      </c>
      <c r="W13" s="246" t="str">
        <f t="shared" si="1"/>
        <v/>
      </c>
      <c r="X13" s="246" t="str">
        <f t="shared" si="1"/>
        <v/>
      </c>
      <c r="Y13" s="246" t="str">
        <f t="shared" si="1"/>
        <v/>
      </c>
      <c r="Z13" s="246" t="str">
        <f t="shared" si="1"/>
        <v/>
      </c>
      <c r="AA13" s="246" t="str">
        <f t="shared" si="1"/>
        <v/>
      </c>
      <c r="AB13" s="246" t="str">
        <f t="shared" si="1"/>
        <v/>
      </c>
      <c r="AC13" s="246" t="str">
        <f t="shared" si="1"/>
        <v/>
      </c>
      <c r="AD13" s="246" t="str">
        <f t="shared" si="1"/>
        <v/>
      </c>
      <c r="AE13" s="246" t="str">
        <f t="shared" si="1"/>
        <v/>
      </c>
      <c r="AF13" s="246" t="str">
        <f t="shared" si="1"/>
        <v/>
      </c>
      <c r="AG13" s="246" t="str">
        <f t="shared" si="1"/>
        <v/>
      </c>
      <c r="AH13" s="246" t="str">
        <f t="shared" si="1"/>
        <v/>
      </c>
      <c r="AI13" s="246" t="str">
        <f t="shared" si="1"/>
        <v/>
      </c>
      <c r="AJ13" s="246" t="str">
        <f t="shared" si="1"/>
        <v/>
      </c>
      <c r="AK13" s="246" t="str">
        <f t="shared" si="1"/>
        <v/>
      </c>
      <c r="AL13" s="246" t="str">
        <f t="shared" si="1"/>
        <v/>
      </c>
      <c r="AM13" s="246" t="str">
        <f t="shared" si="1"/>
        <v/>
      </c>
      <c r="AN13" s="246" t="str">
        <f t="shared" si="1"/>
        <v/>
      </c>
      <c r="AO13" s="246" t="str">
        <f t="shared" si="1"/>
        <v/>
      </c>
      <c r="AP13" s="246" t="str">
        <f t="shared" si="1"/>
        <v/>
      </c>
      <c r="AQ13" s="246" t="str">
        <f t="shared" si="1"/>
        <v/>
      </c>
      <c r="AR13" s="246" t="str">
        <f t="shared" si="1"/>
        <v/>
      </c>
      <c r="AS13" s="246" t="str">
        <f t="shared" si="1"/>
        <v/>
      </c>
      <c r="AT13" s="246" t="str">
        <f t="shared" si="1"/>
        <v/>
      </c>
      <c r="AU13" s="246" t="str">
        <f t="shared" si="1"/>
        <v/>
      </c>
      <c r="AV13" s="246" t="str">
        <f t="shared" si="1"/>
        <v/>
      </c>
      <c r="AW13" s="246" t="str">
        <f t="shared" si="1"/>
        <v/>
      </c>
      <c r="AX13" s="246" t="str">
        <f t="shared" si="1"/>
        <v/>
      </c>
      <c r="AY13" s="246" t="str">
        <f t="shared" si="1"/>
        <v/>
      </c>
      <c r="AZ13" s="246" t="str">
        <f t="shared" si="1"/>
        <v/>
      </c>
      <c r="BA13" s="246" t="str">
        <f t="shared" si="1"/>
        <v/>
      </c>
      <c r="BB13" s="246" t="str">
        <f t="shared" si="1"/>
        <v/>
      </c>
      <c r="BC13" s="246" t="str">
        <f t="shared" si="1"/>
        <v/>
      </c>
      <c r="BD13" s="246" t="str">
        <f t="shared" si="1"/>
        <v/>
      </c>
      <c r="BE13" s="246" t="str">
        <f t="shared" si="1"/>
        <v/>
      </c>
      <c r="BF13" s="246" t="str">
        <f t="shared" si="1"/>
        <v/>
      </c>
      <c r="BG13" s="246" t="str">
        <f t="shared" si="1"/>
        <v/>
      </c>
      <c r="BH13" s="246" t="str">
        <f t="shared" si="1"/>
        <v/>
      </c>
      <c r="BI13" s="246" t="str">
        <f t="shared" si="1"/>
        <v/>
      </c>
      <c r="BJ13" s="246" t="str">
        <f t="shared" si="1"/>
        <v/>
      </c>
      <c r="BK13" s="246" t="str">
        <f t="shared" si="1"/>
        <v/>
      </c>
      <c r="BL13" s="246" t="str">
        <f t="shared" si="1"/>
        <v/>
      </c>
      <c r="BM13" s="246" t="str">
        <f t="shared" si="1"/>
        <v/>
      </c>
      <c r="BN13" s="246" t="str">
        <f t="shared" si="1"/>
        <v/>
      </c>
      <c r="BO13" s="246" t="str">
        <f t="shared" si="1"/>
        <v/>
      </c>
      <c r="BP13" s="246" t="str">
        <f t="shared" si="1"/>
        <v/>
      </c>
      <c r="BQ13" s="246" t="str">
        <f t="shared" si="1"/>
        <v/>
      </c>
      <c r="BR13" s="208"/>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c r="CW13" s="208"/>
      <c r="CX13" s="208"/>
      <c r="CY13" s="208"/>
      <c r="CZ13" s="208"/>
      <c r="DA13" s="208"/>
      <c r="DB13" s="208"/>
      <c r="DC13" s="208"/>
      <c r="DD13" s="208"/>
    </row>
    <row r="14" spans="1:108" s="170" customFormat="1" x14ac:dyDescent="0.2">
      <c r="A14" s="208"/>
      <c r="B14" s="208"/>
      <c r="C14" s="208"/>
      <c r="D14" s="208"/>
      <c r="E14" s="208"/>
      <c r="F14" s="208"/>
      <c r="G14" s="208"/>
      <c r="H14" s="208"/>
      <c r="I14" s="208"/>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8"/>
      <c r="CT14" s="208"/>
      <c r="CU14" s="208"/>
      <c r="CV14" s="208"/>
      <c r="CW14" s="208"/>
      <c r="CX14" s="208"/>
      <c r="CY14" s="208"/>
      <c r="CZ14" s="208"/>
      <c r="DA14" s="208"/>
      <c r="DB14" s="208"/>
      <c r="DC14" s="208"/>
      <c r="DD14" s="208"/>
    </row>
    <row r="15" spans="1:108" s="170" customFormat="1" x14ac:dyDescent="0.2">
      <c r="A15" s="208"/>
      <c r="B15" s="178" t="s">
        <v>110</v>
      </c>
      <c r="C15" s="208"/>
      <c r="D15" s="208"/>
      <c r="E15" s="208"/>
      <c r="F15" s="208"/>
      <c r="G15" s="208"/>
      <c r="H15" s="208"/>
      <c r="I15" s="208"/>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8"/>
      <c r="CO15" s="208"/>
      <c r="CP15" s="208"/>
      <c r="CQ15" s="208"/>
      <c r="CR15" s="208"/>
      <c r="CS15" s="208"/>
      <c r="CT15" s="208"/>
      <c r="CU15" s="208"/>
      <c r="CV15" s="208"/>
      <c r="CW15" s="208"/>
      <c r="CX15" s="208"/>
      <c r="CY15" s="208"/>
      <c r="CZ15" s="208"/>
      <c r="DA15" s="208"/>
      <c r="DB15" s="208"/>
      <c r="DC15" s="208"/>
      <c r="DD15" s="208"/>
    </row>
    <row r="16" spans="1:108" s="170" customFormat="1" x14ac:dyDescent="0.2">
      <c r="A16" s="208"/>
      <c r="B16" s="208"/>
      <c r="C16" s="208"/>
      <c r="D16" s="208"/>
      <c r="E16" s="208" t="s">
        <v>111</v>
      </c>
      <c r="F16" s="208"/>
      <c r="G16" s="208" t="s">
        <v>83</v>
      </c>
      <c r="H16" s="208"/>
      <c r="I16" s="208"/>
      <c r="J16" s="247" t="str">
        <f>IF(Ofwat_PC_Interventions!J16&lt;&gt;"",Ofwat_PC_Interventions!J16,IF(Company_PC_inputs!J16&lt;&gt;"",Company_PC_inputs!J16,""))</f>
        <v/>
      </c>
      <c r="K16" s="247" t="str">
        <f>IF(Ofwat_PC_Interventions!K16&lt;&gt;"",Ofwat_PC_Interventions!K16,IF(Company_PC_inputs!K16&lt;&gt;"",Company_PC_inputs!K16,""))</f>
        <v/>
      </c>
      <c r="L16" s="247" t="str">
        <f>IF(Ofwat_PC_Interventions!L16&lt;&gt;"",Ofwat_PC_Interventions!L16,IF(Company_PC_inputs!L16&lt;&gt;"",Company_PC_inputs!L16,""))</f>
        <v/>
      </c>
      <c r="M16" s="247" t="str">
        <f>IF(Ofwat_PC_Interventions!M16&lt;&gt;"",Ofwat_PC_Interventions!M16,IF(Company_PC_inputs!M16&lt;&gt;"",Company_PC_inputs!M16,""))</f>
        <v/>
      </c>
      <c r="N16" s="247" t="str">
        <f>IF(Ofwat_PC_Interventions!N16&lt;&gt;"",Ofwat_PC_Interventions!N16,IF(Company_PC_inputs!N16&lt;&gt;"",Company_PC_inputs!N16,""))</f>
        <v/>
      </c>
      <c r="O16" s="247" t="str">
        <f>IF(Ofwat_PC_Interventions!O16&lt;&gt;"",Ofwat_PC_Interventions!O16,IF(Company_PC_inputs!O16&lt;&gt;"",Company_PC_inputs!O16,""))</f>
        <v/>
      </c>
      <c r="P16" s="247" t="str">
        <f>IF(Ofwat_PC_Interventions!P16&lt;&gt;"",Ofwat_PC_Interventions!P16,IF(Company_PC_inputs!P16&lt;&gt;"",Company_PC_inputs!P16,""))</f>
        <v/>
      </c>
      <c r="Q16" s="247" t="str">
        <f>IF(Ofwat_PC_Interventions!Q16&lt;&gt;"",Ofwat_PC_Interventions!Q16,IF(Company_PC_inputs!Q16&lt;&gt;"",Company_PC_inputs!Q16,""))</f>
        <v/>
      </c>
      <c r="R16" s="247" t="str">
        <f>IF(Ofwat_PC_Interventions!R16&lt;&gt;"",Ofwat_PC_Interventions!R16,IF(Company_PC_inputs!R16&lt;&gt;"",Company_PC_inputs!R16,""))</f>
        <v/>
      </c>
      <c r="S16" s="247" t="str">
        <f>IF(Ofwat_PC_Interventions!S16&lt;&gt;"",Ofwat_PC_Interventions!S16,IF(Company_PC_inputs!S16&lt;&gt;"",Company_PC_inputs!S16,""))</f>
        <v/>
      </c>
      <c r="T16" s="247" t="str">
        <f>IF(Ofwat_PC_Interventions!T16&lt;&gt;"",Ofwat_PC_Interventions!T16,IF(Company_PC_inputs!T16&lt;&gt;"",Company_PC_inputs!T16,""))</f>
        <v/>
      </c>
      <c r="U16" s="247" t="str">
        <f>IF(Ofwat_PC_Interventions!U16&lt;&gt;"",Ofwat_PC_Interventions!U16,IF(Company_PC_inputs!U16&lt;&gt;"",Company_PC_inputs!U16,""))</f>
        <v/>
      </c>
      <c r="V16" s="247" t="str">
        <f>IF(Ofwat_PC_Interventions!V16&lt;&gt;"",Ofwat_PC_Interventions!V16,IF(Company_PC_inputs!V16&lt;&gt;"",Company_PC_inputs!V16,""))</f>
        <v/>
      </c>
      <c r="W16" s="247" t="str">
        <f>IF(Ofwat_PC_Interventions!W16&lt;&gt;"",Ofwat_PC_Interventions!W16,IF(Company_PC_inputs!W16&lt;&gt;"",Company_PC_inputs!W16,""))</f>
        <v/>
      </c>
      <c r="X16" s="247" t="str">
        <f>IF(Ofwat_PC_Interventions!X16&lt;&gt;"",Ofwat_PC_Interventions!X16,IF(Company_PC_inputs!X16&lt;&gt;"",Company_PC_inputs!X16,""))</f>
        <v/>
      </c>
      <c r="Y16" s="247" t="str">
        <f>IF(Ofwat_PC_Interventions!Y16&lt;&gt;"",Ofwat_PC_Interventions!Y16,IF(Company_PC_inputs!Y16&lt;&gt;"",Company_PC_inputs!Y16,""))</f>
        <v/>
      </c>
      <c r="Z16" s="247" t="str">
        <f>IF(Ofwat_PC_Interventions!Z16&lt;&gt;"",Ofwat_PC_Interventions!Z16,IF(Company_PC_inputs!Z16&lt;&gt;"",Company_PC_inputs!Z16,""))</f>
        <v/>
      </c>
      <c r="AA16" s="247" t="str">
        <f>IF(Ofwat_PC_Interventions!AA16&lt;&gt;"",Ofwat_PC_Interventions!AA16,IF(Company_PC_inputs!AA16&lt;&gt;"",Company_PC_inputs!AA16,""))</f>
        <v/>
      </c>
      <c r="AB16" s="247" t="str">
        <f>IF(Ofwat_PC_Interventions!AB16&lt;&gt;"",Ofwat_PC_Interventions!AB16,IF(Company_PC_inputs!AB16&lt;&gt;"",Company_PC_inputs!AB16,""))</f>
        <v/>
      </c>
      <c r="AC16" s="247" t="str">
        <f>IF(Ofwat_PC_Interventions!AC16&lt;&gt;"",Ofwat_PC_Interventions!AC16,IF(Company_PC_inputs!AC16&lt;&gt;"",Company_PC_inputs!AC16,""))</f>
        <v/>
      </c>
      <c r="AD16" s="247" t="str">
        <f>IF(Ofwat_PC_Interventions!AD16&lt;&gt;"",Ofwat_PC_Interventions!AD16,IF(Company_PC_inputs!AD16&lt;&gt;"",Company_PC_inputs!AD16,""))</f>
        <v/>
      </c>
      <c r="AE16" s="247" t="str">
        <f>IF(Ofwat_PC_Interventions!AE16&lt;&gt;"",Ofwat_PC_Interventions!AE16,IF(Company_PC_inputs!AE16&lt;&gt;"",Company_PC_inputs!AE16,""))</f>
        <v/>
      </c>
      <c r="AF16" s="247" t="str">
        <f>IF(Ofwat_PC_Interventions!AF16&lt;&gt;"",Ofwat_PC_Interventions!AF16,IF(Company_PC_inputs!AF16&lt;&gt;"",Company_PC_inputs!AF16,""))</f>
        <v/>
      </c>
      <c r="AG16" s="247" t="str">
        <f>IF(Ofwat_PC_Interventions!AG16&lt;&gt;"",Ofwat_PC_Interventions!AG16,IF(Company_PC_inputs!AG16&lt;&gt;"",Company_PC_inputs!AG16,""))</f>
        <v/>
      </c>
      <c r="AH16" s="247" t="str">
        <f>IF(Ofwat_PC_Interventions!AH16&lt;&gt;"",Ofwat_PC_Interventions!AH16,IF(Company_PC_inputs!AH16&lt;&gt;"",Company_PC_inputs!AH16,""))</f>
        <v/>
      </c>
      <c r="AI16" s="247" t="str">
        <f>IF(Ofwat_PC_Interventions!AI16&lt;&gt;"",Ofwat_PC_Interventions!AI16,IF(Company_PC_inputs!AI16&lt;&gt;"",Company_PC_inputs!AI16,""))</f>
        <v/>
      </c>
      <c r="AJ16" s="247" t="str">
        <f>IF(Ofwat_PC_Interventions!AJ16&lt;&gt;"",Ofwat_PC_Interventions!AJ16,IF(Company_PC_inputs!AJ16&lt;&gt;"",Company_PC_inputs!AJ16,""))</f>
        <v/>
      </c>
      <c r="AK16" s="247" t="str">
        <f>IF(Ofwat_PC_Interventions!AK16&lt;&gt;"",Ofwat_PC_Interventions!AK16,IF(Company_PC_inputs!AK16&lt;&gt;"",Company_PC_inputs!AK16,""))</f>
        <v/>
      </c>
      <c r="AL16" s="247" t="str">
        <f>IF(Ofwat_PC_Interventions!AL16&lt;&gt;"",Ofwat_PC_Interventions!AL16,IF(Company_PC_inputs!AL16&lt;&gt;"",Company_PC_inputs!AL16,""))</f>
        <v/>
      </c>
      <c r="AM16" s="247" t="str">
        <f>IF(Ofwat_PC_Interventions!AM16&lt;&gt;"",Ofwat_PC_Interventions!AM16,IF(Company_PC_inputs!AM16&lt;&gt;"",Company_PC_inputs!AM16,""))</f>
        <v/>
      </c>
      <c r="AN16" s="247" t="str">
        <f>IF(Ofwat_PC_Interventions!AN16&lt;&gt;"",Ofwat_PC_Interventions!AN16,IF(Company_PC_inputs!AN16&lt;&gt;"",Company_PC_inputs!AN16,""))</f>
        <v/>
      </c>
      <c r="AO16" s="247" t="str">
        <f>IF(Ofwat_PC_Interventions!AO16&lt;&gt;"",Ofwat_PC_Interventions!AO16,IF(Company_PC_inputs!AO16&lt;&gt;"",Company_PC_inputs!AO16,""))</f>
        <v/>
      </c>
      <c r="AP16" s="247" t="str">
        <f>IF(Ofwat_PC_Interventions!AP16&lt;&gt;"",Ofwat_PC_Interventions!AP16,IF(Company_PC_inputs!AP16&lt;&gt;"",Company_PC_inputs!AP16,""))</f>
        <v/>
      </c>
      <c r="AQ16" s="247" t="str">
        <f>IF(Ofwat_PC_Interventions!AQ16&lt;&gt;"",Ofwat_PC_Interventions!AQ16,IF(Company_PC_inputs!AQ16&lt;&gt;"",Company_PC_inputs!AQ16,""))</f>
        <v/>
      </c>
      <c r="AR16" s="247" t="str">
        <f>IF(Ofwat_PC_Interventions!AR16&lt;&gt;"",Ofwat_PC_Interventions!AR16,IF(Company_PC_inputs!AR16&lt;&gt;"",Company_PC_inputs!AR16,""))</f>
        <v/>
      </c>
      <c r="AS16" s="247" t="str">
        <f>IF(Ofwat_PC_Interventions!AS16&lt;&gt;"",Ofwat_PC_Interventions!AS16,IF(Company_PC_inputs!AS16&lt;&gt;"",Company_PC_inputs!AS16,""))</f>
        <v/>
      </c>
      <c r="AT16" s="247" t="str">
        <f>IF(Ofwat_PC_Interventions!AT16&lt;&gt;"",Ofwat_PC_Interventions!AT16,IF(Company_PC_inputs!AT16&lt;&gt;"",Company_PC_inputs!AT16,""))</f>
        <v/>
      </c>
      <c r="AU16" s="247" t="str">
        <f>IF(Ofwat_PC_Interventions!AU16&lt;&gt;"",Ofwat_PC_Interventions!AU16,IF(Company_PC_inputs!AU16&lt;&gt;"",Company_PC_inputs!AU16,""))</f>
        <v/>
      </c>
      <c r="AV16" s="247" t="str">
        <f>IF(Ofwat_PC_Interventions!AV16&lt;&gt;"",Ofwat_PC_Interventions!AV16,IF(Company_PC_inputs!AV16&lt;&gt;"",Company_PC_inputs!AV16,""))</f>
        <v/>
      </c>
      <c r="AW16" s="247" t="str">
        <f>IF(Ofwat_PC_Interventions!AW16&lt;&gt;"",Ofwat_PC_Interventions!AW16,IF(Company_PC_inputs!AW16&lt;&gt;"",Company_PC_inputs!AW16,""))</f>
        <v/>
      </c>
      <c r="AX16" s="247" t="str">
        <f>IF(Ofwat_PC_Interventions!AX16&lt;&gt;"",Ofwat_PC_Interventions!AX16,IF(Company_PC_inputs!AX16&lt;&gt;"",Company_PC_inputs!AX16,""))</f>
        <v/>
      </c>
      <c r="AY16" s="247" t="str">
        <f>IF(Ofwat_PC_Interventions!AY16&lt;&gt;"",Ofwat_PC_Interventions!AY16,IF(Company_PC_inputs!AY16&lt;&gt;"",Company_PC_inputs!AY16,""))</f>
        <v/>
      </c>
      <c r="AZ16" s="247" t="str">
        <f>IF(Ofwat_PC_Interventions!AZ16&lt;&gt;"",Ofwat_PC_Interventions!AZ16,IF(Company_PC_inputs!AZ16&lt;&gt;"",Company_PC_inputs!AZ16,""))</f>
        <v/>
      </c>
      <c r="BA16" s="247" t="str">
        <f>IF(Ofwat_PC_Interventions!BA16&lt;&gt;"",Ofwat_PC_Interventions!BA16,IF(Company_PC_inputs!BA16&lt;&gt;"",Company_PC_inputs!BA16,""))</f>
        <v/>
      </c>
      <c r="BB16" s="247" t="str">
        <f>IF(Ofwat_PC_Interventions!BB16&lt;&gt;"",Ofwat_PC_Interventions!BB16,IF(Company_PC_inputs!BB16&lt;&gt;"",Company_PC_inputs!BB16,""))</f>
        <v/>
      </c>
      <c r="BC16" s="247" t="str">
        <f>IF(Ofwat_PC_Interventions!BC16&lt;&gt;"",Ofwat_PC_Interventions!BC16,IF(Company_PC_inputs!BC16&lt;&gt;"",Company_PC_inputs!BC16,""))</f>
        <v/>
      </c>
      <c r="BD16" s="247" t="str">
        <f>IF(Ofwat_PC_Interventions!BD16&lt;&gt;"",Ofwat_PC_Interventions!BD16,IF(Company_PC_inputs!BD16&lt;&gt;"",Company_PC_inputs!BD16,""))</f>
        <v/>
      </c>
      <c r="BE16" s="247" t="str">
        <f>IF(Ofwat_PC_Interventions!BE16&lt;&gt;"",Ofwat_PC_Interventions!BE16,IF(Company_PC_inputs!BE16&lt;&gt;"",Company_PC_inputs!BE16,""))</f>
        <v/>
      </c>
      <c r="BF16" s="247" t="str">
        <f>IF(Ofwat_PC_Interventions!BF16&lt;&gt;"",Ofwat_PC_Interventions!BF16,IF(Company_PC_inputs!BF16&lt;&gt;"",Company_PC_inputs!BF16,""))</f>
        <v/>
      </c>
      <c r="BG16" s="247" t="str">
        <f>IF(Ofwat_PC_Interventions!BG16&lt;&gt;"",Ofwat_PC_Interventions!BG16,IF(Company_PC_inputs!BG16&lt;&gt;"",Company_PC_inputs!BG16,""))</f>
        <v/>
      </c>
      <c r="BH16" s="247" t="str">
        <f>IF(Ofwat_PC_Interventions!BH16&lt;&gt;"",Ofwat_PC_Interventions!BH16,IF(Company_PC_inputs!BH16&lt;&gt;"",Company_PC_inputs!BH16,""))</f>
        <v/>
      </c>
      <c r="BI16" s="247" t="str">
        <f>IF(Ofwat_PC_Interventions!BI16&lt;&gt;"",Ofwat_PC_Interventions!BI16,IF(Company_PC_inputs!BI16&lt;&gt;"",Company_PC_inputs!BI16,""))</f>
        <v/>
      </c>
      <c r="BJ16" s="247" t="str">
        <f>IF(Ofwat_PC_Interventions!BJ16&lt;&gt;"",Ofwat_PC_Interventions!BJ16,IF(Company_PC_inputs!BJ16&lt;&gt;"",Company_PC_inputs!BJ16,""))</f>
        <v/>
      </c>
      <c r="BK16" s="247" t="str">
        <f>IF(Ofwat_PC_Interventions!BK16&lt;&gt;"",Ofwat_PC_Interventions!BK16,IF(Company_PC_inputs!BK16&lt;&gt;"",Company_PC_inputs!BK16,""))</f>
        <v/>
      </c>
      <c r="BL16" s="247" t="str">
        <f>IF(Ofwat_PC_Interventions!BL16&lt;&gt;"",Ofwat_PC_Interventions!BL16,IF(Company_PC_inputs!BL16&lt;&gt;"",Company_PC_inputs!BL16,""))</f>
        <v/>
      </c>
      <c r="BM16" s="247" t="str">
        <f>IF(Ofwat_PC_Interventions!BM16&lt;&gt;"",Ofwat_PC_Interventions!BM16,IF(Company_PC_inputs!BM16&lt;&gt;"",Company_PC_inputs!BM16,""))</f>
        <v/>
      </c>
      <c r="BN16" s="247" t="str">
        <f>IF(Ofwat_PC_Interventions!BN16&lt;&gt;"",Ofwat_PC_Interventions!BN16,IF(Company_PC_inputs!BN16&lt;&gt;"",Company_PC_inputs!BN16,""))</f>
        <v/>
      </c>
      <c r="BO16" s="247" t="str">
        <f>IF(Ofwat_PC_Interventions!BO16&lt;&gt;"",Ofwat_PC_Interventions!BO16,IF(Company_PC_inputs!BO16&lt;&gt;"",Company_PC_inputs!BO16,""))</f>
        <v/>
      </c>
      <c r="BP16" s="247" t="str">
        <f>IF(Ofwat_PC_Interventions!BP16&lt;&gt;"",Ofwat_PC_Interventions!BP16,IF(Company_PC_inputs!BP16&lt;&gt;"",Company_PC_inputs!BP16,""))</f>
        <v/>
      </c>
      <c r="BQ16" s="247" t="str">
        <f>IF(Ofwat_PC_Interventions!BQ16&lt;&gt;"",Ofwat_PC_Interventions!BQ16,IF(Company_PC_inputs!BQ16&lt;&gt;"",Company_PC_inputs!BQ16,""))</f>
        <v/>
      </c>
      <c r="BR16" s="208"/>
      <c r="BS16" s="208"/>
      <c r="BT16" s="208"/>
      <c r="BU16" s="208"/>
      <c r="BV16" s="208"/>
      <c r="BW16" s="208"/>
      <c r="BX16" s="208"/>
      <c r="BY16" s="208"/>
      <c r="BZ16" s="208"/>
      <c r="CA16" s="208"/>
      <c r="CB16" s="208"/>
      <c r="CC16" s="208"/>
      <c r="CD16" s="208"/>
      <c r="CE16" s="208"/>
      <c r="CF16" s="208"/>
      <c r="CG16" s="208"/>
      <c r="CH16" s="208"/>
      <c r="CI16" s="208"/>
      <c r="CJ16" s="208"/>
      <c r="CK16" s="208"/>
      <c r="CL16" s="208"/>
      <c r="CM16" s="208"/>
      <c r="CN16" s="208"/>
      <c r="CO16" s="208"/>
      <c r="CP16" s="208"/>
      <c r="CQ16" s="208"/>
      <c r="CR16" s="208"/>
      <c r="CS16" s="208"/>
      <c r="CT16" s="208"/>
      <c r="CU16" s="208"/>
      <c r="CV16" s="208"/>
      <c r="CW16" s="208"/>
      <c r="CX16" s="208"/>
      <c r="CY16" s="208"/>
      <c r="CZ16" s="208"/>
      <c r="DA16" s="208"/>
      <c r="DB16" s="208"/>
      <c r="DC16" s="208"/>
      <c r="DD16" s="208"/>
    </row>
    <row r="17" spans="4:69" s="179" customFormat="1" x14ac:dyDescent="0.2">
      <c r="E17" s="179" t="s">
        <v>112</v>
      </c>
      <c r="G17" s="179" t="s">
        <v>83</v>
      </c>
      <c r="J17" s="247" t="str">
        <f>IF(Ofwat_PC_Interventions!J17&lt;&gt;"",Ofwat_PC_Interventions!J17,IF(Company_PC_inputs!J17&lt;&gt;"",Company_PC_inputs!J17,""))</f>
        <v/>
      </c>
      <c r="K17" s="247" t="str">
        <f>IF(Ofwat_PC_Interventions!K17&lt;&gt;"",Ofwat_PC_Interventions!K17,IF(Company_PC_inputs!K17&lt;&gt;"",Company_PC_inputs!K17,""))</f>
        <v/>
      </c>
      <c r="L17" s="247" t="str">
        <f>IF(Ofwat_PC_Interventions!L17&lt;&gt;"",Ofwat_PC_Interventions!L17,IF(Company_PC_inputs!L17&lt;&gt;"",Company_PC_inputs!L17,""))</f>
        <v/>
      </c>
      <c r="M17" s="247" t="str">
        <f>IF(Ofwat_PC_Interventions!M17&lt;&gt;"",Ofwat_PC_Interventions!M17,IF(Company_PC_inputs!M17&lt;&gt;"",Company_PC_inputs!M17,""))</f>
        <v/>
      </c>
      <c r="N17" s="247" t="str">
        <f>IF(Ofwat_PC_Interventions!N17&lt;&gt;"",Ofwat_PC_Interventions!N17,IF(Company_PC_inputs!N17&lt;&gt;"",Company_PC_inputs!N17,""))</f>
        <v/>
      </c>
      <c r="O17" s="247" t="str">
        <f>IF(Ofwat_PC_Interventions!O17&lt;&gt;"",Ofwat_PC_Interventions!O17,IF(Company_PC_inputs!O17&lt;&gt;"",Company_PC_inputs!O17,""))</f>
        <v/>
      </c>
      <c r="P17" s="247" t="str">
        <f>IF(Ofwat_PC_Interventions!P17&lt;&gt;"",Ofwat_PC_Interventions!P17,IF(Company_PC_inputs!P17&lt;&gt;"",Company_PC_inputs!P17,""))</f>
        <v/>
      </c>
      <c r="Q17" s="247" t="str">
        <f>IF(Ofwat_PC_Interventions!Q17&lt;&gt;"",Ofwat_PC_Interventions!Q17,IF(Company_PC_inputs!Q17&lt;&gt;"",Company_PC_inputs!Q17,""))</f>
        <v/>
      </c>
      <c r="R17" s="247" t="str">
        <f>IF(Ofwat_PC_Interventions!R17&lt;&gt;"",Ofwat_PC_Interventions!R17,IF(Company_PC_inputs!R17&lt;&gt;"",Company_PC_inputs!R17,""))</f>
        <v/>
      </c>
      <c r="S17" s="247" t="str">
        <f>IF(Ofwat_PC_Interventions!S17&lt;&gt;"",Ofwat_PC_Interventions!S17,IF(Company_PC_inputs!S17&lt;&gt;"",Company_PC_inputs!S17,""))</f>
        <v/>
      </c>
      <c r="T17" s="247" t="str">
        <f>IF(Ofwat_PC_Interventions!T17&lt;&gt;"",Ofwat_PC_Interventions!T17,IF(Company_PC_inputs!T17&lt;&gt;"",Company_PC_inputs!T17,""))</f>
        <v/>
      </c>
      <c r="U17" s="247" t="str">
        <f>IF(Ofwat_PC_Interventions!U17&lt;&gt;"",Ofwat_PC_Interventions!U17,IF(Company_PC_inputs!U17&lt;&gt;"",Company_PC_inputs!U17,""))</f>
        <v/>
      </c>
      <c r="V17" s="247" t="str">
        <f>IF(Ofwat_PC_Interventions!V17&lt;&gt;"",Ofwat_PC_Interventions!V17,IF(Company_PC_inputs!V17&lt;&gt;"",Company_PC_inputs!V17,""))</f>
        <v/>
      </c>
      <c r="W17" s="247" t="str">
        <f>IF(Ofwat_PC_Interventions!W17&lt;&gt;"",Ofwat_PC_Interventions!W17,IF(Company_PC_inputs!W17&lt;&gt;"",Company_PC_inputs!W17,""))</f>
        <v/>
      </c>
      <c r="X17" s="247" t="str">
        <f>IF(Ofwat_PC_Interventions!X17&lt;&gt;"",Ofwat_PC_Interventions!X17,IF(Company_PC_inputs!X17&lt;&gt;"",Company_PC_inputs!X17,""))</f>
        <v/>
      </c>
      <c r="Y17" s="247" t="str">
        <f>IF(Ofwat_PC_Interventions!Y17&lt;&gt;"",Ofwat_PC_Interventions!Y17,IF(Company_PC_inputs!Y17&lt;&gt;"",Company_PC_inputs!Y17,""))</f>
        <v/>
      </c>
      <c r="Z17" s="247" t="str">
        <f>IF(Ofwat_PC_Interventions!Z17&lt;&gt;"",Ofwat_PC_Interventions!Z17,IF(Company_PC_inputs!Z17&lt;&gt;"",Company_PC_inputs!Z17,""))</f>
        <v/>
      </c>
      <c r="AA17" s="247" t="str">
        <f>IF(Ofwat_PC_Interventions!AA17&lt;&gt;"",Ofwat_PC_Interventions!AA17,IF(Company_PC_inputs!AA17&lt;&gt;"",Company_PC_inputs!AA17,""))</f>
        <v/>
      </c>
      <c r="AB17" s="247" t="str">
        <f>IF(Ofwat_PC_Interventions!AB17&lt;&gt;"",Ofwat_PC_Interventions!AB17,IF(Company_PC_inputs!AB17&lt;&gt;"",Company_PC_inputs!AB17,""))</f>
        <v/>
      </c>
      <c r="AC17" s="247" t="str">
        <f>IF(Ofwat_PC_Interventions!AC17&lt;&gt;"",Ofwat_PC_Interventions!AC17,IF(Company_PC_inputs!AC17&lt;&gt;"",Company_PC_inputs!AC17,""))</f>
        <v/>
      </c>
      <c r="AD17" s="247" t="str">
        <f>IF(Ofwat_PC_Interventions!AD17&lt;&gt;"",Ofwat_PC_Interventions!AD17,IF(Company_PC_inputs!AD17&lt;&gt;"",Company_PC_inputs!AD17,""))</f>
        <v/>
      </c>
      <c r="AE17" s="247" t="str">
        <f>IF(Ofwat_PC_Interventions!AE17&lt;&gt;"",Ofwat_PC_Interventions!AE17,IF(Company_PC_inputs!AE17&lt;&gt;"",Company_PC_inputs!AE17,""))</f>
        <v/>
      </c>
      <c r="AF17" s="247" t="str">
        <f>IF(Ofwat_PC_Interventions!AF17&lt;&gt;"",Ofwat_PC_Interventions!AF17,IF(Company_PC_inputs!AF17&lt;&gt;"",Company_PC_inputs!AF17,""))</f>
        <v/>
      </c>
      <c r="AG17" s="247" t="str">
        <f>IF(Ofwat_PC_Interventions!AG17&lt;&gt;"",Ofwat_PC_Interventions!AG17,IF(Company_PC_inputs!AG17&lt;&gt;"",Company_PC_inputs!AG17,""))</f>
        <v/>
      </c>
      <c r="AH17" s="247" t="str">
        <f>IF(Ofwat_PC_Interventions!AH17&lt;&gt;"",Ofwat_PC_Interventions!AH17,IF(Company_PC_inputs!AH17&lt;&gt;"",Company_PC_inputs!AH17,""))</f>
        <v/>
      </c>
      <c r="AI17" s="247" t="str">
        <f>IF(Ofwat_PC_Interventions!AI17&lt;&gt;"",Ofwat_PC_Interventions!AI17,IF(Company_PC_inputs!AI17&lt;&gt;"",Company_PC_inputs!AI17,""))</f>
        <v/>
      </c>
      <c r="AJ17" s="247" t="str">
        <f>IF(Ofwat_PC_Interventions!AJ17&lt;&gt;"",Ofwat_PC_Interventions!AJ17,IF(Company_PC_inputs!AJ17&lt;&gt;"",Company_PC_inputs!AJ17,""))</f>
        <v/>
      </c>
      <c r="AK17" s="247" t="str">
        <f>IF(Ofwat_PC_Interventions!AK17&lt;&gt;"",Ofwat_PC_Interventions!AK17,IF(Company_PC_inputs!AK17&lt;&gt;"",Company_PC_inputs!AK17,""))</f>
        <v/>
      </c>
      <c r="AL17" s="247" t="str">
        <f>IF(Ofwat_PC_Interventions!AL17&lt;&gt;"",Ofwat_PC_Interventions!AL17,IF(Company_PC_inputs!AL17&lt;&gt;"",Company_PC_inputs!AL17,""))</f>
        <v/>
      </c>
      <c r="AM17" s="247" t="str">
        <f>IF(Ofwat_PC_Interventions!AM17&lt;&gt;"",Ofwat_PC_Interventions!AM17,IF(Company_PC_inputs!AM17&lt;&gt;"",Company_PC_inputs!AM17,""))</f>
        <v/>
      </c>
      <c r="AN17" s="247" t="str">
        <f>IF(Ofwat_PC_Interventions!AN17&lt;&gt;"",Ofwat_PC_Interventions!AN17,IF(Company_PC_inputs!AN17&lt;&gt;"",Company_PC_inputs!AN17,""))</f>
        <v/>
      </c>
      <c r="AO17" s="247" t="str">
        <f>IF(Ofwat_PC_Interventions!AO17&lt;&gt;"",Ofwat_PC_Interventions!AO17,IF(Company_PC_inputs!AO17&lt;&gt;"",Company_PC_inputs!AO17,""))</f>
        <v/>
      </c>
      <c r="AP17" s="247" t="str">
        <f>IF(Ofwat_PC_Interventions!AP17&lt;&gt;"",Ofwat_PC_Interventions!AP17,IF(Company_PC_inputs!AP17&lt;&gt;"",Company_PC_inputs!AP17,""))</f>
        <v/>
      </c>
      <c r="AQ17" s="247" t="str">
        <f>IF(Ofwat_PC_Interventions!AQ17&lt;&gt;"",Ofwat_PC_Interventions!AQ17,IF(Company_PC_inputs!AQ17&lt;&gt;"",Company_PC_inputs!AQ17,""))</f>
        <v/>
      </c>
      <c r="AR17" s="247" t="str">
        <f>IF(Ofwat_PC_Interventions!AR17&lt;&gt;"",Ofwat_PC_Interventions!AR17,IF(Company_PC_inputs!AR17&lt;&gt;"",Company_PC_inputs!AR17,""))</f>
        <v/>
      </c>
      <c r="AS17" s="247" t="str">
        <f>IF(Ofwat_PC_Interventions!AS17&lt;&gt;"",Ofwat_PC_Interventions!AS17,IF(Company_PC_inputs!AS17&lt;&gt;"",Company_PC_inputs!AS17,""))</f>
        <v/>
      </c>
      <c r="AT17" s="247" t="str">
        <f>IF(Ofwat_PC_Interventions!AT17&lt;&gt;"",Ofwat_PC_Interventions!AT17,IF(Company_PC_inputs!AT17&lt;&gt;"",Company_PC_inputs!AT17,""))</f>
        <v/>
      </c>
      <c r="AU17" s="247" t="str">
        <f>IF(Ofwat_PC_Interventions!AU17&lt;&gt;"",Ofwat_PC_Interventions!AU17,IF(Company_PC_inputs!AU17&lt;&gt;"",Company_PC_inputs!AU17,""))</f>
        <v/>
      </c>
      <c r="AV17" s="247" t="str">
        <f>IF(Ofwat_PC_Interventions!AV17&lt;&gt;"",Ofwat_PC_Interventions!AV17,IF(Company_PC_inputs!AV17&lt;&gt;"",Company_PC_inputs!AV17,""))</f>
        <v/>
      </c>
      <c r="AW17" s="247" t="str">
        <f>IF(Ofwat_PC_Interventions!AW17&lt;&gt;"",Ofwat_PC_Interventions!AW17,IF(Company_PC_inputs!AW17&lt;&gt;"",Company_PC_inputs!AW17,""))</f>
        <v/>
      </c>
      <c r="AX17" s="247" t="str">
        <f>IF(Ofwat_PC_Interventions!AX17&lt;&gt;"",Ofwat_PC_Interventions!AX17,IF(Company_PC_inputs!AX17&lt;&gt;"",Company_PC_inputs!AX17,""))</f>
        <v/>
      </c>
      <c r="AY17" s="247" t="str">
        <f>IF(Ofwat_PC_Interventions!AY17&lt;&gt;"",Ofwat_PC_Interventions!AY17,IF(Company_PC_inputs!AY17&lt;&gt;"",Company_PC_inputs!AY17,""))</f>
        <v/>
      </c>
      <c r="AZ17" s="247" t="str">
        <f>IF(Ofwat_PC_Interventions!AZ17&lt;&gt;"",Ofwat_PC_Interventions!AZ17,IF(Company_PC_inputs!AZ17&lt;&gt;"",Company_PC_inputs!AZ17,""))</f>
        <v/>
      </c>
      <c r="BA17" s="247" t="str">
        <f>IF(Ofwat_PC_Interventions!BA17&lt;&gt;"",Ofwat_PC_Interventions!BA17,IF(Company_PC_inputs!BA17&lt;&gt;"",Company_PC_inputs!BA17,""))</f>
        <v/>
      </c>
      <c r="BB17" s="247" t="str">
        <f>IF(Ofwat_PC_Interventions!BB17&lt;&gt;"",Ofwat_PC_Interventions!BB17,IF(Company_PC_inputs!BB17&lt;&gt;"",Company_PC_inputs!BB17,""))</f>
        <v/>
      </c>
      <c r="BC17" s="247" t="str">
        <f>IF(Ofwat_PC_Interventions!BC17&lt;&gt;"",Ofwat_PC_Interventions!BC17,IF(Company_PC_inputs!BC17&lt;&gt;"",Company_PC_inputs!BC17,""))</f>
        <v/>
      </c>
      <c r="BD17" s="247" t="str">
        <f>IF(Ofwat_PC_Interventions!BD17&lt;&gt;"",Ofwat_PC_Interventions!BD17,IF(Company_PC_inputs!BD17&lt;&gt;"",Company_PC_inputs!BD17,""))</f>
        <v/>
      </c>
      <c r="BE17" s="247" t="str">
        <f>IF(Ofwat_PC_Interventions!BE17&lt;&gt;"",Ofwat_PC_Interventions!BE17,IF(Company_PC_inputs!BE17&lt;&gt;"",Company_PC_inputs!BE17,""))</f>
        <v/>
      </c>
      <c r="BF17" s="247" t="str">
        <f>IF(Ofwat_PC_Interventions!BF17&lt;&gt;"",Ofwat_PC_Interventions!BF17,IF(Company_PC_inputs!BF17&lt;&gt;"",Company_PC_inputs!BF17,""))</f>
        <v/>
      </c>
      <c r="BG17" s="247" t="str">
        <f>IF(Ofwat_PC_Interventions!BG17&lt;&gt;"",Ofwat_PC_Interventions!BG17,IF(Company_PC_inputs!BG17&lt;&gt;"",Company_PC_inputs!BG17,""))</f>
        <v/>
      </c>
      <c r="BH17" s="247" t="str">
        <f>IF(Ofwat_PC_Interventions!BH17&lt;&gt;"",Ofwat_PC_Interventions!BH17,IF(Company_PC_inputs!BH17&lt;&gt;"",Company_PC_inputs!BH17,""))</f>
        <v/>
      </c>
      <c r="BI17" s="247" t="str">
        <f>IF(Ofwat_PC_Interventions!BI17&lt;&gt;"",Ofwat_PC_Interventions!BI17,IF(Company_PC_inputs!BI17&lt;&gt;"",Company_PC_inputs!BI17,""))</f>
        <v/>
      </c>
      <c r="BJ17" s="247" t="str">
        <f>IF(Ofwat_PC_Interventions!BJ17&lt;&gt;"",Ofwat_PC_Interventions!BJ17,IF(Company_PC_inputs!BJ17&lt;&gt;"",Company_PC_inputs!BJ17,""))</f>
        <v/>
      </c>
      <c r="BK17" s="247" t="str">
        <f>IF(Ofwat_PC_Interventions!BK17&lt;&gt;"",Ofwat_PC_Interventions!BK17,IF(Company_PC_inputs!BK17&lt;&gt;"",Company_PC_inputs!BK17,""))</f>
        <v/>
      </c>
      <c r="BL17" s="247" t="str">
        <f>IF(Ofwat_PC_Interventions!BL17&lt;&gt;"",Ofwat_PC_Interventions!BL17,IF(Company_PC_inputs!BL17&lt;&gt;"",Company_PC_inputs!BL17,""))</f>
        <v/>
      </c>
      <c r="BM17" s="247" t="str">
        <f>IF(Ofwat_PC_Interventions!BM17&lt;&gt;"",Ofwat_PC_Interventions!BM17,IF(Company_PC_inputs!BM17&lt;&gt;"",Company_PC_inputs!BM17,""))</f>
        <v/>
      </c>
      <c r="BN17" s="247" t="str">
        <f>IF(Ofwat_PC_Interventions!BN17&lt;&gt;"",Ofwat_PC_Interventions!BN17,IF(Company_PC_inputs!BN17&lt;&gt;"",Company_PC_inputs!BN17,""))</f>
        <v/>
      </c>
      <c r="BO17" s="247" t="str">
        <f>IF(Ofwat_PC_Interventions!BO17&lt;&gt;"",Ofwat_PC_Interventions!BO17,IF(Company_PC_inputs!BO17&lt;&gt;"",Company_PC_inputs!BO17,""))</f>
        <v/>
      </c>
      <c r="BP17" s="247" t="str">
        <f>IF(Ofwat_PC_Interventions!BP17&lt;&gt;"",Ofwat_PC_Interventions!BP17,IF(Company_PC_inputs!BP17&lt;&gt;"",Company_PC_inputs!BP17,""))</f>
        <v/>
      </c>
      <c r="BQ17" s="247" t="str">
        <f>IF(Ofwat_PC_Interventions!BQ17&lt;&gt;"",Ofwat_PC_Interventions!BQ17,IF(Company_PC_inputs!BQ17&lt;&gt;"",Company_PC_inputs!BQ17,""))</f>
        <v/>
      </c>
    </row>
    <row r="18" spans="4:69" s="170" customFormat="1" x14ac:dyDescent="0.2">
      <c r="D18" s="208"/>
      <c r="E18" s="208"/>
      <c r="F18" s="208"/>
      <c r="G18" s="208"/>
      <c r="H18" s="208"/>
      <c r="I18" s="208"/>
      <c r="J18" s="200" t="str">
        <f>IF(Ofwat_PC_Interventions!J18&lt;&gt;"",Ofwat_PC_Interventions!J18,IF(Company_PC_inputs!J18&lt;&gt;"",Company_PC_inputs!J18,""))</f>
        <v/>
      </c>
      <c r="K18" s="200" t="str">
        <f>IF(Ofwat_PC_Interventions!K18&lt;&gt;"",Ofwat_PC_Interventions!K18,IF(Company_PC_inputs!K18&lt;&gt;"",Company_PC_inputs!K18,""))</f>
        <v/>
      </c>
      <c r="L18" s="200" t="str">
        <f>IF(Ofwat_PC_Interventions!L18&lt;&gt;"",Ofwat_PC_Interventions!L18,IF(Company_PC_inputs!L18&lt;&gt;"",Company_PC_inputs!L18,""))</f>
        <v/>
      </c>
      <c r="M18" s="200" t="str">
        <f>IF(Ofwat_PC_Interventions!M18&lt;&gt;"",Ofwat_PC_Interventions!M18,IF(Company_PC_inputs!M18&lt;&gt;"",Company_PC_inputs!M18,""))</f>
        <v/>
      </c>
      <c r="N18" s="200" t="str">
        <f>IF(Ofwat_PC_Interventions!N18&lt;&gt;"",Ofwat_PC_Interventions!N18,IF(Company_PC_inputs!N18&lt;&gt;"",Company_PC_inputs!N18,""))</f>
        <v/>
      </c>
      <c r="O18" s="200" t="str">
        <f>IF(Ofwat_PC_Interventions!O18&lt;&gt;"",Ofwat_PC_Interventions!O18,IF(Company_PC_inputs!O18&lt;&gt;"",Company_PC_inputs!O18,""))</f>
        <v/>
      </c>
      <c r="P18" s="200" t="str">
        <f>IF(Ofwat_PC_Interventions!P18&lt;&gt;"",Ofwat_PC_Interventions!P18,IF(Company_PC_inputs!P18&lt;&gt;"",Company_PC_inputs!P18,""))</f>
        <v/>
      </c>
      <c r="Q18" s="200" t="str">
        <f>IF(Ofwat_PC_Interventions!Q18&lt;&gt;"",Ofwat_PC_Interventions!Q18,IF(Company_PC_inputs!Q18&lt;&gt;"",Company_PC_inputs!Q18,""))</f>
        <v/>
      </c>
      <c r="R18" s="200" t="str">
        <f>IF(Ofwat_PC_Interventions!R18&lt;&gt;"",Ofwat_PC_Interventions!R18,IF(Company_PC_inputs!R18&lt;&gt;"",Company_PC_inputs!R18,""))</f>
        <v/>
      </c>
      <c r="S18" s="200" t="str">
        <f>IF(Ofwat_PC_Interventions!S18&lt;&gt;"",Ofwat_PC_Interventions!S18,IF(Company_PC_inputs!S18&lt;&gt;"",Company_PC_inputs!S18,""))</f>
        <v/>
      </c>
      <c r="T18" s="200" t="str">
        <f>IF(Ofwat_PC_Interventions!T18&lt;&gt;"",Ofwat_PC_Interventions!T18,IF(Company_PC_inputs!T18&lt;&gt;"",Company_PC_inputs!T18,""))</f>
        <v/>
      </c>
      <c r="U18" s="200" t="str">
        <f>IF(Ofwat_PC_Interventions!U18&lt;&gt;"",Ofwat_PC_Interventions!U18,IF(Company_PC_inputs!U18&lt;&gt;"",Company_PC_inputs!U18,""))</f>
        <v/>
      </c>
      <c r="V18" s="200" t="str">
        <f>IF(Ofwat_PC_Interventions!V18&lt;&gt;"",Ofwat_PC_Interventions!V18,IF(Company_PC_inputs!V18&lt;&gt;"",Company_PC_inputs!V18,""))</f>
        <v/>
      </c>
      <c r="W18" s="200" t="str">
        <f>IF(Ofwat_PC_Interventions!W18&lt;&gt;"",Ofwat_PC_Interventions!W18,IF(Company_PC_inputs!W18&lt;&gt;"",Company_PC_inputs!W18,""))</f>
        <v/>
      </c>
      <c r="X18" s="200" t="str">
        <f>IF(Ofwat_PC_Interventions!X18&lt;&gt;"",Ofwat_PC_Interventions!X18,IF(Company_PC_inputs!X18&lt;&gt;"",Company_PC_inputs!X18,""))</f>
        <v/>
      </c>
      <c r="Y18" s="200" t="str">
        <f>IF(Ofwat_PC_Interventions!Y18&lt;&gt;"",Ofwat_PC_Interventions!Y18,IF(Company_PC_inputs!Y18&lt;&gt;"",Company_PC_inputs!Y18,""))</f>
        <v/>
      </c>
      <c r="Z18" s="200" t="str">
        <f>IF(Ofwat_PC_Interventions!Z18&lt;&gt;"",Ofwat_PC_Interventions!Z18,IF(Company_PC_inputs!Z18&lt;&gt;"",Company_PC_inputs!Z18,""))</f>
        <v/>
      </c>
      <c r="AA18" s="200" t="str">
        <f>IF(Ofwat_PC_Interventions!AA18&lt;&gt;"",Ofwat_PC_Interventions!AA18,IF(Company_PC_inputs!AA18&lt;&gt;"",Company_PC_inputs!AA18,""))</f>
        <v/>
      </c>
      <c r="AB18" s="200" t="str">
        <f>IF(Ofwat_PC_Interventions!AB18&lt;&gt;"",Ofwat_PC_Interventions!AB18,IF(Company_PC_inputs!AB18&lt;&gt;"",Company_PC_inputs!AB18,""))</f>
        <v/>
      </c>
      <c r="AC18" s="200" t="str">
        <f>IF(Ofwat_PC_Interventions!AC18&lt;&gt;"",Ofwat_PC_Interventions!AC18,IF(Company_PC_inputs!AC18&lt;&gt;"",Company_PC_inputs!AC18,""))</f>
        <v/>
      </c>
      <c r="AD18" s="200" t="str">
        <f>IF(Ofwat_PC_Interventions!AD18&lt;&gt;"",Ofwat_PC_Interventions!AD18,IF(Company_PC_inputs!AD18&lt;&gt;"",Company_PC_inputs!AD18,""))</f>
        <v/>
      </c>
      <c r="AE18" s="200" t="str">
        <f>IF(Ofwat_PC_Interventions!AE18&lt;&gt;"",Ofwat_PC_Interventions!AE18,IF(Company_PC_inputs!AE18&lt;&gt;"",Company_PC_inputs!AE18,""))</f>
        <v/>
      </c>
      <c r="AF18" s="200" t="str">
        <f>IF(Ofwat_PC_Interventions!AF18&lt;&gt;"",Ofwat_PC_Interventions!AF18,IF(Company_PC_inputs!AF18&lt;&gt;"",Company_PC_inputs!AF18,""))</f>
        <v/>
      </c>
      <c r="AG18" s="200" t="str">
        <f>IF(Ofwat_PC_Interventions!AG18&lt;&gt;"",Ofwat_PC_Interventions!AG18,IF(Company_PC_inputs!AG18&lt;&gt;"",Company_PC_inputs!AG18,""))</f>
        <v/>
      </c>
      <c r="AH18" s="200" t="str">
        <f>IF(Ofwat_PC_Interventions!AH18&lt;&gt;"",Ofwat_PC_Interventions!AH18,IF(Company_PC_inputs!AH18&lt;&gt;"",Company_PC_inputs!AH18,""))</f>
        <v/>
      </c>
      <c r="AI18" s="200" t="str">
        <f>IF(Ofwat_PC_Interventions!AI18&lt;&gt;"",Ofwat_PC_Interventions!AI18,IF(Company_PC_inputs!AI18&lt;&gt;"",Company_PC_inputs!AI18,""))</f>
        <v/>
      </c>
      <c r="AJ18" s="200" t="str">
        <f>IF(Ofwat_PC_Interventions!AJ18&lt;&gt;"",Ofwat_PC_Interventions!AJ18,IF(Company_PC_inputs!AJ18&lt;&gt;"",Company_PC_inputs!AJ18,""))</f>
        <v/>
      </c>
      <c r="AK18" s="200" t="str">
        <f>IF(Ofwat_PC_Interventions!AK18&lt;&gt;"",Ofwat_PC_Interventions!AK18,IF(Company_PC_inputs!AK18&lt;&gt;"",Company_PC_inputs!AK18,""))</f>
        <v/>
      </c>
      <c r="AL18" s="200" t="str">
        <f>IF(Ofwat_PC_Interventions!AL18&lt;&gt;"",Ofwat_PC_Interventions!AL18,IF(Company_PC_inputs!AL18&lt;&gt;"",Company_PC_inputs!AL18,""))</f>
        <v/>
      </c>
      <c r="AM18" s="200" t="str">
        <f>IF(Ofwat_PC_Interventions!AM18&lt;&gt;"",Ofwat_PC_Interventions!AM18,IF(Company_PC_inputs!AM18&lt;&gt;"",Company_PC_inputs!AM18,""))</f>
        <v/>
      </c>
      <c r="AN18" s="200" t="str">
        <f>IF(Ofwat_PC_Interventions!AN18&lt;&gt;"",Ofwat_PC_Interventions!AN18,IF(Company_PC_inputs!AN18&lt;&gt;"",Company_PC_inputs!AN18,""))</f>
        <v/>
      </c>
      <c r="AO18" s="200" t="str">
        <f>IF(Ofwat_PC_Interventions!AO18&lt;&gt;"",Ofwat_PC_Interventions!AO18,IF(Company_PC_inputs!AO18&lt;&gt;"",Company_PC_inputs!AO18,""))</f>
        <v/>
      </c>
      <c r="AP18" s="200" t="str">
        <f>IF(Ofwat_PC_Interventions!AP18&lt;&gt;"",Ofwat_PC_Interventions!AP18,IF(Company_PC_inputs!AP18&lt;&gt;"",Company_PC_inputs!AP18,""))</f>
        <v/>
      </c>
      <c r="AQ18" s="200" t="str">
        <f>IF(Ofwat_PC_Interventions!AQ18&lt;&gt;"",Ofwat_PC_Interventions!AQ18,IF(Company_PC_inputs!AQ18&lt;&gt;"",Company_PC_inputs!AQ18,""))</f>
        <v/>
      </c>
      <c r="AR18" s="200" t="str">
        <f>IF(Ofwat_PC_Interventions!AR18&lt;&gt;"",Ofwat_PC_Interventions!AR18,IF(Company_PC_inputs!AR18&lt;&gt;"",Company_PC_inputs!AR18,""))</f>
        <v/>
      </c>
      <c r="AS18" s="200" t="str">
        <f>IF(Ofwat_PC_Interventions!AS18&lt;&gt;"",Ofwat_PC_Interventions!AS18,IF(Company_PC_inputs!AS18&lt;&gt;"",Company_PC_inputs!AS18,""))</f>
        <v/>
      </c>
      <c r="AT18" s="200" t="str">
        <f>IF(Ofwat_PC_Interventions!AT18&lt;&gt;"",Ofwat_PC_Interventions!AT18,IF(Company_PC_inputs!AT18&lt;&gt;"",Company_PC_inputs!AT18,""))</f>
        <v/>
      </c>
      <c r="AU18" s="200" t="str">
        <f>IF(Ofwat_PC_Interventions!AU18&lt;&gt;"",Ofwat_PC_Interventions!AU18,IF(Company_PC_inputs!AU18&lt;&gt;"",Company_PC_inputs!AU18,""))</f>
        <v/>
      </c>
      <c r="AV18" s="200" t="str">
        <f>IF(Ofwat_PC_Interventions!AV18&lt;&gt;"",Ofwat_PC_Interventions!AV18,IF(Company_PC_inputs!AV18&lt;&gt;"",Company_PC_inputs!AV18,""))</f>
        <v/>
      </c>
      <c r="AW18" s="200" t="str">
        <f>IF(Ofwat_PC_Interventions!AW18&lt;&gt;"",Ofwat_PC_Interventions!AW18,IF(Company_PC_inputs!AW18&lt;&gt;"",Company_PC_inputs!AW18,""))</f>
        <v/>
      </c>
      <c r="AX18" s="200" t="str">
        <f>IF(Ofwat_PC_Interventions!AX18&lt;&gt;"",Ofwat_PC_Interventions!AX18,IF(Company_PC_inputs!AX18&lt;&gt;"",Company_PC_inputs!AX18,""))</f>
        <v/>
      </c>
      <c r="AY18" s="200" t="str">
        <f>IF(Ofwat_PC_Interventions!AY18&lt;&gt;"",Ofwat_PC_Interventions!AY18,IF(Company_PC_inputs!AY18&lt;&gt;"",Company_PC_inputs!AY18,""))</f>
        <v/>
      </c>
      <c r="AZ18" s="200" t="str">
        <f>IF(Ofwat_PC_Interventions!AZ18&lt;&gt;"",Ofwat_PC_Interventions!AZ18,IF(Company_PC_inputs!AZ18&lt;&gt;"",Company_PC_inputs!AZ18,""))</f>
        <v/>
      </c>
      <c r="BA18" s="200" t="str">
        <f>IF(Ofwat_PC_Interventions!BA18&lt;&gt;"",Ofwat_PC_Interventions!BA18,IF(Company_PC_inputs!BA18&lt;&gt;"",Company_PC_inputs!BA18,""))</f>
        <v/>
      </c>
      <c r="BB18" s="200" t="str">
        <f>IF(Ofwat_PC_Interventions!BB18&lt;&gt;"",Ofwat_PC_Interventions!BB18,IF(Company_PC_inputs!BB18&lt;&gt;"",Company_PC_inputs!BB18,""))</f>
        <v/>
      </c>
      <c r="BC18" s="200" t="str">
        <f>IF(Ofwat_PC_Interventions!BC18&lt;&gt;"",Ofwat_PC_Interventions!BC18,IF(Company_PC_inputs!BC18&lt;&gt;"",Company_PC_inputs!BC18,""))</f>
        <v/>
      </c>
      <c r="BD18" s="200" t="str">
        <f>IF(Ofwat_PC_Interventions!BD18&lt;&gt;"",Ofwat_PC_Interventions!BD18,IF(Company_PC_inputs!BD18&lt;&gt;"",Company_PC_inputs!BD18,""))</f>
        <v/>
      </c>
      <c r="BE18" s="200" t="str">
        <f>IF(Ofwat_PC_Interventions!BE18&lt;&gt;"",Ofwat_PC_Interventions!BE18,IF(Company_PC_inputs!BE18&lt;&gt;"",Company_PC_inputs!BE18,""))</f>
        <v/>
      </c>
      <c r="BF18" s="200" t="str">
        <f>IF(Ofwat_PC_Interventions!BF18&lt;&gt;"",Ofwat_PC_Interventions!BF18,IF(Company_PC_inputs!BF18&lt;&gt;"",Company_PC_inputs!BF18,""))</f>
        <v/>
      </c>
      <c r="BG18" s="200" t="str">
        <f>IF(Ofwat_PC_Interventions!BG18&lt;&gt;"",Ofwat_PC_Interventions!BG18,IF(Company_PC_inputs!BG18&lt;&gt;"",Company_PC_inputs!BG18,""))</f>
        <v/>
      </c>
      <c r="BH18" s="200" t="str">
        <f>IF(Ofwat_PC_Interventions!BH18&lt;&gt;"",Ofwat_PC_Interventions!BH18,IF(Company_PC_inputs!BH18&lt;&gt;"",Company_PC_inputs!BH18,""))</f>
        <v/>
      </c>
      <c r="BI18" s="200" t="str">
        <f>IF(Ofwat_PC_Interventions!BI18&lt;&gt;"",Ofwat_PC_Interventions!BI18,IF(Company_PC_inputs!BI18&lt;&gt;"",Company_PC_inputs!BI18,""))</f>
        <v/>
      </c>
      <c r="BJ18" s="200" t="str">
        <f>IF(Ofwat_PC_Interventions!BJ18&lt;&gt;"",Ofwat_PC_Interventions!BJ18,IF(Company_PC_inputs!BJ18&lt;&gt;"",Company_PC_inputs!BJ18,""))</f>
        <v/>
      </c>
      <c r="BK18" s="200" t="str">
        <f>IF(Ofwat_PC_Interventions!BK18&lt;&gt;"",Ofwat_PC_Interventions!BK18,IF(Company_PC_inputs!BK18&lt;&gt;"",Company_PC_inputs!BK18,""))</f>
        <v/>
      </c>
      <c r="BL18" s="200" t="str">
        <f>IF(Ofwat_PC_Interventions!BL18&lt;&gt;"",Ofwat_PC_Interventions!BL18,IF(Company_PC_inputs!BL18&lt;&gt;"",Company_PC_inputs!BL18,""))</f>
        <v/>
      </c>
      <c r="BM18" s="200" t="str">
        <f>IF(Ofwat_PC_Interventions!BM18&lt;&gt;"",Ofwat_PC_Interventions!BM18,IF(Company_PC_inputs!BM18&lt;&gt;"",Company_PC_inputs!BM18,""))</f>
        <v/>
      </c>
      <c r="BN18" s="200" t="str">
        <f>IF(Ofwat_PC_Interventions!BN18&lt;&gt;"",Ofwat_PC_Interventions!BN18,IF(Company_PC_inputs!BN18&lt;&gt;"",Company_PC_inputs!BN18,""))</f>
        <v/>
      </c>
      <c r="BO18" s="200" t="str">
        <f>IF(Ofwat_PC_Interventions!BO18&lt;&gt;"",Ofwat_PC_Interventions!BO18,IF(Company_PC_inputs!BO18&lt;&gt;"",Company_PC_inputs!BO18,""))</f>
        <v/>
      </c>
      <c r="BP18" s="200" t="str">
        <f>IF(Ofwat_PC_Interventions!BP18&lt;&gt;"",Ofwat_PC_Interventions!BP18,IF(Company_PC_inputs!BP18&lt;&gt;"",Company_PC_inputs!BP18,""))</f>
        <v/>
      </c>
      <c r="BQ18" s="200" t="str">
        <f>IF(Ofwat_PC_Interventions!BQ18&lt;&gt;"",Ofwat_PC_Interventions!BQ18,IF(Company_PC_inputs!BQ18&lt;&gt;"",Company_PC_inputs!BQ18,""))</f>
        <v/>
      </c>
    </row>
    <row r="19" spans="4:69" s="170" customFormat="1" x14ac:dyDescent="0.2">
      <c r="D19" s="208"/>
      <c r="E19" s="208" t="s">
        <v>113</v>
      </c>
      <c r="F19" s="208"/>
      <c r="G19" s="208" t="s">
        <v>106</v>
      </c>
      <c r="H19" s="208"/>
      <c r="I19" s="208"/>
      <c r="J19" s="200" t="str">
        <f>IF(Ofwat_PC_Interventions!J19&lt;&gt;"",Ofwat_PC_Interventions!J19,IF(Company_PC_inputs!J19&lt;&gt;"",Company_PC_inputs!J19,""))</f>
        <v/>
      </c>
      <c r="K19" s="200" t="str">
        <f>IF(Ofwat_PC_Interventions!K19&lt;&gt;"",Ofwat_PC_Interventions!K19,IF(Company_PC_inputs!K19&lt;&gt;"",Company_PC_inputs!K19,""))</f>
        <v/>
      </c>
      <c r="L19" s="200" t="str">
        <f>IF(Ofwat_PC_Interventions!L19&lt;&gt;"",Ofwat_PC_Interventions!L19,IF(Company_PC_inputs!L19&lt;&gt;"",Company_PC_inputs!L19,""))</f>
        <v/>
      </c>
      <c r="M19" s="200" t="str">
        <f>IF(Ofwat_PC_Interventions!M19&lt;&gt;"",Ofwat_PC_Interventions!M19,IF(Company_PC_inputs!M19&lt;&gt;"",Company_PC_inputs!M19,""))</f>
        <v/>
      </c>
      <c r="N19" s="200" t="str">
        <f>IF(Ofwat_PC_Interventions!N19&lt;&gt;"",Ofwat_PC_Interventions!N19,IF(Company_PC_inputs!N19&lt;&gt;"",Company_PC_inputs!N19,""))</f>
        <v/>
      </c>
      <c r="O19" s="200" t="str">
        <f>IF(Ofwat_PC_Interventions!O19&lt;&gt;"",Ofwat_PC_Interventions!O19,IF(Company_PC_inputs!O19&lt;&gt;"",Company_PC_inputs!O19,""))</f>
        <v/>
      </c>
      <c r="P19" s="200" t="str">
        <f>IF(Ofwat_PC_Interventions!P19&lt;&gt;"",Ofwat_PC_Interventions!P19,IF(Company_PC_inputs!P19&lt;&gt;"",Company_PC_inputs!P19,""))</f>
        <v/>
      </c>
      <c r="Q19" s="200" t="str">
        <f>IF(Ofwat_PC_Interventions!Q19&lt;&gt;"",Ofwat_PC_Interventions!Q19,IF(Company_PC_inputs!Q19&lt;&gt;"",Company_PC_inputs!Q19,""))</f>
        <v/>
      </c>
      <c r="R19" s="200" t="str">
        <f>IF(Ofwat_PC_Interventions!R19&lt;&gt;"",Ofwat_PC_Interventions!R19,IF(Company_PC_inputs!R19&lt;&gt;"",Company_PC_inputs!R19,""))</f>
        <v/>
      </c>
      <c r="S19" s="200" t="str">
        <f>IF(Ofwat_PC_Interventions!S19&lt;&gt;"",Ofwat_PC_Interventions!S19,IF(Company_PC_inputs!S19&lt;&gt;"",Company_PC_inputs!S19,""))</f>
        <v/>
      </c>
      <c r="T19" s="200" t="str">
        <f>IF(Ofwat_PC_Interventions!T19&lt;&gt;"",Ofwat_PC_Interventions!T19,IF(Company_PC_inputs!T19&lt;&gt;"",Company_PC_inputs!T19,""))</f>
        <v/>
      </c>
      <c r="U19" s="200" t="str">
        <f>IF(Ofwat_PC_Interventions!U19&lt;&gt;"",Ofwat_PC_Interventions!U19,IF(Company_PC_inputs!U19&lt;&gt;"",Company_PC_inputs!U19,""))</f>
        <v/>
      </c>
      <c r="V19" s="200" t="str">
        <f>IF(Ofwat_PC_Interventions!V19&lt;&gt;"",Ofwat_PC_Interventions!V19,IF(Company_PC_inputs!V19&lt;&gt;"",Company_PC_inputs!V19,""))</f>
        <v/>
      </c>
      <c r="W19" s="200" t="str">
        <f>IF(Ofwat_PC_Interventions!W19&lt;&gt;"",Ofwat_PC_Interventions!W19,IF(Company_PC_inputs!W19&lt;&gt;"",Company_PC_inputs!W19,""))</f>
        <v/>
      </c>
      <c r="X19" s="200" t="str">
        <f>IF(Ofwat_PC_Interventions!X19&lt;&gt;"",Ofwat_PC_Interventions!X19,IF(Company_PC_inputs!X19&lt;&gt;"",Company_PC_inputs!X19,""))</f>
        <v/>
      </c>
      <c r="Y19" s="200" t="str">
        <f>IF(Ofwat_PC_Interventions!Y19&lt;&gt;"",Ofwat_PC_Interventions!Y19,IF(Company_PC_inputs!Y19&lt;&gt;"",Company_PC_inputs!Y19,""))</f>
        <v/>
      </c>
      <c r="Z19" s="200" t="str">
        <f>IF(Ofwat_PC_Interventions!Z19&lt;&gt;"",Ofwat_PC_Interventions!Z19,IF(Company_PC_inputs!Z19&lt;&gt;"",Company_PC_inputs!Z19,""))</f>
        <v/>
      </c>
      <c r="AA19" s="200" t="str">
        <f>IF(Ofwat_PC_Interventions!AA19&lt;&gt;"",Ofwat_PC_Interventions!AA19,IF(Company_PC_inputs!AA19&lt;&gt;"",Company_PC_inputs!AA19,""))</f>
        <v/>
      </c>
      <c r="AB19" s="200" t="str">
        <f>IF(Ofwat_PC_Interventions!AB19&lt;&gt;"",Ofwat_PC_Interventions!AB19,IF(Company_PC_inputs!AB19&lt;&gt;"",Company_PC_inputs!AB19,""))</f>
        <v/>
      </c>
      <c r="AC19" s="200" t="str">
        <f>IF(Ofwat_PC_Interventions!AC19&lt;&gt;"",Ofwat_PC_Interventions!AC19,IF(Company_PC_inputs!AC19&lt;&gt;"",Company_PC_inputs!AC19,""))</f>
        <v/>
      </c>
      <c r="AD19" s="200" t="str">
        <f>IF(Ofwat_PC_Interventions!AD19&lt;&gt;"",Ofwat_PC_Interventions!AD19,IF(Company_PC_inputs!AD19&lt;&gt;"",Company_PC_inputs!AD19,""))</f>
        <v/>
      </c>
      <c r="AE19" s="200" t="str">
        <f>IF(Ofwat_PC_Interventions!AE19&lt;&gt;"",Ofwat_PC_Interventions!AE19,IF(Company_PC_inputs!AE19&lt;&gt;"",Company_PC_inputs!AE19,""))</f>
        <v/>
      </c>
      <c r="AF19" s="200" t="str">
        <f>IF(Ofwat_PC_Interventions!AF19&lt;&gt;"",Ofwat_PC_Interventions!AF19,IF(Company_PC_inputs!AF19&lt;&gt;"",Company_PC_inputs!AF19,""))</f>
        <v/>
      </c>
      <c r="AG19" s="200" t="str">
        <f>IF(Ofwat_PC_Interventions!AG19&lt;&gt;"",Ofwat_PC_Interventions!AG19,IF(Company_PC_inputs!AG19&lt;&gt;"",Company_PC_inputs!AG19,""))</f>
        <v/>
      </c>
      <c r="AH19" s="200" t="str">
        <f>IF(Ofwat_PC_Interventions!AH19&lt;&gt;"",Ofwat_PC_Interventions!AH19,IF(Company_PC_inputs!AH19&lt;&gt;"",Company_PC_inputs!AH19,""))</f>
        <v/>
      </c>
      <c r="AI19" s="200" t="str">
        <f>IF(Ofwat_PC_Interventions!AI19&lt;&gt;"",Ofwat_PC_Interventions!AI19,IF(Company_PC_inputs!AI19&lt;&gt;"",Company_PC_inputs!AI19,""))</f>
        <v/>
      </c>
      <c r="AJ19" s="200" t="str">
        <f>IF(Ofwat_PC_Interventions!AJ19&lt;&gt;"",Ofwat_PC_Interventions!AJ19,IF(Company_PC_inputs!AJ19&lt;&gt;"",Company_PC_inputs!AJ19,""))</f>
        <v/>
      </c>
      <c r="AK19" s="200" t="str">
        <f>IF(Ofwat_PC_Interventions!AK19&lt;&gt;"",Ofwat_PC_Interventions!AK19,IF(Company_PC_inputs!AK19&lt;&gt;"",Company_PC_inputs!AK19,""))</f>
        <v/>
      </c>
      <c r="AL19" s="200" t="str">
        <f>IF(Ofwat_PC_Interventions!AL19&lt;&gt;"",Ofwat_PC_Interventions!AL19,IF(Company_PC_inputs!AL19&lt;&gt;"",Company_PC_inputs!AL19,""))</f>
        <v/>
      </c>
      <c r="AM19" s="200" t="str">
        <f>IF(Ofwat_PC_Interventions!AM19&lt;&gt;"",Ofwat_PC_Interventions!AM19,IF(Company_PC_inputs!AM19&lt;&gt;"",Company_PC_inputs!AM19,""))</f>
        <v/>
      </c>
      <c r="AN19" s="200" t="str">
        <f>IF(Ofwat_PC_Interventions!AN19&lt;&gt;"",Ofwat_PC_Interventions!AN19,IF(Company_PC_inputs!AN19&lt;&gt;"",Company_PC_inputs!AN19,""))</f>
        <v/>
      </c>
      <c r="AO19" s="200" t="str">
        <f>IF(Ofwat_PC_Interventions!AO19&lt;&gt;"",Ofwat_PC_Interventions!AO19,IF(Company_PC_inputs!AO19&lt;&gt;"",Company_PC_inputs!AO19,""))</f>
        <v/>
      </c>
      <c r="AP19" s="200" t="str">
        <f>IF(Ofwat_PC_Interventions!AP19&lt;&gt;"",Ofwat_PC_Interventions!AP19,IF(Company_PC_inputs!AP19&lt;&gt;"",Company_PC_inputs!AP19,""))</f>
        <v/>
      </c>
      <c r="AQ19" s="200" t="str">
        <f>IF(Ofwat_PC_Interventions!AQ19&lt;&gt;"",Ofwat_PC_Interventions!AQ19,IF(Company_PC_inputs!AQ19&lt;&gt;"",Company_PC_inputs!AQ19,""))</f>
        <v/>
      </c>
      <c r="AR19" s="200" t="str">
        <f>IF(Ofwat_PC_Interventions!AR19&lt;&gt;"",Ofwat_PC_Interventions!AR19,IF(Company_PC_inputs!AR19&lt;&gt;"",Company_PC_inputs!AR19,""))</f>
        <v/>
      </c>
      <c r="AS19" s="200" t="str">
        <f>IF(Ofwat_PC_Interventions!AS19&lt;&gt;"",Ofwat_PC_Interventions!AS19,IF(Company_PC_inputs!AS19&lt;&gt;"",Company_PC_inputs!AS19,""))</f>
        <v/>
      </c>
      <c r="AT19" s="200" t="str">
        <f>IF(Ofwat_PC_Interventions!AT19&lt;&gt;"",Ofwat_PC_Interventions!AT19,IF(Company_PC_inputs!AT19&lt;&gt;"",Company_PC_inputs!AT19,""))</f>
        <v/>
      </c>
      <c r="AU19" s="200" t="str">
        <f>IF(Ofwat_PC_Interventions!AU19&lt;&gt;"",Ofwat_PC_Interventions!AU19,IF(Company_PC_inputs!AU19&lt;&gt;"",Company_PC_inputs!AU19,""))</f>
        <v/>
      </c>
      <c r="AV19" s="200" t="str">
        <f>IF(Ofwat_PC_Interventions!AV19&lt;&gt;"",Ofwat_PC_Interventions!AV19,IF(Company_PC_inputs!AV19&lt;&gt;"",Company_PC_inputs!AV19,""))</f>
        <v/>
      </c>
      <c r="AW19" s="200" t="str">
        <f>IF(Ofwat_PC_Interventions!AW19&lt;&gt;"",Ofwat_PC_Interventions!AW19,IF(Company_PC_inputs!AW19&lt;&gt;"",Company_PC_inputs!AW19,""))</f>
        <v/>
      </c>
      <c r="AX19" s="200" t="str">
        <f>IF(Ofwat_PC_Interventions!AX19&lt;&gt;"",Ofwat_PC_Interventions!AX19,IF(Company_PC_inputs!AX19&lt;&gt;"",Company_PC_inputs!AX19,""))</f>
        <v/>
      </c>
      <c r="AY19" s="200" t="str">
        <f>IF(Ofwat_PC_Interventions!AY19&lt;&gt;"",Ofwat_PC_Interventions!AY19,IF(Company_PC_inputs!AY19&lt;&gt;"",Company_PC_inputs!AY19,""))</f>
        <v/>
      </c>
      <c r="AZ19" s="200" t="str">
        <f>IF(Ofwat_PC_Interventions!AZ19&lt;&gt;"",Ofwat_PC_Interventions!AZ19,IF(Company_PC_inputs!AZ19&lt;&gt;"",Company_PC_inputs!AZ19,""))</f>
        <v/>
      </c>
      <c r="BA19" s="200" t="str">
        <f>IF(Ofwat_PC_Interventions!BA19&lt;&gt;"",Ofwat_PC_Interventions!BA19,IF(Company_PC_inputs!BA19&lt;&gt;"",Company_PC_inputs!BA19,""))</f>
        <v/>
      </c>
      <c r="BB19" s="200" t="str">
        <f>IF(Ofwat_PC_Interventions!BB19&lt;&gt;"",Ofwat_PC_Interventions!BB19,IF(Company_PC_inputs!BB19&lt;&gt;"",Company_PC_inputs!BB19,""))</f>
        <v/>
      </c>
      <c r="BC19" s="200" t="str">
        <f>IF(Ofwat_PC_Interventions!BC19&lt;&gt;"",Ofwat_PC_Interventions!BC19,IF(Company_PC_inputs!BC19&lt;&gt;"",Company_PC_inputs!BC19,""))</f>
        <v/>
      </c>
      <c r="BD19" s="200" t="str">
        <f>IF(Ofwat_PC_Interventions!BD19&lt;&gt;"",Ofwat_PC_Interventions!BD19,IF(Company_PC_inputs!BD19&lt;&gt;"",Company_PC_inputs!BD19,""))</f>
        <v/>
      </c>
      <c r="BE19" s="200" t="str">
        <f>IF(Ofwat_PC_Interventions!BE19&lt;&gt;"",Ofwat_PC_Interventions!BE19,IF(Company_PC_inputs!BE19&lt;&gt;"",Company_PC_inputs!BE19,""))</f>
        <v/>
      </c>
      <c r="BF19" s="200" t="str">
        <f>IF(Ofwat_PC_Interventions!BF19&lt;&gt;"",Ofwat_PC_Interventions!BF19,IF(Company_PC_inputs!BF19&lt;&gt;"",Company_PC_inputs!BF19,""))</f>
        <v/>
      </c>
      <c r="BG19" s="200" t="str">
        <f>IF(Ofwat_PC_Interventions!BG19&lt;&gt;"",Ofwat_PC_Interventions!BG19,IF(Company_PC_inputs!BG19&lt;&gt;"",Company_PC_inputs!BG19,""))</f>
        <v/>
      </c>
      <c r="BH19" s="200" t="str">
        <f>IF(Ofwat_PC_Interventions!BH19&lt;&gt;"",Ofwat_PC_Interventions!BH19,IF(Company_PC_inputs!BH19&lt;&gt;"",Company_PC_inputs!BH19,""))</f>
        <v/>
      </c>
      <c r="BI19" s="200" t="str">
        <f>IF(Ofwat_PC_Interventions!BI19&lt;&gt;"",Ofwat_PC_Interventions!BI19,IF(Company_PC_inputs!BI19&lt;&gt;"",Company_PC_inputs!BI19,""))</f>
        <v/>
      </c>
      <c r="BJ19" s="200" t="str">
        <f>IF(Ofwat_PC_Interventions!BJ19&lt;&gt;"",Ofwat_PC_Interventions!BJ19,IF(Company_PC_inputs!BJ19&lt;&gt;"",Company_PC_inputs!BJ19,""))</f>
        <v/>
      </c>
      <c r="BK19" s="200" t="str">
        <f>IF(Ofwat_PC_Interventions!BK19&lt;&gt;"",Ofwat_PC_Interventions!BK19,IF(Company_PC_inputs!BK19&lt;&gt;"",Company_PC_inputs!BK19,""))</f>
        <v/>
      </c>
      <c r="BL19" s="200" t="str">
        <f>IF(Ofwat_PC_Interventions!BL19&lt;&gt;"",Ofwat_PC_Interventions!BL19,IF(Company_PC_inputs!BL19&lt;&gt;"",Company_PC_inputs!BL19,""))</f>
        <v/>
      </c>
      <c r="BM19" s="200" t="str">
        <f>IF(Ofwat_PC_Interventions!BM19&lt;&gt;"",Ofwat_PC_Interventions!BM19,IF(Company_PC_inputs!BM19&lt;&gt;"",Company_PC_inputs!BM19,""))</f>
        <v/>
      </c>
      <c r="BN19" s="200" t="str">
        <f>IF(Ofwat_PC_Interventions!BN19&lt;&gt;"",Ofwat_PC_Interventions!BN19,IF(Company_PC_inputs!BN19&lt;&gt;"",Company_PC_inputs!BN19,""))</f>
        <v/>
      </c>
      <c r="BO19" s="200" t="str">
        <f>IF(Ofwat_PC_Interventions!BO19&lt;&gt;"",Ofwat_PC_Interventions!BO19,IF(Company_PC_inputs!BO19&lt;&gt;"",Company_PC_inputs!BO19,""))</f>
        <v/>
      </c>
      <c r="BP19" s="200" t="str">
        <f>IF(Ofwat_PC_Interventions!BP19&lt;&gt;"",Ofwat_PC_Interventions!BP19,IF(Company_PC_inputs!BP19&lt;&gt;"",Company_PC_inputs!BP19,""))</f>
        <v/>
      </c>
      <c r="BQ19" s="200" t="str">
        <f>IF(Ofwat_PC_Interventions!BQ19&lt;&gt;"",Ofwat_PC_Interventions!BQ19,IF(Company_PC_inputs!BQ19&lt;&gt;"",Company_PC_inputs!BQ19,""))</f>
        <v/>
      </c>
    </row>
    <row r="20" spans="4:69" s="170" customFormat="1" x14ac:dyDescent="0.2">
      <c r="D20" s="208"/>
      <c r="E20" s="208" t="s">
        <v>114</v>
      </c>
      <c r="F20" s="208"/>
      <c r="G20" s="208" t="s">
        <v>106</v>
      </c>
      <c r="H20" s="208"/>
      <c r="I20" s="208"/>
      <c r="J20" s="200" t="str">
        <f>IF(Ofwat_PC_Interventions!J20&lt;&gt;"",Ofwat_PC_Interventions!J20,IF(Company_PC_inputs!J20&lt;&gt;"",Company_PC_inputs!J20,""))</f>
        <v/>
      </c>
      <c r="K20" s="200" t="str">
        <f>IF(Ofwat_PC_Interventions!K20&lt;&gt;"",Ofwat_PC_Interventions!K20,IF(Company_PC_inputs!K20&lt;&gt;"",Company_PC_inputs!K20,""))</f>
        <v/>
      </c>
      <c r="L20" s="200" t="str">
        <f>IF(Ofwat_PC_Interventions!L20&lt;&gt;"",Ofwat_PC_Interventions!L20,IF(Company_PC_inputs!L20&lt;&gt;"",Company_PC_inputs!L20,""))</f>
        <v/>
      </c>
      <c r="M20" s="200" t="str">
        <f>IF(Ofwat_PC_Interventions!M20&lt;&gt;"",Ofwat_PC_Interventions!M20,IF(Company_PC_inputs!M20&lt;&gt;"",Company_PC_inputs!M20,""))</f>
        <v/>
      </c>
      <c r="N20" s="200" t="str">
        <f>IF(Ofwat_PC_Interventions!N20&lt;&gt;"",Ofwat_PC_Interventions!N20,IF(Company_PC_inputs!N20&lt;&gt;"",Company_PC_inputs!N20,""))</f>
        <v/>
      </c>
      <c r="O20" s="200" t="str">
        <f>IF(Ofwat_PC_Interventions!O20&lt;&gt;"",Ofwat_PC_Interventions!O20,IF(Company_PC_inputs!O20&lt;&gt;"",Company_PC_inputs!O20,""))</f>
        <v/>
      </c>
      <c r="P20" s="200" t="str">
        <f>IF(Ofwat_PC_Interventions!P20&lt;&gt;"",Ofwat_PC_Interventions!P20,IF(Company_PC_inputs!P20&lt;&gt;"",Company_PC_inputs!P20,""))</f>
        <v/>
      </c>
      <c r="Q20" s="200" t="str">
        <f>IF(Ofwat_PC_Interventions!Q20&lt;&gt;"",Ofwat_PC_Interventions!Q20,IF(Company_PC_inputs!Q20&lt;&gt;"",Company_PC_inputs!Q20,""))</f>
        <v/>
      </c>
      <c r="R20" s="200" t="str">
        <f>IF(Ofwat_PC_Interventions!R20&lt;&gt;"",Ofwat_PC_Interventions!R20,IF(Company_PC_inputs!R20&lt;&gt;"",Company_PC_inputs!R20,""))</f>
        <v/>
      </c>
      <c r="S20" s="200" t="str">
        <f>IF(Ofwat_PC_Interventions!S20&lt;&gt;"",Ofwat_PC_Interventions!S20,IF(Company_PC_inputs!S20&lt;&gt;"",Company_PC_inputs!S20,""))</f>
        <v/>
      </c>
      <c r="T20" s="200" t="str">
        <f>IF(Ofwat_PC_Interventions!T20&lt;&gt;"",Ofwat_PC_Interventions!T20,IF(Company_PC_inputs!T20&lt;&gt;"",Company_PC_inputs!T20,""))</f>
        <v/>
      </c>
      <c r="U20" s="200" t="str">
        <f>IF(Ofwat_PC_Interventions!U20&lt;&gt;"",Ofwat_PC_Interventions!U20,IF(Company_PC_inputs!U20&lt;&gt;"",Company_PC_inputs!U20,""))</f>
        <v/>
      </c>
      <c r="V20" s="200" t="str">
        <f>IF(Ofwat_PC_Interventions!V20&lt;&gt;"",Ofwat_PC_Interventions!V20,IF(Company_PC_inputs!V20&lt;&gt;"",Company_PC_inputs!V20,""))</f>
        <v/>
      </c>
      <c r="W20" s="200" t="str">
        <f>IF(Ofwat_PC_Interventions!W20&lt;&gt;"",Ofwat_PC_Interventions!W20,IF(Company_PC_inputs!W20&lt;&gt;"",Company_PC_inputs!W20,""))</f>
        <v/>
      </c>
      <c r="X20" s="200" t="str">
        <f>IF(Ofwat_PC_Interventions!X20&lt;&gt;"",Ofwat_PC_Interventions!X20,IF(Company_PC_inputs!X20&lt;&gt;"",Company_PC_inputs!X20,""))</f>
        <v/>
      </c>
      <c r="Y20" s="200" t="str">
        <f>IF(Ofwat_PC_Interventions!Y20&lt;&gt;"",Ofwat_PC_Interventions!Y20,IF(Company_PC_inputs!Y20&lt;&gt;"",Company_PC_inputs!Y20,""))</f>
        <v/>
      </c>
      <c r="Z20" s="200" t="str">
        <f>IF(Ofwat_PC_Interventions!Z20&lt;&gt;"",Ofwat_PC_Interventions!Z20,IF(Company_PC_inputs!Z20&lt;&gt;"",Company_PC_inputs!Z20,""))</f>
        <v/>
      </c>
      <c r="AA20" s="200" t="str">
        <f>IF(Ofwat_PC_Interventions!AA20&lt;&gt;"",Ofwat_PC_Interventions!AA20,IF(Company_PC_inputs!AA20&lt;&gt;"",Company_PC_inputs!AA20,""))</f>
        <v/>
      </c>
      <c r="AB20" s="200" t="str">
        <f>IF(Ofwat_PC_Interventions!AB20&lt;&gt;"",Ofwat_PC_Interventions!AB20,IF(Company_PC_inputs!AB20&lt;&gt;"",Company_PC_inputs!AB20,""))</f>
        <v/>
      </c>
      <c r="AC20" s="200" t="str">
        <f>IF(Ofwat_PC_Interventions!AC20&lt;&gt;"",Ofwat_PC_Interventions!AC20,IF(Company_PC_inputs!AC20&lt;&gt;"",Company_PC_inputs!AC20,""))</f>
        <v/>
      </c>
      <c r="AD20" s="200" t="str">
        <f>IF(Ofwat_PC_Interventions!AD20&lt;&gt;"",Ofwat_PC_Interventions!AD20,IF(Company_PC_inputs!AD20&lt;&gt;"",Company_PC_inputs!AD20,""))</f>
        <v/>
      </c>
      <c r="AE20" s="200" t="str">
        <f>IF(Ofwat_PC_Interventions!AE20&lt;&gt;"",Ofwat_PC_Interventions!AE20,IF(Company_PC_inputs!AE20&lt;&gt;"",Company_PC_inputs!AE20,""))</f>
        <v/>
      </c>
      <c r="AF20" s="200" t="str">
        <f>IF(Ofwat_PC_Interventions!AF20&lt;&gt;"",Ofwat_PC_Interventions!AF20,IF(Company_PC_inputs!AF20&lt;&gt;"",Company_PC_inputs!AF20,""))</f>
        <v/>
      </c>
      <c r="AG20" s="200" t="str">
        <f>IF(Ofwat_PC_Interventions!AG20&lt;&gt;"",Ofwat_PC_Interventions!AG20,IF(Company_PC_inputs!AG20&lt;&gt;"",Company_PC_inputs!AG20,""))</f>
        <v/>
      </c>
      <c r="AH20" s="200" t="str">
        <f>IF(Ofwat_PC_Interventions!AH20&lt;&gt;"",Ofwat_PC_Interventions!AH20,IF(Company_PC_inputs!AH20&lt;&gt;"",Company_PC_inputs!AH20,""))</f>
        <v/>
      </c>
      <c r="AI20" s="200" t="str">
        <f>IF(Ofwat_PC_Interventions!AI20&lt;&gt;"",Ofwat_PC_Interventions!AI20,IF(Company_PC_inputs!AI20&lt;&gt;"",Company_PC_inputs!AI20,""))</f>
        <v/>
      </c>
      <c r="AJ20" s="200" t="str">
        <f>IF(Ofwat_PC_Interventions!AJ20&lt;&gt;"",Ofwat_PC_Interventions!AJ20,IF(Company_PC_inputs!AJ20&lt;&gt;"",Company_PC_inputs!AJ20,""))</f>
        <v/>
      </c>
      <c r="AK20" s="200" t="str">
        <f>IF(Ofwat_PC_Interventions!AK20&lt;&gt;"",Ofwat_PC_Interventions!AK20,IF(Company_PC_inputs!AK20&lt;&gt;"",Company_PC_inputs!AK20,""))</f>
        <v/>
      </c>
      <c r="AL20" s="200" t="str">
        <f>IF(Ofwat_PC_Interventions!AL20&lt;&gt;"",Ofwat_PC_Interventions!AL20,IF(Company_PC_inputs!AL20&lt;&gt;"",Company_PC_inputs!AL20,""))</f>
        <v/>
      </c>
      <c r="AM20" s="200" t="str">
        <f>IF(Ofwat_PC_Interventions!AM20&lt;&gt;"",Ofwat_PC_Interventions!AM20,IF(Company_PC_inputs!AM20&lt;&gt;"",Company_PC_inputs!AM20,""))</f>
        <v/>
      </c>
      <c r="AN20" s="200" t="str">
        <f>IF(Ofwat_PC_Interventions!AN20&lt;&gt;"",Ofwat_PC_Interventions!AN20,IF(Company_PC_inputs!AN20&lt;&gt;"",Company_PC_inputs!AN20,""))</f>
        <v/>
      </c>
      <c r="AO20" s="200" t="str">
        <f>IF(Ofwat_PC_Interventions!AO20&lt;&gt;"",Ofwat_PC_Interventions!AO20,IF(Company_PC_inputs!AO20&lt;&gt;"",Company_PC_inputs!AO20,""))</f>
        <v/>
      </c>
      <c r="AP20" s="200" t="str">
        <f>IF(Ofwat_PC_Interventions!AP20&lt;&gt;"",Ofwat_PC_Interventions!AP20,IF(Company_PC_inputs!AP20&lt;&gt;"",Company_PC_inputs!AP20,""))</f>
        <v/>
      </c>
      <c r="AQ20" s="200" t="str">
        <f>IF(Ofwat_PC_Interventions!AQ20&lt;&gt;"",Ofwat_PC_Interventions!AQ20,IF(Company_PC_inputs!AQ20&lt;&gt;"",Company_PC_inputs!AQ20,""))</f>
        <v/>
      </c>
      <c r="AR20" s="200" t="str">
        <f>IF(Ofwat_PC_Interventions!AR20&lt;&gt;"",Ofwat_PC_Interventions!AR20,IF(Company_PC_inputs!AR20&lt;&gt;"",Company_PC_inputs!AR20,""))</f>
        <v/>
      </c>
      <c r="AS20" s="200" t="str">
        <f>IF(Ofwat_PC_Interventions!AS20&lt;&gt;"",Ofwat_PC_Interventions!AS20,IF(Company_PC_inputs!AS20&lt;&gt;"",Company_PC_inputs!AS20,""))</f>
        <v/>
      </c>
      <c r="AT20" s="200" t="str">
        <f>IF(Ofwat_PC_Interventions!AT20&lt;&gt;"",Ofwat_PC_Interventions!AT20,IF(Company_PC_inputs!AT20&lt;&gt;"",Company_PC_inputs!AT20,""))</f>
        <v/>
      </c>
      <c r="AU20" s="200" t="str">
        <f>IF(Ofwat_PC_Interventions!AU20&lt;&gt;"",Ofwat_PC_Interventions!AU20,IF(Company_PC_inputs!AU20&lt;&gt;"",Company_PC_inputs!AU20,""))</f>
        <v/>
      </c>
      <c r="AV20" s="200" t="str">
        <f>IF(Ofwat_PC_Interventions!AV20&lt;&gt;"",Ofwat_PC_Interventions!AV20,IF(Company_PC_inputs!AV20&lt;&gt;"",Company_PC_inputs!AV20,""))</f>
        <v/>
      </c>
      <c r="AW20" s="200" t="str">
        <f>IF(Ofwat_PC_Interventions!AW20&lt;&gt;"",Ofwat_PC_Interventions!AW20,IF(Company_PC_inputs!AW20&lt;&gt;"",Company_PC_inputs!AW20,""))</f>
        <v/>
      </c>
      <c r="AX20" s="200" t="str">
        <f>IF(Ofwat_PC_Interventions!AX20&lt;&gt;"",Ofwat_PC_Interventions!AX20,IF(Company_PC_inputs!AX20&lt;&gt;"",Company_PC_inputs!AX20,""))</f>
        <v/>
      </c>
      <c r="AY20" s="200" t="str">
        <f>IF(Ofwat_PC_Interventions!AY20&lt;&gt;"",Ofwat_PC_Interventions!AY20,IF(Company_PC_inputs!AY20&lt;&gt;"",Company_PC_inputs!AY20,""))</f>
        <v/>
      </c>
      <c r="AZ20" s="200" t="str">
        <f>IF(Ofwat_PC_Interventions!AZ20&lt;&gt;"",Ofwat_PC_Interventions!AZ20,IF(Company_PC_inputs!AZ20&lt;&gt;"",Company_PC_inputs!AZ20,""))</f>
        <v/>
      </c>
      <c r="BA20" s="200" t="str">
        <f>IF(Ofwat_PC_Interventions!BA20&lt;&gt;"",Ofwat_PC_Interventions!BA20,IF(Company_PC_inputs!BA20&lt;&gt;"",Company_PC_inputs!BA20,""))</f>
        <v/>
      </c>
      <c r="BB20" s="200" t="str">
        <f>IF(Ofwat_PC_Interventions!BB20&lt;&gt;"",Ofwat_PC_Interventions!BB20,IF(Company_PC_inputs!BB20&lt;&gt;"",Company_PC_inputs!BB20,""))</f>
        <v/>
      </c>
      <c r="BC20" s="200" t="str">
        <f>IF(Ofwat_PC_Interventions!BC20&lt;&gt;"",Ofwat_PC_Interventions!BC20,IF(Company_PC_inputs!BC20&lt;&gt;"",Company_PC_inputs!BC20,""))</f>
        <v/>
      </c>
      <c r="BD20" s="200" t="str">
        <f>IF(Ofwat_PC_Interventions!BD20&lt;&gt;"",Ofwat_PC_Interventions!BD20,IF(Company_PC_inputs!BD20&lt;&gt;"",Company_PC_inputs!BD20,""))</f>
        <v/>
      </c>
      <c r="BE20" s="200" t="str">
        <f>IF(Ofwat_PC_Interventions!BE20&lt;&gt;"",Ofwat_PC_Interventions!BE20,IF(Company_PC_inputs!BE20&lt;&gt;"",Company_PC_inputs!BE20,""))</f>
        <v/>
      </c>
      <c r="BF20" s="200" t="str">
        <f>IF(Ofwat_PC_Interventions!BF20&lt;&gt;"",Ofwat_PC_Interventions!BF20,IF(Company_PC_inputs!BF20&lt;&gt;"",Company_PC_inputs!BF20,""))</f>
        <v/>
      </c>
      <c r="BG20" s="200" t="str">
        <f>IF(Ofwat_PC_Interventions!BG20&lt;&gt;"",Ofwat_PC_Interventions!BG20,IF(Company_PC_inputs!BG20&lt;&gt;"",Company_PC_inputs!BG20,""))</f>
        <v/>
      </c>
      <c r="BH20" s="200" t="str">
        <f>IF(Ofwat_PC_Interventions!BH20&lt;&gt;"",Ofwat_PC_Interventions!BH20,IF(Company_PC_inputs!BH20&lt;&gt;"",Company_PC_inputs!BH20,""))</f>
        <v/>
      </c>
      <c r="BI20" s="200" t="str">
        <f>IF(Ofwat_PC_Interventions!BI20&lt;&gt;"",Ofwat_PC_Interventions!BI20,IF(Company_PC_inputs!BI20&lt;&gt;"",Company_PC_inputs!BI20,""))</f>
        <v/>
      </c>
      <c r="BJ20" s="200" t="str">
        <f>IF(Ofwat_PC_Interventions!BJ20&lt;&gt;"",Ofwat_PC_Interventions!BJ20,IF(Company_PC_inputs!BJ20&lt;&gt;"",Company_PC_inputs!BJ20,""))</f>
        <v/>
      </c>
      <c r="BK20" s="200" t="str">
        <f>IF(Ofwat_PC_Interventions!BK20&lt;&gt;"",Ofwat_PC_Interventions!BK20,IF(Company_PC_inputs!BK20&lt;&gt;"",Company_PC_inputs!BK20,""))</f>
        <v/>
      </c>
      <c r="BL20" s="200" t="str">
        <f>IF(Ofwat_PC_Interventions!BL20&lt;&gt;"",Ofwat_PC_Interventions!BL20,IF(Company_PC_inputs!BL20&lt;&gt;"",Company_PC_inputs!BL20,""))</f>
        <v/>
      </c>
      <c r="BM20" s="200" t="str">
        <f>IF(Ofwat_PC_Interventions!BM20&lt;&gt;"",Ofwat_PC_Interventions!BM20,IF(Company_PC_inputs!BM20&lt;&gt;"",Company_PC_inputs!BM20,""))</f>
        <v/>
      </c>
      <c r="BN20" s="200" t="str">
        <f>IF(Ofwat_PC_Interventions!BN20&lt;&gt;"",Ofwat_PC_Interventions!BN20,IF(Company_PC_inputs!BN20&lt;&gt;"",Company_PC_inputs!BN20,""))</f>
        <v/>
      </c>
      <c r="BO20" s="200" t="str">
        <f>IF(Ofwat_PC_Interventions!BO20&lt;&gt;"",Ofwat_PC_Interventions!BO20,IF(Company_PC_inputs!BO20&lt;&gt;"",Company_PC_inputs!BO20,""))</f>
        <v/>
      </c>
      <c r="BP20" s="200" t="str">
        <f>IF(Ofwat_PC_Interventions!BP20&lt;&gt;"",Ofwat_PC_Interventions!BP20,IF(Company_PC_inputs!BP20&lt;&gt;"",Company_PC_inputs!BP20,""))</f>
        <v/>
      </c>
      <c r="BQ20" s="200" t="str">
        <f>IF(Ofwat_PC_Interventions!BQ20&lt;&gt;"",Ofwat_PC_Interventions!BQ20,IF(Company_PC_inputs!BQ20&lt;&gt;"",Company_PC_inputs!BQ20,""))</f>
        <v/>
      </c>
    </row>
    <row r="21" spans="4:69" s="170" customFormat="1" x14ac:dyDescent="0.2">
      <c r="D21" s="208"/>
      <c r="E21" s="208"/>
      <c r="F21" s="208"/>
      <c r="G21" s="208"/>
      <c r="H21" s="208"/>
      <c r="I21" s="208"/>
      <c r="J21" s="200" t="str">
        <f>IF(Ofwat_PC_Interventions!J21&lt;&gt;"",Ofwat_PC_Interventions!J21,IF(Company_PC_inputs!J21&lt;&gt;"",Company_PC_inputs!J21,""))</f>
        <v/>
      </c>
      <c r="K21" s="200" t="str">
        <f>IF(Ofwat_PC_Interventions!K21&lt;&gt;"",Ofwat_PC_Interventions!K21,IF(Company_PC_inputs!K21&lt;&gt;"",Company_PC_inputs!K21,""))</f>
        <v/>
      </c>
      <c r="L21" s="200" t="str">
        <f>IF(Ofwat_PC_Interventions!L21&lt;&gt;"",Ofwat_PC_Interventions!L21,IF(Company_PC_inputs!L21&lt;&gt;"",Company_PC_inputs!L21,""))</f>
        <v/>
      </c>
      <c r="M21" s="200" t="str">
        <f>IF(Ofwat_PC_Interventions!M21&lt;&gt;"",Ofwat_PC_Interventions!M21,IF(Company_PC_inputs!M21&lt;&gt;"",Company_PC_inputs!M21,""))</f>
        <v/>
      </c>
      <c r="N21" s="200" t="str">
        <f>IF(Ofwat_PC_Interventions!N21&lt;&gt;"",Ofwat_PC_Interventions!N21,IF(Company_PC_inputs!N21&lt;&gt;"",Company_PC_inputs!N21,""))</f>
        <v/>
      </c>
      <c r="O21" s="200" t="str">
        <f>IF(Ofwat_PC_Interventions!O21&lt;&gt;"",Ofwat_PC_Interventions!O21,IF(Company_PC_inputs!O21&lt;&gt;"",Company_PC_inputs!O21,""))</f>
        <v/>
      </c>
      <c r="P21" s="200" t="str">
        <f>IF(Ofwat_PC_Interventions!P21&lt;&gt;"",Ofwat_PC_Interventions!P21,IF(Company_PC_inputs!P21&lt;&gt;"",Company_PC_inputs!P21,""))</f>
        <v/>
      </c>
      <c r="Q21" s="200" t="str">
        <f>IF(Ofwat_PC_Interventions!Q21&lt;&gt;"",Ofwat_PC_Interventions!Q21,IF(Company_PC_inputs!Q21&lt;&gt;"",Company_PC_inputs!Q21,""))</f>
        <v/>
      </c>
      <c r="R21" s="200" t="str">
        <f>IF(Ofwat_PC_Interventions!R21&lt;&gt;"",Ofwat_PC_Interventions!R21,IF(Company_PC_inputs!R21&lt;&gt;"",Company_PC_inputs!R21,""))</f>
        <v/>
      </c>
      <c r="S21" s="200" t="str">
        <f>IF(Ofwat_PC_Interventions!S21&lt;&gt;"",Ofwat_PC_Interventions!S21,IF(Company_PC_inputs!S21&lt;&gt;"",Company_PC_inputs!S21,""))</f>
        <v/>
      </c>
      <c r="T21" s="200" t="str">
        <f>IF(Ofwat_PC_Interventions!T21&lt;&gt;"",Ofwat_PC_Interventions!T21,IF(Company_PC_inputs!T21&lt;&gt;"",Company_PC_inputs!T21,""))</f>
        <v/>
      </c>
      <c r="U21" s="200" t="str">
        <f>IF(Ofwat_PC_Interventions!U21&lt;&gt;"",Ofwat_PC_Interventions!U21,IF(Company_PC_inputs!U21&lt;&gt;"",Company_PC_inputs!U21,""))</f>
        <v/>
      </c>
      <c r="V21" s="200" t="str">
        <f>IF(Ofwat_PC_Interventions!V21&lt;&gt;"",Ofwat_PC_Interventions!V21,IF(Company_PC_inputs!V21&lt;&gt;"",Company_PC_inputs!V21,""))</f>
        <v/>
      </c>
      <c r="W21" s="200" t="str">
        <f>IF(Ofwat_PC_Interventions!W21&lt;&gt;"",Ofwat_PC_Interventions!W21,IF(Company_PC_inputs!W21&lt;&gt;"",Company_PC_inputs!W21,""))</f>
        <v/>
      </c>
      <c r="X21" s="200" t="str">
        <f>IF(Ofwat_PC_Interventions!X21&lt;&gt;"",Ofwat_PC_Interventions!X21,IF(Company_PC_inputs!X21&lt;&gt;"",Company_PC_inputs!X21,""))</f>
        <v/>
      </c>
      <c r="Y21" s="200" t="str">
        <f>IF(Ofwat_PC_Interventions!Y21&lt;&gt;"",Ofwat_PC_Interventions!Y21,IF(Company_PC_inputs!Y21&lt;&gt;"",Company_PC_inputs!Y21,""))</f>
        <v/>
      </c>
      <c r="Z21" s="200" t="str">
        <f>IF(Ofwat_PC_Interventions!Z21&lt;&gt;"",Ofwat_PC_Interventions!Z21,IF(Company_PC_inputs!Z21&lt;&gt;"",Company_PC_inputs!Z21,""))</f>
        <v/>
      </c>
      <c r="AA21" s="200" t="str">
        <f>IF(Ofwat_PC_Interventions!AA21&lt;&gt;"",Ofwat_PC_Interventions!AA21,IF(Company_PC_inputs!AA21&lt;&gt;"",Company_PC_inputs!AA21,""))</f>
        <v/>
      </c>
      <c r="AB21" s="200" t="str">
        <f>IF(Ofwat_PC_Interventions!AB21&lt;&gt;"",Ofwat_PC_Interventions!AB21,IF(Company_PC_inputs!AB21&lt;&gt;"",Company_PC_inputs!AB21,""))</f>
        <v/>
      </c>
      <c r="AC21" s="200" t="str">
        <f>IF(Ofwat_PC_Interventions!AC21&lt;&gt;"",Ofwat_PC_Interventions!AC21,IF(Company_PC_inputs!AC21&lt;&gt;"",Company_PC_inputs!AC21,""))</f>
        <v/>
      </c>
      <c r="AD21" s="200" t="str">
        <f>IF(Ofwat_PC_Interventions!AD21&lt;&gt;"",Ofwat_PC_Interventions!AD21,IF(Company_PC_inputs!AD21&lt;&gt;"",Company_PC_inputs!AD21,""))</f>
        <v/>
      </c>
      <c r="AE21" s="200" t="str">
        <f>IF(Ofwat_PC_Interventions!AE21&lt;&gt;"",Ofwat_PC_Interventions!AE21,IF(Company_PC_inputs!AE21&lt;&gt;"",Company_PC_inputs!AE21,""))</f>
        <v/>
      </c>
      <c r="AF21" s="200" t="str">
        <f>IF(Ofwat_PC_Interventions!AF21&lt;&gt;"",Ofwat_PC_Interventions!AF21,IF(Company_PC_inputs!AF21&lt;&gt;"",Company_PC_inputs!AF21,""))</f>
        <v/>
      </c>
      <c r="AG21" s="200" t="str">
        <f>IF(Ofwat_PC_Interventions!AG21&lt;&gt;"",Ofwat_PC_Interventions!AG21,IF(Company_PC_inputs!AG21&lt;&gt;"",Company_PC_inputs!AG21,""))</f>
        <v/>
      </c>
      <c r="AH21" s="200" t="str">
        <f>IF(Ofwat_PC_Interventions!AH21&lt;&gt;"",Ofwat_PC_Interventions!AH21,IF(Company_PC_inputs!AH21&lt;&gt;"",Company_PC_inputs!AH21,""))</f>
        <v/>
      </c>
      <c r="AI21" s="200" t="str">
        <f>IF(Ofwat_PC_Interventions!AI21&lt;&gt;"",Ofwat_PC_Interventions!AI21,IF(Company_PC_inputs!AI21&lt;&gt;"",Company_PC_inputs!AI21,""))</f>
        <v/>
      </c>
      <c r="AJ21" s="200" t="str">
        <f>IF(Ofwat_PC_Interventions!AJ21&lt;&gt;"",Ofwat_PC_Interventions!AJ21,IF(Company_PC_inputs!AJ21&lt;&gt;"",Company_PC_inputs!AJ21,""))</f>
        <v/>
      </c>
      <c r="AK21" s="200" t="str">
        <f>IF(Ofwat_PC_Interventions!AK21&lt;&gt;"",Ofwat_PC_Interventions!AK21,IF(Company_PC_inputs!AK21&lt;&gt;"",Company_PC_inputs!AK21,""))</f>
        <v/>
      </c>
      <c r="AL21" s="200" t="str">
        <f>IF(Ofwat_PC_Interventions!AL21&lt;&gt;"",Ofwat_PC_Interventions!AL21,IF(Company_PC_inputs!AL21&lt;&gt;"",Company_PC_inputs!AL21,""))</f>
        <v/>
      </c>
      <c r="AM21" s="200" t="str">
        <f>IF(Ofwat_PC_Interventions!AM21&lt;&gt;"",Ofwat_PC_Interventions!AM21,IF(Company_PC_inputs!AM21&lt;&gt;"",Company_PC_inputs!AM21,""))</f>
        <v/>
      </c>
      <c r="AN21" s="200" t="str">
        <f>IF(Ofwat_PC_Interventions!AN21&lt;&gt;"",Ofwat_PC_Interventions!AN21,IF(Company_PC_inputs!AN21&lt;&gt;"",Company_PC_inputs!AN21,""))</f>
        <v/>
      </c>
      <c r="AO21" s="200" t="str">
        <f>IF(Ofwat_PC_Interventions!AO21&lt;&gt;"",Ofwat_PC_Interventions!AO21,IF(Company_PC_inputs!AO21&lt;&gt;"",Company_PC_inputs!AO21,""))</f>
        <v/>
      </c>
      <c r="AP21" s="200" t="str">
        <f>IF(Ofwat_PC_Interventions!AP21&lt;&gt;"",Ofwat_PC_Interventions!AP21,IF(Company_PC_inputs!AP21&lt;&gt;"",Company_PC_inputs!AP21,""))</f>
        <v/>
      </c>
      <c r="AQ21" s="200" t="str">
        <f>IF(Ofwat_PC_Interventions!AQ21&lt;&gt;"",Ofwat_PC_Interventions!AQ21,IF(Company_PC_inputs!AQ21&lt;&gt;"",Company_PC_inputs!AQ21,""))</f>
        <v/>
      </c>
      <c r="AR21" s="200" t="str">
        <f>IF(Ofwat_PC_Interventions!AR21&lt;&gt;"",Ofwat_PC_Interventions!AR21,IF(Company_PC_inputs!AR21&lt;&gt;"",Company_PC_inputs!AR21,""))</f>
        <v/>
      </c>
      <c r="AS21" s="200" t="str">
        <f>IF(Ofwat_PC_Interventions!AS21&lt;&gt;"",Ofwat_PC_Interventions!AS21,IF(Company_PC_inputs!AS21&lt;&gt;"",Company_PC_inputs!AS21,""))</f>
        <v/>
      </c>
      <c r="AT21" s="200" t="str">
        <f>IF(Ofwat_PC_Interventions!AT21&lt;&gt;"",Ofwat_PC_Interventions!AT21,IF(Company_PC_inputs!AT21&lt;&gt;"",Company_PC_inputs!AT21,""))</f>
        <v/>
      </c>
      <c r="AU21" s="200" t="str">
        <f>IF(Ofwat_PC_Interventions!AU21&lt;&gt;"",Ofwat_PC_Interventions!AU21,IF(Company_PC_inputs!AU21&lt;&gt;"",Company_PC_inputs!AU21,""))</f>
        <v/>
      </c>
      <c r="AV21" s="200" t="str">
        <f>IF(Ofwat_PC_Interventions!AV21&lt;&gt;"",Ofwat_PC_Interventions!AV21,IF(Company_PC_inputs!AV21&lt;&gt;"",Company_PC_inputs!AV21,""))</f>
        <v/>
      </c>
      <c r="AW21" s="200" t="str">
        <f>IF(Ofwat_PC_Interventions!AW21&lt;&gt;"",Ofwat_PC_Interventions!AW21,IF(Company_PC_inputs!AW21&lt;&gt;"",Company_PC_inputs!AW21,""))</f>
        <v/>
      </c>
      <c r="AX21" s="200" t="str">
        <f>IF(Ofwat_PC_Interventions!AX21&lt;&gt;"",Ofwat_PC_Interventions!AX21,IF(Company_PC_inputs!AX21&lt;&gt;"",Company_PC_inputs!AX21,""))</f>
        <v/>
      </c>
      <c r="AY21" s="200" t="str">
        <f>IF(Ofwat_PC_Interventions!AY21&lt;&gt;"",Ofwat_PC_Interventions!AY21,IF(Company_PC_inputs!AY21&lt;&gt;"",Company_PC_inputs!AY21,""))</f>
        <v/>
      </c>
      <c r="AZ21" s="200" t="str">
        <f>IF(Ofwat_PC_Interventions!AZ21&lt;&gt;"",Ofwat_PC_Interventions!AZ21,IF(Company_PC_inputs!AZ21&lt;&gt;"",Company_PC_inputs!AZ21,""))</f>
        <v/>
      </c>
      <c r="BA21" s="200" t="str">
        <f>IF(Ofwat_PC_Interventions!BA21&lt;&gt;"",Ofwat_PC_Interventions!BA21,IF(Company_PC_inputs!BA21&lt;&gt;"",Company_PC_inputs!BA21,""))</f>
        <v/>
      </c>
      <c r="BB21" s="200" t="str">
        <f>IF(Ofwat_PC_Interventions!BB21&lt;&gt;"",Ofwat_PC_Interventions!BB21,IF(Company_PC_inputs!BB21&lt;&gt;"",Company_PC_inputs!BB21,""))</f>
        <v/>
      </c>
      <c r="BC21" s="200" t="str">
        <f>IF(Ofwat_PC_Interventions!BC21&lt;&gt;"",Ofwat_PC_Interventions!BC21,IF(Company_PC_inputs!BC21&lt;&gt;"",Company_PC_inputs!BC21,""))</f>
        <v/>
      </c>
      <c r="BD21" s="200" t="str">
        <f>IF(Ofwat_PC_Interventions!BD21&lt;&gt;"",Ofwat_PC_Interventions!BD21,IF(Company_PC_inputs!BD21&lt;&gt;"",Company_PC_inputs!BD21,""))</f>
        <v/>
      </c>
      <c r="BE21" s="200" t="str">
        <f>IF(Ofwat_PC_Interventions!BE21&lt;&gt;"",Ofwat_PC_Interventions!BE21,IF(Company_PC_inputs!BE21&lt;&gt;"",Company_PC_inputs!BE21,""))</f>
        <v/>
      </c>
      <c r="BF21" s="200" t="str">
        <f>IF(Ofwat_PC_Interventions!BF21&lt;&gt;"",Ofwat_PC_Interventions!BF21,IF(Company_PC_inputs!BF21&lt;&gt;"",Company_PC_inputs!BF21,""))</f>
        <v/>
      </c>
      <c r="BG21" s="200" t="str">
        <f>IF(Ofwat_PC_Interventions!BG21&lt;&gt;"",Ofwat_PC_Interventions!BG21,IF(Company_PC_inputs!BG21&lt;&gt;"",Company_PC_inputs!BG21,""))</f>
        <v/>
      </c>
      <c r="BH21" s="200" t="str">
        <f>IF(Ofwat_PC_Interventions!BH21&lt;&gt;"",Ofwat_PC_Interventions!BH21,IF(Company_PC_inputs!BH21&lt;&gt;"",Company_PC_inputs!BH21,""))</f>
        <v/>
      </c>
      <c r="BI21" s="200" t="str">
        <f>IF(Ofwat_PC_Interventions!BI21&lt;&gt;"",Ofwat_PC_Interventions!BI21,IF(Company_PC_inputs!BI21&lt;&gt;"",Company_PC_inputs!BI21,""))</f>
        <v/>
      </c>
      <c r="BJ21" s="200" t="str">
        <f>IF(Ofwat_PC_Interventions!BJ21&lt;&gt;"",Ofwat_PC_Interventions!BJ21,IF(Company_PC_inputs!BJ21&lt;&gt;"",Company_PC_inputs!BJ21,""))</f>
        <v/>
      </c>
      <c r="BK21" s="200" t="str">
        <f>IF(Ofwat_PC_Interventions!BK21&lt;&gt;"",Ofwat_PC_Interventions!BK21,IF(Company_PC_inputs!BK21&lt;&gt;"",Company_PC_inputs!BK21,""))</f>
        <v/>
      </c>
      <c r="BL21" s="200" t="str">
        <f>IF(Ofwat_PC_Interventions!BL21&lt;&gt;"",Ofwat_PC_Interventions!BL21,IF(Company_PC_inputs!BL21&lt;&gt;"",Company_PC_inputs!BL21,""))</f>
        <v/>
      </c>
      <c r="BM21" s="200" t="str">
        <f>IF(Ofwat_PC_Interventions!BM21&lt;&gt;"",Ofwat_PC_Interventions!BM21,IF(Company_PC_inputs!BM21&lt;&gt;"",Company_PC_inputs!BM21,""))</f>
        <v/>
      </c>
      <c r="BN21" s="200" t="str">
        <f>IF(Ofwat_PC_Interventions!BN21&lt;&gt;"",Ofwat_PC_Interventions!BN21,IF(Company_PC_inputs!BN21&lt;&gt;"",Company_PC_inputs!BN21,""))</f>
        <v/>
      </c>
      <c r="BO21" s="200" t="str">
        <f>IF(Ofwat_PC_Interventions!BO21&lt;&gt;"",Ofwat_PC_Interventions!BO21,IF(Company_PC_inputs!BO21&lt;&gt;"",Company_PC_inputs!BO21,""))</f>
        <v/>
      </c>
      <c r="BP21" s="200" t="str">
        <f>IF(Ofwat_PC_Interventions!BP21&lt;&gt;"",Ofwat_PC_Interventions!BP21,IF(Company_PC_inputs!BP21&lt;&gt;"",Company_PC_inputs!BP21,""))</f>
        <v/>
      </c>
      <c r="BQ21" s="200" t="str">
        <f>IF(Ofwat_PC_Interventions!BQ21&lt;&gt;"",Ofwat_PC_Interventions!BQ21,IF(Company_PC_inputs!BQ21&lt;&gt;"",Company_PC_inputs!BQ21,""))</f>
        <v/>
      </c>
    </row>
    <row r="22" spans="4:69" s="170" customFormat="1" x14ac:dyDescent="0.2">
      <c r="D22" s="172" t="s">
        <v>115</v>
      </c>
      <c r="E22" s="208"/>
      <c r="F22" s="208"/>
      <c r="G22" s="208"/>
      <c r="H22" s="208"/>
      <c r="I22" s="208"/>
      <c r="J22" s="199" t="str">
        <f>IF(Ofwat_PC_Interventions!J22&lt;&gt;"",Ofwat_PC_Interventions!J22,IF(Company_PC_inputs!J22&lt;&gt;"",Company_PC_inputs!J22,""))</f>
        <v/>
      </c>
      <c r="K22" s="199" t="str">
        <f>IF(Ofwat_PC_Interventions!K22&lt;&gt;"",Ofwat_PC_Interventions!K22,IF(Company_PC_inputs!K22&lt;&gt;"",Company_PC_inputs!K22,""))</f>
        <v/>
      </c>
      <c r="L22" s="199" t="str">
        <f>IF(Ofwat_PC_Interventions!L22&lt;&gt;"",Ofwat_PC_Interventions!L22,IF(Company_PC_inputs!L22&lt;&gt;"",Company_PC_inputs!L22,""))</f>
        <v/>
      </c>
      <c r="M22" s="199" t="str">
        <f>IF(Ofwat_PC_Interventions!M22&lt;&gt;"",Ofwat_PC_Interventions!M22,IF(Company_PC_inputs!M22&lt;&gt;"",Company_PC_inputs!M22,""))</f>
        <v/>
      </c>
      <c r="N22" s="199" t="str">
        <f>IF(Ofwat_PC_Interventions!N22&lt;&gt;"",Ofwat_PC_Interventions!N22,IF(Company_PC_inputs!N22&lt;&gt;"",Company_PC_inputs!N22,""))</f>
        <v/>
      </c>
      <c r="O22" s="199" t="str">
        <f>IF(Ofwat_PC_Interventions!O22&lt;&gt;"",Ofwat_PC_Interventions!O22,IF(Company_PC_inputs!O22&lt;&gt;"",Company_PC_inputs!O22,""))</f>
        <v/>
      </c>
      <c r="P22" s="199" t="str">
        <f>IF(Ofwat_PC_Interventions!P22&lt;&gt;"",Ofwat_PC_Interventions!P22,IF(Company_PC_inputs!P22&lt;&gt;"",Company_PC_inputs!P22,""))</f>
        <v/>
      </c>
      <c r="Q22" s="199" t="str">
        <f>IF(Ofwat_PC_Interventions!Q22&lt;&gt;"",Ofwat_PC_Interventions!Q22,IF(Company_PC_inputs!Q22&lt;&gt;"",Company_PC_inputs!Q22,""))</f>
        <v/>
      </c>
      <c r="R22" s="199" t="str">
        <f>IF(Ofwat_PC_Interventions!R22&lt;&gt;"",Ofwat_PC_Interventions!R22,IF(Company_PC_inputs!R22&lt;&gt;"",Company_PC_inputs!R22,""))</f>
        <v/>
      </c>
      <c r="S22" s="199" t="str">
        <f>IF(Ofwat_PC_Interventions!S22&lt;&gt;"",Ofwat_PC_Interventions!S22,IF(Company_PC_inputs!S22&lt;&gt;"",Company_PC_inputs!S22,""))</f>
        <v/>
      </c>
      <c r="T22" s="199" t="str">
        <f>IF(Ofwat_PC_Interventions!T22&lt;&gt;"",Ofwat_PC_Interventions!T22,IF(Company_PC_inputs!T22&lt;&gt;"",Company_PC_inputs!T22,""))</f>
        <v/>
      </c>
      <c r="U22" s="199" t="str">
        <f>IF(Ofwat_PC_Interventions!U22&lt;&gt;"",Ofwat_PC_Interventions!U22,IF(Company_PC_inputs!U22&lt;&gt;"",Company_PC_inputs!U22,""))</f>
        <v/>
      </c>
      <c r="V22" s="199" t="str">
        <f>IF(Ofwat_PC_Interventions!V22&lt;&gt;"",Ofwat_PC_Interventions!V22,IF(Company_PC_inputs!V22&lt;&gt;"",Company_PC_inputs!V22,""))</f>
        <v/>
      </c>
      <c r="W22" s="199" t="str">
        <f>IF(Ofwat_PC_Interventions!W22&lt;&gt;"",Ofwat_PC_Interventions!W22,IF(Company_PC_inputs!W22&lt;&gt;"",Company_PC_inputs!W22,""))</f>
        <v/>
      </c>
      <c r="X22" s="199" t="str">
        <f>IF(Ofwat_PC_Interventions!X22&lt;&gt;"",Ofwat_PC_Interventions!X22,IF(Company_PC_inputs!X22&lt;&gt;"",Company_PC_inputs!X22,""))</f>
        <v/>
      </c>
      <c r="Y22" s="199" t="str">
        <f>IF(Ofwat_PC_Interventions!Y22&lt;&gt;"",Ofwat_PC_Interventions!Y22,IF(Company_PC_inputs!Y22&lt;&gt;"",Company_PC_inputs!Y22,""))</f>
        <v/>
      </c>
      <c r="Z22" s="199" t="str">
        <f>IF(Ofwat_PC_Interventions!Z22&lt;&gt;"",Ofwat_PC_Interventions!Z22,IF(Company_PC_inputs!Z22&lt;&gt;"",Company_PC_inputs!Z22,""))</f>
        <v/>
      </c>
      <c r="AA22" s="199" t="str">
        <f>IF(Ofwat_PC_Interventions!AA22&lt;&gt;"",Ofwat_PC_Interventions!AA22,IF(Company_PC_inputs!AA22&lt;&gt;"",Company_PC_inputs!AA22,""))</f>
        <v/>
      </c>
      <c r="AB22" s="199" t="str">
        <f>IF(Ofwat_PC_Interventions!AB22&lt;&gt;"",Ofwat_PC_Interventions!AB22,IF(Company_PC_inputs!AB22&lt;&gt;"",Company_PC_inputs!AB22,""))</f>
        <v/>
      </c>
      <c r="AC22" s="199" t="str">
        <f>IF(Ofwat_PC_Interventions!AC22&lt;&gt;"",Ofwat_PC_Interventions!AC22,IF(Company_PC_inputs!AC22&lt;&gt;"",Company_PC_inputs!AC22,""))</f>
        <v/>
      </c>
      <c r="AD22" s="199" t="str">
        <f>IF(Ofwat_PC_Interventions!AD22&lt;&gt;"",Ofwat_PC_Interventions!AD22,IF(Company_PC_inputs!AD22&lt;&gt;"",Company_PC_inputs!AD22,""))</f>
        <v/>
      </c>
      <c r="AE22" s="199" t="str">
        <f>IF(Ofwat_PC_Interventions!AE22&lt;&gt;"",Ofwat_PC_Interventions!AE22,IF(Company_PC_inputs!AE22&lt;&gt;"",Company_PC_inputs!AE22,""))</f>
        <v/>
      </c>
      <c r="AF22" s="199" t="str">
        <f>IF(Ofwat_PC_Interventions!AF22&lt;&gt;"",Ofwat_PC_Interventions!AF22,IF(Company_PC_inputs!AF22&lt;&gt;"",Company_PC_inputs!AF22,""))</f>
        <v/>
      </c>
      <c r="AG22" s="199" t="str">
        <f>IF(Ofwat_PC_Interventions!AG22&lt;&gt;"",Ofwat_PC_Interventions!AG22,IF(Company_PC_inputs!AG22&lt;&gt;"",Company_PC_inputs!AG22,""))</f>
        <v/>
      </c>
      <c r="AH22" s="199" t="str">
        <f>IF(Ofwat_PC_Interventions!AH22&lt;&gt;"",Ofwat_PC_Interventions!AH22,IF(Company_PC_inputs!AH22&lt;&gt;"",Company_PC_inputs!AH22,""))</f>
        <v/>
      </c>
      <c r="AI22" s="199" t="str">
        <f>IF(Ofwat_PC_Interventions!AI22&lt;&gt;"",Ofwat_PC_Interventions!AI22,IF(Company_PC_inputs!AI22&lt;&gt;"",Company_PC_inputs!AI22,""))</f>
        <v/>
      </c>
      <c r="AJ22" s="199" t="str">
        <f>IF(Ofwat_PC_Interventions!AJ22&lt;&gt;"",Ofwat_PC_Interventions!AJ22,IF(Company_PC_inputs!AJ22&lt;&gt;"",Company_PC_inputs!AJ22,""))</f>
        <v/>
      </c>
      <c r="AK22" s="199" t="str">
        <f>IF(Ofwat_PC_Interventions!AK22&lt;&gt;"",Ofwat_PC_Interventions!AK22,IF(Company_PC_inputs!AK22&lt;&gt;"",Company_PC_inputs!AK22,""))</f>
        <v/>
      </c>
      <c r="AL22" s="199" t="str">
        <f>IF(Ofwat_PC_Interventions!AL22&lt;&gt;"",Ofwat_PC_Interventions!AL22,IF(Company_PC_inputs!AL22&lt;&gt;"",Company_PC_inputs!AL22,""))</f>
        <v/>
      </c>
      <c r="AM22" s="199" t="str">
        <f>IF(Ofwat_PC_Interventions!AM22&lt;&gt;"",Ofwat_PC_Interventions!AM22,IF(Company_PC_inputs!AM22&lt;&gt;"",Company_PC_inputs!AM22,""))</f>
        <v/>
      </c>
      <c r="AN22" s="199" t="str">
        <f>IF(Ofwat_PC_Interventions!AN22&lt;&gt;"",Ofwat_PC_Interventions!AN22,IF(Company_PC_inputs!AN22&lt;&gt;"",Company_PC_inputs!AN22,""))</f>
        <v/>
      </c>
      <c r="AO22" s="199" t="str">
        <f>IF(Ofwat_PC_Interventions!AO22&lt;&gt;"",Ofwat_PC_Interventions!AO22,IF(Company_PC_inputs!AO22&lt;&gt;"",Company_PC_inputs!AO22,""))</f>
        <v/>
      </c>
      <c r="AP22" s="199" t="str">
        <f>IF(Ofwat_PC_Interventions!AP22&lt;&gt;"",Ofwat_PC_Interventions!AP22,IF(Company_PC_inputs!AP22&lt;&gt;"",Company_PC_inputs!AP22,""))</f>
        <v/>
      </c>
      <c r="AQ22" s="199" t="str">
        <f>IF(Ofwat_PC_Interventions!AQ22&lt;&gt;"",Ofwat_PC_Interventions!AQ22,IF(Company_PC_inputs!AQ22&lt;&gt;"",Company_PC_inputs!AQ22,""))</f>
        <v/>
      </c>
      <c r="AR22" s="199" t="str">
        <f>IF(Ofwat_PC_Interventions!AR22&lt;&gt;"",Ofwat_PC_Interventions!AR22,IF(Company_PC_inputs!AR22&lt;&gt;"",Company_PC_inputs!AR22,""))</f>
        <v/>
      </c>
      <c r="AS22" s="199" t="str">
        <f>IF(Ofwat_PC_Interventions!AS22&lt;&gt;"",Ofwat_PC_Interventions!AS22,IF(Company_PC_inputs!AS22&lt;&gt;"",Company_PC_inputs!AS22,""))</f>
        <v/>
      </c>
      <c r="AT22" s="199" t="str">
        <f>IF(Ofwat_PC_Interventions!AT22&lt;&gt;"",Ofwat_PC_Interventions!AT22,IF(Company_PC_inputs!AT22&lt;&gt;"",Company_PC_inputs!AT22,""))</f>
        <v/>
      </c>
      <c r="AU22" s="199" t="str">
        <f>IF(Ofwat_PC_Interventions!AU22&lt;&gt;"",Ofwat_PC_Interventions!AU22,IF(Company_PC_inputs!AU22&lt;&gt;"",Company_PC_inputs!AU22,""))</f>
        <v/>
      </c>
      <c r="AV22" s="199" t="str">
        <f>IF(Ofwat_PC_Interventions!AV22&lt;&gt;"",Ofwat_PC_Interventions!AV22,IF(Company_PC_inputs!AV22&lt;&gt;"",Company_PC_inputs!AV22,""))</f>
        <v/>
      </c>
      <c r="AW22" s="199" t="str">
        <f>IF(Ofwat_PC_Interventions!AW22&lt;&gt;"",Ofwat_PC_Interventions!AW22,IF(Company_PC_inputs!AW22&lt;&gt;"",Company_PC_inputs!AW22,""))</f>
        <v/>
      </c>
      <c r="AX22" s="199" t="str">
        <f>IF(Ofwat_PC_Interventions!AX22&lt;&gt;"",Ofwat_PC_Interventions!AX22,IF(Company_PC_inputs!AX22&lt;&gt;"",Company_PC_inputs!AX22,""))</f>
        <v/>
      </c>
      <c r="AY22" s="199" t="str">
        <f>IF(Ofwat_PC_Interventions!AY22&lt;&gt;"",Ofwat_PC_Interventions!AY22,IF(Company_PC_inputs!AY22&lt;&gt;"",Company_PC_inputs!AY22,""))</f>
        <v/>
      </c>
      <c r="AZ22" s="199" t="str">
        <f>IF(Ofwat_PC_Interventions!AZ22&lt;&gt;"",Ofwat_PC_Interventions!AZ22,IF(Company_PC_inputs!AZ22&lt;&gt;"",Company_PC_inputs!AZ22,""))</f>
        <v/>
      </c>
      <c r="BA22" s="199" t="str">
        <f>IF(Ofwat_PC_Interventions!BA22&lt;&gt;"",Ofwat_PC_Interventions!BA22,IF(Company_PC_inputs!BA22&lt;&gt;"",Company_PC_inputs!BA22,""))</f>
        <v/>
      </c>
      <c r="BB22" s="199" t="str">
        <f>IF(Ofwat_PC_Interventions!BB22&lt;&gt;"",Ofwat_PC_Interventions!BB22,IF(Company_PC_inputs!BB22&lt;&gt;"",Company_PC_inputs!BB22,""))</f>
        <v/>
      </c>
      <c r="BC22" s="199" t="str">
        <f>IF(Ofwat_PC_Interventions!BC22&lt;&gt;"",Ofwat_PC_Interventions!BC22,IF(Company_PC_inputs!BC22&lt;&gt;"",Company_PC_inputs!BC22,""))</f>
        <v/>
      </c>
      <c r="BD22" s="199" t="str">
        <f>IF(Ofwat_PC_Interventions!BD22&lt;&gt;"",Ofwat_PC_Interventions!BD22,IF(Company_PC_inputs!BD22&lt;&gt;"",Company_PC_inputs!BD22,""))</f>
        <v/>
      </c>
      <c r="BE22" s="199" t="str">
        <f>IF(Ofwat_PC_Interventions!BE22&lt;&gt;"",Ofwat_PC_Interventions!BE22,IF(Company_PC_inputs!BE22&lt;&gt;"",Company_PC_inputs!BE22,""))</f>
        <v/>
      </c>
      <c r="BF22" s="199" t="str">
        <f>IF(Ofwat_PC_Interventions!BF22&lt;&gt;"",Ofwat_PC_Interventions!BF22,IF(Company_PC_inputs!BF22&lt;&gt;"",Company_PC_inputs!BF22,""))</f>
        <v/>
      </c>
      <c r="BG22" s="199" t="str">
        <f>IF(Ofwat_PC_Interventions!BG22&lt;&gt;"",Ofwat_PC_Interventions!BG22,IF(Company_PC_inputs!BG22&lt;&gt;"",Company_PC_inputs!BG22,""))</f>
        <v/>
      </c>
      <c r="BH22" s="199" t="str">
        <f>IF(Ofwat_PC_Interventions!BH22&lt;&gt;"",Ofwat_PC_Interventions!BH22,IF(Company_PC_inputs!BH22&lt;&gt;"",Company_PC_inputs!BH22,""))</f>
        <v/>
      </c>
      <c r="BI22" s="199" t="str">
        <f>IF(Ofwat_PC_Interventions!BI22&lt;&gt;"",Ofwat_PC_Interventions!BI22,IF(Company_PC_inputs!BI22&lt;&gt;"",Company_PC_inputs!BI22,""))</f>
        <v/>
      </c>
      <c r="BJ22" s="199" t="str">
        <f>IF(Ofwat_PC_Interventions!BJ22&lt;&gt;"",Ofwat_PC_Interventions!BJ22,IF(Company_PC_inputs!BJ22&lt;&gt;"",Company_PC_inputs!BJ22,""))</f>
        <v/>
      </c>
      <c r="BK22" s="199" t="str">
        <f>IF(Ofwat_PC_Interventions!BK22&lt;&gt;"",Ofwat_PC_Interventions!BK22,IF(Company_PC_inputs!BK22&lt;&gt;"",Company_PC_inputs!BK22,""))</f>
        <v/>
      </c>
      <c r="BL22" s="199" t="str">
        <f>IF(Ofwat_PC_Interventions!BL22&lt;&gt;"",Ofwat_PC_Interventions!BL22,IF(Company_PC_inputs!BL22&lt;&gt;"",Company_PC_inputs!BL22,""))</f>
        <v/>
      </c>
      <c r="BM22" s="199" t="str">
        <f>IF(Ofwat_PC_Interventions!BM22&lt;&gt;"",Ofwat_PC_Interventions!BM22,IF(Company_PC_inputs!BM22&lt;&gt;"",Company_PC_inputs!BM22,""))</f>
        <v/>
      </c>
      <c r="BN22" s="199" t="str">
        <f>IF(Ofwat_PC_Interventions!BN22&lt;&gt;"",Ofwat_PC_Interventions!BN22,IF(Company_PC_inputs!BN22&lt;&gt;"",Company_PC_inputs!BN22,""))</f>
        <v/>
      </c>
      <c r="BO22" s="199" t="str">
        <f>IF(Ofwat_PC_Interventions!BO22&lt;&gt;"",Ofwat_PC_Interventions!BO22,IF(Company_PC_inputs!BO22&lt;&gt;"",Company_PC_inputs!BO22,""))</f>
        <v/>
      </c>
      <c r="BP22" s="199" t="str">
        <f>IF(Ofwat_PC_Interventions!BP22&lt;&gt;"",Ofwat_PC_Interventions!BP22,IF(Company_PC_inputs!BP22&lt;&gt;"",Company_PC_inputs!BP22,""))</f>
        <v/>
      </c>
      <c r="BQ22" s="199" t="str">
        <f>IF(Ofwat_PC_Interventions!BQ22&lt;&gt;"",Ofwat_PC_Interventions!BQ22,IF(Company_PC_inputs!BQ22&lt;&gt;"",Company_PC_inputs!BQ22,""))</f>
        <v/>
      </c>
    </row>
    <row r="23" spans="4:69" s="170" customFormat="1" x14ac:dyDescent="0.2">
      <c r="D23" s="208"/>
      <c r="E23" s="208" t="s">
        <v>116</v>
      </c>
      <c r="F23" s="208"/>
      <c r="G23" s="208" t="str">
        <f>InpCompany!$F$11</f>
        <v>£m (2017-18 prices)</v>
      </c>
      <c r="H23" s="208"/>
      <c r="I23" s="208"/>
      <c r="J23" s="199" t="str">
        <f>IF(Ofwat_PC_Interventions!J23&lt;&gt;"",Ofwat_PC_Interventions!J23,IF(Company_PC_inputs!J23&lt;&gt;"",Company_PC_inputs!J23,""))</f>
        <v/>
      </c>
      <c r="K23" s="199" t="str">
        <f>IF(Ofwat_PC_Interventions!K23&lt;&gt;"",Ofwat_PC_Interventions!K23,IF(Company_PC_inputs!K23&lt;&gt;"",Company_PC_inputs!K23,""))</f>
        <v/>
      </c>
      <c r="L23" s="199" t="str">
        <f>IF(Ofwat_PC_Interventions!L23&lt;&gt;"",Ofwat_PC_Interventions!L23,IF(Company_PC_inputs!L23&lt;&gt;"",Company_PC_inputs!L23,""))</f>
        <v/>
      </c>
      <c r="M23" s="199" t="str">
        <f>IF(Ofwat_PC_Interventions!M23&lt;&gt;"",Ofwat_PC_Interventions!M23,IF(Company_PC_inputs!M23&lt;&gt;"",Company_PC_inputs!M23,""))</f>
        <v/>
      </c>
      <c r="N23" s="199" t="str">
        <f>IF(Ofwat_PC_Interventions!N23&lt;&gt;"",Ofwat_PC_Interventions!N23,IF(Company_PC_inputs!N23&lt;&gt;"",Company_PC_inputs!N23,""))</f>
        <v/>
      </c>
      <c r="O23" s="199" t="str">
        <f>IF(Ofwat_PC_Interventions!O23&lt;&gt;"",Ofwat_PC_Interventions!O23,IF(Company_PC_inputs!O23&lt;&gt;"",Company_PC_inputs!O23,""))</f>
        <v/>
      </c>
      <c r="P23" s="199" t="str">
        <f>IF(Ofwat_PC_Interventions!P23&lt;&gt;"",Ofwat_PC_Interventions!P23,IF(Company_PC_inputs!P23&lt;&gt;"",Company_PC_inputs!P23,""))</f>
        <v/>
      </c>
      <c r="Q23" s="199" t="str">
        <f>IF(Ofwat_PC_Interventions!Q23&lt;&gt;"",Ofwat_PC_Interventions!Q23,IF(Company_PC_inputs!Q23&lt;&gt;"",Company_PC_inputs!Q23,""))</f>
        <v/>
      </c>
      <c r="R23" s="199" t="str">
        <f>IF(Ofwat_PC_Interventions!R23&lt;&gt;"",Ofwat_PC_Interventions!R23,IF(Company_PC_inputs!R23&lt;&gt;"",Company_PC_inputs!R23,""))</f>
        <v/>
      </c>
      <c r="S23" s="199" t="str">
        <f>IF(Ofwat_PC_Interventions!S23&lt;&gt;"",Ofwat_PC_Interventions!S23,IF(Company_PC_inputs!S23&lt;&gt;"",Company_PC_inputs!S23,""))</f>
        <v/>
      </c>
      <c r="T23" s="199" t="str">
        <f>IF(Ofwat_PC_Interventions!T23&lt;&gt;"",Ofwat_PC_Interventions!T23,IF(Company_PC_inputs!T23&lt;&gt;"",Company_PC_inputs!T23,""))</f>
        <v/>
      </c>
      <c r="U23" s="199" t="str">
        <f>IF(Ofwat_PC_Interventions!U23&lt;&gt;"",Ofwat_PC_Interventions!U23,IF(Company_PC_inputs!U23&lt;&gt;"",Company_PC_inputs!U23,""))</f>
        <v/>
      </c>
      <c r="V23" s="199" t="str">
        <f>IF(Ofwat_PC_Interventions!V23&lt;&gt;"",Ofwat_PC_Interventions!V23,IF(Company_PC_inputs!V23&lt;&gt;"",Company_PC_inputs!V23,""))</f>
        <v/>
      </c>
      <c r="W23" s="199" t="str">
        <f>IF(Ofwat_PC_Interventions!W23&lt;&gt;"",Ofwat_PC_Interventions!W23,IF(Company_PC_inputs!W23&lt;&gt;"",Company_PC_inputs!W23,""))</f>
        <v/>
      </c>
      <c r="X23" s="199" t="str">
        <f>IF(Ofwat_PC_Interventions!X23&lt;&gt;"",Ofwat_PC_Interventions!X23,IF(Company_PC_inputs!X23&lt;&gt;"",Company_PC_inputs!X23,""))</f>
        <v/>
      </c>
      <c r="Y23" s="199" t="str">
        <f>IF(Ofwat_PC_Interventions!Y23&lt;&gt;"",Ofwat_PC_Interventions!Y23,IF(Company_PC_inputs!Y23&lt;&gt;"",Company_PC_inputs!Y23,""))</f>
        <v/>
      </c>
      <c r="Z23" s="199" t="str">
        <f>IF(Ofwat_PC_Interventions!Z23&lt;&gt;"",Ofwat_PC_Interventions!Z23,IF(Company_PC_inputs!Z23&lt;&gt;"",Company_PC_inputs!Z23,""))</f>
        <v/>
      </c>
      <c r="AA23" s="199" t="str">
        <f>IF(Ofwat_PC_Interventions!AA23&lt;&gt;"",Ofwat_PC_Interventions!AA23,IF(Company_PC_inputs!AA23&lt;&gt;"",Company_PC_inputs!AA23,""))</f>
        <v/>
      </c>
      <c r="AB23" s="199" t="str">
        <f>IF(Ofwat_PC_Interventions!AB23&lt;&gt;"",Ofwat_PC_Interventions!AB23,IF(Company_PC_inputs!AB23&lt;&gt;"",Company_PC_inputs!AB23,""))</f>
        <v/>
      </c>
      <c r="AC23" s="199" t="str">
        <f>IF(Ofwat_PC_Interventions!AC23&lt;&gt;"",Ofwat_PC_Interventions!AC23,IF(Company_PC_inputs!AC23&lt;&gt;"",Company_PC_inputs!AC23,""))</f>
        <v/>
      </c>
      <c r="AD23" s="199" t="str">
        <f>IF(Ofwat_PC_Interventions!AD23&lt;&gt;"",Ofwat_PC_Interventions!AD23,IF(Company_PC_inputs!AD23&lt;&gt;"",Company_PC_inputs!AD23,""))</f>
        <v/>
      </c>
      <c r="AE23" s="199" t="str">
        <f>IF(Ofwat_PC_Interventions!AE23&lt;&gt;"",Ofwat_PC_Interventions!AE23,IF(Company_PC_inputs!AE23&lt;&gt;"",Company_PC_inputs!AE23,""))</f>
        <v/>
      </c>
      <c r="AF23" s="199" t="str">
        <f>IF(Ofwat_PC_Interventions!AF23&lt;&gt;"",Ofwat_PC_Interventions!AF23,IF(Company_PC_inputs!AF23&lt;&gt;"",Company_PC_inputs!AF23,""))</f>
        <v/>
      </c>
      <c r="AG23" s="199" t="str">
        <f>IF(Ofwat_PC_Interventions!AG23&lt;&gt;"",Ofwat_PC_Interventions!AG23,IF(Company_PC_inputs!AG23&lt;&gt;"",Company_PC_inputs!AG23,""))</f>
        <v/>
      </c>
      <c r="AH23" s="199" t="str">
        <f>IF(Ofwat_PC_Interventions!AH23&lt;&gt;"",Ofwat_PC_Interventions!AH23,IF(Company_PC_inputs!AH23&lt;&gt;"",Company_PC_inputs!AH23,""))</f>
        <v/>
      </c>
      <c r="AI23" s="199" t="str">
        <f>IF(Ofwat_PC_Interventions!AI23&lt;&gt;"",Ofwat_PC_Interventions!AI23,IF(Company_PC_inputs!AI23&lt;&gt;"",Company_PC_inputs!AI23,""))</f>
        <v/>
      </c>
      <c r="AJ23" s="199" t="str">
        <f>IF(Ofwat_PC_Interventions!AJ23&lt;&gt;"",Ofwat_PC_Interventions!AJ23,IF(Company_PC_inputs!AJ23&lt;&gt;"",Company_PC_inputs!AJ23,""))</f>
        <v/>
      </c>
      <c r="AK23" s="199" t="str">
        <f>IF(Ofwat_PC_Interventions!AK23&lt;&gt;"",Ofwat_PC_Interventions!AK23,IF(Company_PC_inputs!AK23&lt;&gt;"",Company_PC_inputs!AK23,""))</f>
        <v/>
      </c>
      <c r="AL23" s="199" t="str">
        <f>IF(Ofwat_PC_Interventions!AL23&lt;&gt;"",Ofwat_PC_Interventions!AL23,IF(Company_PC_inputs!AL23&lt;&gt;"",Company_PC_inputs!AL23,""))</f>
        <v/>
      </c>
      <c r="AM23" s="199" t="str">
        <f>IF(Ofwat_PC_Interventions!AM23&lt;&gt;"",Ofwat_PC_Interventions!AM23,IF(Company_PC_inputs!AM23&lt;&gt;"",Company_PC_inputs!AM23,""))</f>
        <v/>
      </c>
      <c r="AN23" s="199" t="str">
        <f>IF(Ofwat_PC_Interventions!AN23&lt;&gt;"",Ofwat_PC_Interventions!AN23,IF(Company_PC_inputs!AN23&lt;&gt;"",Company_PC_inputs!AN23,""))</f>
        <v/>
      </c>
      <c r="AO23" s="199" t="str">
        <f>IF(Ofwat_PC_Interventions!AO23&lt;&gt;"",Ofwat_PC_Interventions!AO23,IF(Company_PC_inputs!AO23&lt;&gt;"",Company_PC_inputs!AO23,""))</f>
        <v/>
      </c>
      <c r="AP23" s="199" t="str">
        <f>IF(Ofwat_PC_Interventions!AP23&lt;&gt;"",Ofwat_PC_Interventions!AP23,IF(Company_PC_inputs!AP23&lt;&gt;"",Company_PC_inputs!AP23,""))</f>
        <v/>
      </c>
      <c r="AQ23" s="199" t="str">
        <f>IF(Ofwat_PC_Interventions!AQ23&lt;&gt;"",Ofwat_PC_Interventions!AQ23,IF(Company_PC_inputs!AQ23&lt;&gt;"",Company_PC_inputs!AQ23,""))</f>
        <v/>
      </c>
      <c r="AR23" s="199" t="str">
        <f>IF(Ofwat_PC_Interventions!AR23&lt;&gt;"",Ofwat_PC_Interventions!AR23,IF(Company_PC_inputs!AR23&lt;&gt;"",Company_PC_inputs!AR23,""))</f>
        <v/>
      </c>
      <c r="AS23" s="199" t="str">
        <f>IF(Ofwat_PC_Interventions!AS23&lt;&gt;"",Ofwat_PC_Interventions!AS23,IF(Company_PC_inputs!AS23&lt;&gt;"",Company_PC_inputs!AS23,""))</f>
        <v/>
      </c>
      <c r="AT23" s="199" t="str">
        <f>IF(Ofwat_PC_Interventions!AT23&lt;&gt;"",Ofwat_PC_Interventions!AT23,IF(Company_PC_inputs!AT23&lt;&gt;"",Company_PC_inputs!AT23,""))</f>
        <v/>
      </c>
      <c r="AU23" s="199" t="str">
        <f>IF(Ofwat_PC_Interventions!AU23&lt;&gt;"",Ofwat_PC_Interventions!AU23,IF(Company_PC_inputs!AU23&lt;&gt;"",Company_PC_inputs!AU23,""))</f>
        <v/>
      </c>
      <c r="AV23" s="199" t="str">
        <f>IF(Ofwat_PC_Interventions!AV23&lt;&gt;"",Ofwat_PC_Interventions!AV23,IF(Company_PC_inputs!AV23&lt;&gt;"",Company_PC_inputs!AV23,""))</f>
        <v/>
      </c>
      <c r="AW23" s="199" t="str">
        <f>IF(Ofwat_PC_Interventions!AW23&lt;&gt;"",Ofwat_PC_Interventions!AW23,IF(Company_PC_inputs!AW23&lt;&gt;"",Company_PC_inputs!AW23,""))</f>
        <v/>
      </c>
      <c r="AX23" s="199" t="str">
        <f>IF(Ofwat_PC_Interventions!AX23&lt;&gt;"",Ofwat_PC_Interventions!AX23,IF(Company_PC_inputs!AX23&lt;&gt;"",Company_PC_inputs!AX23,""))</f>
        <v/>
      </c>
      <c r="AY23" s="199" t="str">
        <f>IF(Ofwat_PC_Interventions!AY23&lt;&gt;"",Ofwat_PC_Interventions!AY23,IF(Company_PC_inputs!AY23&lt;&gt;"",Company_PC_inputs!AY23,""))</f>
        <v/>
      </c>
      <c r="AZ23" s="199" t="str">
        <f>IF(Ofwat_PC_Interventions!AZ23&lt;&gt;"",Ofwat_PC_Interventions!AZ23,IF(Company_PC_inputs!AZ23&lt;&gt;"",Company_PC_inputs!AZ23,""))</f>
        <v/>
      </c>
      <c r="BA23" s="199" t="str">
        <f>IF(Ofwat_PC_Interventions!BA23&lt;&gt;"",Ofwat_PC_Interventions!BA23,IF(Company_PC_inputs!BA23&lt;&gt;"",Company_PC_inputs!BA23,""))</f>
        <v/>
      </c>
      <c r="BB23" s="199" t="str">
        <f>IF(Ofwat_PC_Interventions!BB23&lt;&gt;"",Ofwat_PC_Interventions!BB23,IF(Company_PC_inputs!BB23&lt;&gt;"",Company_PC_inputs!BB23,""))</f>
        <v/>
      </c>
      <c r="BC23" s="199" t="str">
        <f>IF(Ofwat_PC_Interventions!BC23&lt;&gt;"",Ofwat_PC_Interventions!BC23,IF(Company_PC_inputs!BC23&lt;&gt;"",Company_PC_inputs!BC23,""))</f>
        <v/>
      </c>
      <c r="BD23" s="199" t="str">
        <f>IF(Ofwat_PC_Interventions!BD23&lt;&gt;"",Ofwat_PC_Interventions!BD23,IF(Company_PC_inputs!BD23&lt;&gt;"",Company_PC_inputs!BD23,""))</f>
        <v/>
      </c>
      <c r="BE23" s="199" t="str">
        <f>IF(Ofwat_PC_Interventions!BE23&lt;&gt;"",Ofwat_PC_Interventions!BE23,IF(Company_PC_inputs!BE23&lt;&gt;"",Company_PC_inputs!BE23,""))</f>
        <v/>
      </c>
      <c r="BF23" s="199" t="str">
        <f>IF(Ofwat_PC_Interventions!BF23&lt;&gt;"",Ofwat_PC_Interventions!BF23,IF(Company_PC_inputs!BF23&lt;&gt;"",Company_PC_inputs!BF23,""))</f>
        <v/>
      </c>
      <c r="BG23" s="199" t="str">
        <f>IF(Ofwat_PC_Interventions!BG23&lt;&gt;"",Ofwat_PC_Interventions!BG23,IF(Company_PC_inputs!BG23&lt;&gt;"",Company_PC_inputs!BG23,""))</f>
        <v/>
      </c>
      <c r="BH23" s="199" t="str">
        <f>IF(Ofwat_PC_Interventions!BH23&lt;&gt;"",Ofwat_PC_Interventions!BH23,IF(Company_PC_inputs!BH23&lt;&gt;"",Company_PC_inputs!BH23,""))</f>
        <v/>
      </c>
      <c r="BI23" s="199" t="str">
        <f>IF(Ofwat_PC_Interventions!BI23&lt;&gt;"",Ofwat_PC_Interventions!BI23,IF(Company_PC_inputs!BI23&lt;&gt;"",Company_PC_inputs!BI23,""))</f>
        <v/>
      </c>
      <c r="BJ23" s="199" t="str">
        <f>IF(Ofwat_PC_Interventions!BJ23&lt;&gt;"",Ofwat_PC_Interventions!BJ23,IF(Company_PC_inputs!BJ23&lt;&gt;"",Company_PC_inputs!BJ23,""))</f>
        <v/>
      </c>
      <c r="BK23" s="199" t="str">
        <f>IF(Ofwat_PC_Interventions!BK23&lt;&gt;"",Ofwat_PC_Interventions!BK23,IF(Company_PC_inputs!BK23&lt;&gt;"",Company_PC_inputs!BK23,""))</f>
        <v/>
      </c>
      <c r="BL23" s="199" t="str">
        <f>IF(Ofwat_PC_Interventions!BL23&lt;&gt;"",Ofwat_PC_Interventions!BL23,IF(Company_PC_inputs!BL23&lt;&gt;"",Company_PC_inputs!BL23,""))</f>
        <v/>
      </c>
      <c r="BM23" s="199" t="str">
        <f>IF(Ofwat_PC_Interventions!BM23&lt;&gt;"",Ofwat_PC_Interventions!BM23,IF(Company_PC_inputs!BM23&lt;&gt;"",Company_PC_inputs!BM23,""))</f>
        <v/>
      </c>
      <c r="BN23" s="199" t="str">
        <f>IF(Ofwat_PC_Interventions!BN23&lt;&gt;"",Ofwat_PC_Interventions!BN23,IF(Company_PC_inputs!BN23&lt;&gt;"",Company_PC_inputs!BN23,""))</f>
        <v/>
      </c>
      <c r="BO23" s="199" t="str">
        <f>IF(Ofwat_PC_Interventions!BO23&lt;&gt;"",Ofwat_PC_Interventions!BO23,IF(Company_PC_inputs!BO23&lt;&gt;"",Company_PC_inputs!BO23,""))</f>
        <v/>
      </c>
      <c r="BP23" s="199" t="str">
        <f>IF(Ofwat_PC_Interventions!BP23&lt;&gt;"",Ofwat_PC_Interventions!BP23,IF(Company_PC_inputs!BP23&lt;&gt;"",Company_PC_inputs!BP23,""))</f>
        <v/>
      </c>
      <c r="BQ23" s="199" t="str">
        <f>IF(Ofwat_PC_Interventions!BQ23&lt;&gt;"",Ofwat_PC_Interventions!BQ23,IF(Company_PC_inputs!BQ23&lt;&gt;"",Company_PC_inputs!BQ23,""))</f>
        <v/>
      </c>
    </row>
    <row r="24" spans="4:69" s="170" customFormat="1" x14ac:dyDescent="0.2">
      <c r="D24" s="208"/>
      <c r="E24" s="208" t="s">
        <v>117</v>
      </c>
      <c r="F24" s="208"/>
      <c r="G24" s="208" t="str">
        <f>InpCompany!$F$11</f>
        <v>£m (2017-18 prices)</v>
      </c>
      <c r="H24" s="208"/>
      <c r="I24" s="208"/>
      <c r="J24" s="199" t="str">
        <f>IF(Ofwat_PC_Interventions!J24&lt;&gt;"",Ofwat_PC_Interventions!J24,IF(Company_PC_inputs!J24&lt;&gt;"",Company_PC_inputs!J24,""))</f>
        <v/>
      </c>
      <c r="K24" s="199" t="str">
        <f>IF(Ofwat_PC_Interventions!K24&lt;&gt;"",Ofwat_PC_Interventions!K24,IF(Company_PC_inputs!K24&lt;&gt;"",Company_PC_inputs!K24,""))</f>
        <v/>
      </c>
      <c r="L24" s="199" t="str">
        <f>IF(Ofwat_PC_Interventions!L24&lt;&gt;"",Ofwat_PC_Interventions!L24,IF(Company_PC_inputs!L24&lt;&gt;"",Company_PC_inputs!L24,""))</f>
        <v/>
      </c>
      <c r="M24" s="199" t="str">
        <f>IF(Ofwat_PC_Interventions!M24&lt;&gt;"",Ofwat_PC_Interventions!M24,IF(Company_PC_inputs!M24&lt;&gt;"",Company_PC_inputs!M24,""))</f>
        <v/>
      </c>
      <c r="N24" s="199" t="str">
        <f>IF(Ofwat_PC_Interventions!N24&lt;&gt;"",Ofwat_PC_Interventions!N24,IF(Company_PC_inputs!N24&lt;&gt;"",Company_PC_inputs!N24,""))</f>
        <v/>
      </c>
      <c r="O24" s="199" t="str">
        <f>IF(Ofwat_PC_Interventions!O24&lt;&gt;"",Ofwat_PC_Interventions!O24,IF(Company_PC_inputs!O24&lt;&gt;"",Company_PC_inputs!O24,""))</f>
        <v/>
      </c>
      <c r="P24" s="199" t="str">
        <f>IF(Ofwat_PC_Interventions!P24&lt;&gt;"",Ofwat_PC_Interventions!P24,IF(Company_PC_inputs!P24&lt;&gt;"",Company_PC_inputs!P24,""))</f>
        <v/>
      </c>
      <c r="Q24" s="199" t="str">
        <f>IF(Ofwat_PC_Interventions!Q24&lt;&gt;"",Ofwat_PC_Interventions!Q24,IF(Company_PC_inputs!Q24&lt;&gt;"",Company_PC_inputs!Q24,""))</f>
        <v/>
      </c>
      <c r="R24" s="199" t="str">
        <f>IF(Ofwat_PC_Interventions!R24&lt;&gt;"",Ofwat_PC_Interventions!R24,IF(Company_PC_inputs!R24&lt;&gt;"",Company_PC_inputs!R24,""))</f>
        <v/>
      </c>
      <c r="S24" s="199" t="str">
        <f>IF(Ofwat_PC_Interventions!S24&lt;&gt;"",Ofwat_PC_Interventions!S24,IF(Company_PC_inputs!S24&lt;&gt;"",Company_PC_inputs!S24,""))</f>
        <v/>
      </c>
      <c r="T24" s="199" t="str">
        <f>IF(Ofwat_PC_Interventions!T24&lt;&gt;"",Ofwat_PC_Interventions!T24,IF(Company_PC_inputs!T24&lt;&gt;"",Company_PC_inputs!T24,""))</f>
        <v/>
      </c>
      <c r="U24" s="199" t="str">
        <f>IF(Ofwat_PC_Interventions!U24&lt;&gt;"",Ofwat_PC_Interventions!U24,IF(Company_PC_inputs!U24&lt;&gt;"",Company_PC_inputs!U24,""))</f>
        <v/>
      </c>
      <c r="V24" s="199" t="str">
        <f>IF(Ofwat_PC_Interventions!V24&lt;&gt;"",Ofwat_PC_Interventions!V24,IF(Company_PC_inputs!V24&lt;&gt;"",Company_PC_inputs!V24,""))</f>
        <v/>
      </c>
      <c r="W24" s="199" t="str">
        <f>IF(Ofwat_PC_Interventions!W24&lt;&gt;"",Ofwat_PC_Interventions!W24,IF(Company_PC_inputs!W24&lt;&gt;"",Company_PC_inputs!W24,""))</f>
        <v/>
      </c>
      <c r="X24" s="199" t="str">
        <f>IF(Ofwat_PC_Interventions!X24&lt;&gt;"",Ofwat_PC_Interventions!X24,IF(Company_PC_inputs!X24&lt;&gt;"",Company_PC_inputs!X24,""))</f>
        <v/>
      </c>
      <c r="Y24" s="199" t="str">
        <f>IF(Ofwat_PC_Interventions!Y24&lt;&gt;"",Ofwat_PC_Interventions!Y24,IF(Company_PC_inputs!Y24&lt;&gt;"",Company_PC_inputs!Y24,""))</f>
        <v/>
      </c>
      <c r="Z24" s="199" t="str">
        <f>IF(Ofwat_PC_Interventions!Z24&lt;&gt;"",Ofwat_PC_Interventions!Z24,IF(Company_PC_inputs!Z24&lt;&gt;"",Company_PC_inputs!Z24,""))</f>
        <v/>
      </c>
      <c r="AA24" s="199" t="str">
        <f>IF(Ofwat_PC_Interventions!AA24&lt;&gt;"",Ofwat_PC_Interventions!AA24,IF(Company_PC_inputs!AA24&lt;&gt;"",Company_PC_inputs!AA24,""))</f>
        <v/>
      </c>
      <c r="AB24" s="199" t="str">
        <f>IF(Ofwat_PC_Interventions!AB24&lt;&gt;"",Ofwat_PC_Interventions!AB24,IF(Company_PC_inputs!AB24&lt;&gt;"",Company_PC_inputs!AB24,""))</f>
        <v/>
      </c>
      <c r="AC24" s="199" t="str">
        <f>IF(Ofwat_PC_Interventions!AC24&lt;&gt;"",Ofwat_PC_Interventions!AC24,IF(Company_PC_inputs!AC24&lt;&gt;"",Company_PC_inputs!AC24,""))</f>
        <v/>
      </c>
      <c r="AD24" s="199" t="str">
        <f>IF(Ofwat_PC_Interventions!AD24&lt;&gt;"",Ofwat_PC_Interventions!AD24,IF(Company_PC_inputs!AD24&lt;&gt;"",Company_PC_inputs!AD24,""))</f>
        <v/>
      </c>
      <c r="AE24" s="199" t="str">
        <f>IF(Ofwat_PC_Interventions!AE24&lt;&gt;"",Ofwat_PC_Interventions!AE24,IF(Company_PC_inputs!AE24&lt;&gt;"",Company_PC_inputs!AE24,""))</f>
        <v/>
      </c>
      <c r="AF24" s="199" t="str">
        <f>IF(Ofwat_PC_Interventions!AF24&lt;&gt;"",Ofwat_PC_Interventions!AF24,IF(Company_PC_inputs!AF24&lt;&gt;"",Company_PC_inputs!AF24,""))</f>
        <v/>
      </c>
      <c r="AG24" s="199" t="str">
        <f>IF(Ofwat_PC_Interventions!AG24&lt;&gt;"",Ofwat_PC_Interventions!AG24,IF(Company_PC_inputs!AG24&lt;&gt;"",Company_PC_inputs!AG24,""))</f>
        <v/>
      </c>
      <c r="AH24" s="199" t="str">
        <f>IF(Ofwat_PC_Interventions!AH24&lt;&gt;"",Ofwat_PC_Interventions!AH24,IF(Company_PC_inputs!AH24&lt;&gt;"",Company_PC_inputs!AH24,""))</f>
        <v/>
      </c>
      <c r="AI24" s="199" t="str">
        <f>IF(Ofwat_PC_Interventions!AI24&lt;&gt;"",Ofwat_PC_Interventions!AI24,IF(Company_PC_inputs!AI24&lt;&gt;"",Company_PC_inputs!AI24,""))</f>
        <v/>
      </c>
      <c r="AJ24" s="199" t="str">
        <f>IF(Ofwat_PC_Interventions!AJ24&lt;&gt;"",Ofwat_PC_Interventions!AJ24,IF(Company_PC_inputs!AJ24&lt;&gt;"",Company_PC_inputs!AJ24,""))</f>
        <v/>
      </c>
      <c r="AK24" s="199" t="str">
        <f>IF(Ofwat_PC_Interventions!AK24&lt;&gt;"",Ofwat_PC_Interventions!AK24,IF(Company_PC_inputs!AK24&lt;&gt;"",Company_PC_inputs!AK24,""))</f>
        <v/>
      </c>
      <c r="AL24" s="199" t="str">
        <f>IF(Ofwat_PC_Interventions!AL24&lt;&gt;"",Ofwat_PC_Interventions!AL24,IF(Company_PC_inputs!AL24&lt;&gt;"",Company_PC_inputs!AL24,""))</f>
        <v/>
      </c>
      <c r="AM24" s="199" t="str">
        <f>IF(Ofwat_PC_Interventions!AM24&lt;&gt;"",Ofwat_PC_Interventions!AM24,IF(Company_PC_inputs!AM24&lt;&gt;"",Company_PC_inputs!AM24,""))</f>
        <v/>
      </c>
      <c r="AN24" s="199" t="str">
        <f>IF(Ofwat_PC_Interventions!AN24&lt;&gt;"",Ofwat_PC_Interventions!AN24,IF(Company_PC_inputs!AN24&lt;&gt;"",Company_PC_inputs!AN24,""))</f>
        <v/>
      </c>
      <c r="AO24" s="199" t="str">
        <f>IF(Ofwat_PC_Interventions!AO24&lt;&gt;"",Ofwat_PC_Interventions!AO24,IF(Company_PC_inputs!AO24&lt;&gt;"",Company_PC_inputs!AO24,""))</f>
        <v/>
      </c>
      <c r="AP24" s="199" t="str">
        <f>IF(Ofwat_PC_Interventions!AP24&lt;&gt;"",Ofwat_PC_Interventions!AP24,IF(Company_PC_inputs!AP24&lt;&gt;"",Company_PC_inputs!AP24,""))</f>
        <v/>
      </c>
      <c r="AQ24" s="199" t="str">
        <f>IF(Ofwat_PC_Interventions!AQ24&lt;&gt;"",Ofwat_PC_Interventions!AQ24,IF(Company_PC_inputs!AQ24&lt;&gt;"",Company_PC_inputs!AQ24,""))</f>
        <v/>
      </c>
      <c r="AR24" s="199" t="str">
        <f>IF(Ofwat_PC_Interventions!AR24&lt;&gt;"",Ofwat_PC_Interventions!AR24,IF(Company_PC_inputs!AR24&lt;&gt;"",Company_PC_inputs!AR24,""))</f>
        <v/>
      </c>
      <c r="AS24" s="199" t="str">
        <f>IF(Ofwat_PC_Interventions!AS24&lt;&gt;"",Ofwat_PC_Interventions!AS24,IF(Company_PC_inputs!AS24&lt;&gt;"",Company_PC_inputs!AS24,""))</f>
        <v/>
      </c>
      <c r="AT24" s="199" t="str">
        <f>IF(Ofwat_PC_Interventions!AT24&lt;&gt;"",Ofwat_PC_Interventions!AT24,IF(Company_PC_inputs!AT24&lt;&gt;"",Company_PC_inputs!AT24,""))</f>
        <v/>
      </c>
      <c r="AU24" s="199" t="str">
        <f>IF(Ofwat_PC_Interventions!AU24&lt;&gt;"",Ofwat_PC_Interventions!AU24,IF(Company_PC_inputs!AU24&lt;&gt;"",Company_PC_inputs!AU24,""))</f>
        <v/>
      </c>
      <c r="AV24" s="199" t="str">
        <f>IF(Ofwat_PC_Interventions!AV24&lt;&gt;"",Ofwat_PC_Interventions!AV24,IF(Company_PC_inputs!AV24&lt;&gt;"",Company_PC_inputs!AV24,""))</f>
        <v/>
      </c>
      <c r="AW24" s="199" t="str">
        <f>IF(Ofwat_PC_Interventions!AW24&lt;&gt;"",Ofwat_PC_Interventions!AW24,IF(Company_PC_inputs!AW24&lt;&gt;"",Company_PC_inputs!AW24,""))</f>
        <v/>
      </c>
      <c r="AX24" s="199" t="str">
        <f>IF(Ofwat_PC_Interventions!AX24&lt;&gt;"",Ofwat_PC_Interventions!AX24,IF(Company_PC_inputs!AX24&lt;&gt;"",Company_PC_inputs!AX24,""))</f>
        <v/>
      </c>
      <c r="AY24" s="199" t="str">
        <f>IF(Ofwat_PC_Interventions!AY24&lt;&gt;"",Ofwat_PC_Interventions!AY24,IF(Company_PC_inputs!AY24&lt;&gt;"",Company_PC_inputs!AY24,""))</f>
        <v/>
      </c>
      <c r="AZ24" s="199" t="str">
        <f>IF(Ofwat_PC_Interventions!AZ24&lt;&gt;"",Ofwat_PC_Interventions!AZ24,IF(Company_PC_inputs!AZ24&lt;&gt;"",Company_PC_inputs!AZ24,""))</f>
        <v/>
      </c>
      <c r="BA24" s="199" t="str">
        <f>IF(Ofwat_PC_Interventions!BA24&lt;&gt;"",Ofwat_PC_Interventions!BA24,IF(Company_PC_inputs!BA24&lt;&gt;"",Company_PC_inputs!BA24,""))</f>
        <v/>
      </c>
      <c r="BB24" s="199" t="str">
        <f>IF(Ofwat_PC_Interventions!BB24&lt;&gt;"",Ofwat_PC_Interventions!BB24,IF(Company_PC_inputs!BB24&lt;&gt;"",Company_PC_inputs!BB24,""))</f>
        <v/>
      </c>
      <c r="BC24" s="199" t="str">
        <f>IF(Ofwat_PC_Interventions!BC24&lt;&gt;"",Ofwat_PC_Interventions!BC24,IF(Company_PC_inputs!BC24&lt;&gt;"",Company_PC_inputs!BC24,""))</f>
        <v/>
      </c>
      <c r="BD24" s="199" t="str">
        <f>IF(Ofwat_PC_Interventions!BD24&lt;&gt;"",Ofwat_PC_Interventions!BD24,IF(Company_PC_inputs!BD24&lt;&gt;"",Company_PC_inputs!BD24,""))</f>
        <v/>
      </c>
      <c r="BE24" s="199" t="str">
        <f>IF(Ofwat_PC_Interventions!BE24&lt;&gt;"",Ofwat_PC_Interventions!BE24,IF(Company_PC_inputs!BE24&lt;&gt;"",Company_PC_inputs!BE24,""))</f>
        <v/>
      </c>
      <c r="BF24" s="199" t="str">
        <f>IF(Ofwat_PC_Interventions!BF24&lt;&gt;"",Ofwat_PC_Interventions!BF24,IF(Company_PC_inputs!BF24&lt;&gt;"",Company_PC_inputs!BF24,""))</f>
        <v/>
      </c>
      <c r="BG24" s="199" t="str">
        <f>IF(Ofwat_PC_Interventions!BG24&lt;&gt;"",Ofwat_PC_Interventions!BG24,IF(Company_PC_inputs!BG24&lt;&gt;"",Company_PC_inputs!BG24,""))</f>
        <v/>
      </c>
      <c r="BH24" s="199" t="str">
        <f>IF(Ofwat_PC_Interventions!BH24&lt;&gt;"",Ofwat_PC_Interventions!BH24,IF(Company_PC_inputs!BH24&lt;&gt;"",Company_PC_inputs!BH24,""))</f>
        <v/>
      </c>
      <c r="BI24" s="199" t="str">
        <f>IF(Ofwat_PC_Interventions!BI24&lt;&gt;"",Ofwat_PC_Interventions!BI24,IF(Company_PC_inputs!BI24&lt;&gt;"",Company_PC_inputs!BI24,""))</f>
        <v/>
      </c>
      <c r="BJ24" s="199" t="str">
        <f>IF(Ofwat_PC_Interventions!BJ24&lt;&gt;"",Ofwat_PC_Interventions!BJ24,IF(Company_PC_inputs!BJ24&lt;&gt;"",Company_PC_inputs!BJ24,""))</f>
        <v/>
      </c>
      <c r="BK24" s="199" t="str">
        <f>IF(Ofwat_PC_Interventions!BK24&lt;&gt;"",Ofwat_PC_Interventions!BK24,IF(Company_PC_inputs!BK24&lt;&gt;"",Company_PC_inputs!BK24,""))</f>
        <v/>
      </c>
      <c r="BL24" s="199" t="str">
        <f>IF(Ofwat_PC_Interventions!BL24&lt;&gt;"",Ofwat_PC_Interventions!BL24,IF(Company_PC_inputs!BL24&lt;&gt;"",Company_PC_inputs!BL24,""))</f>
        <v/>
      </c>
      <c r="BM24" s="199" t="str">
        <f>IF(Ofwat_PC_Interventions!BM24&lt;&gt;"",Ofwat_PC_Interventions!BM24,IF(Company_PC_inputs!BM24&lt;&gt;"",Company_PC_inputs!BM24,""))</f>
        <v/>
      </c>
      <c r="BN24" s="199" t="str">
        <f>IF(Ofwat_PC_Interventions!BN24&lt;&gt;"",Ofwat_PC_Interventions!BN24,IF(Company_PC_inputs!BN24&lt;&gt;"",Company_PC_inputs!BN24,""))</f>
        <v/>
      </c>
      <c r="BO24" s="199" t="str">
        <f>IF(Ofwat_PC_Interventions!BO24&lt;&gt;"",Ofwat_PC_Interventions!BO24,IF(Company_PC_inputs!BO24&lt;&gt;"",Company_PC_inputs!BO24,""))</f>
        <v/>
      </c>
      <c r="BP24" s="199" t="str">
        <f>IF(Ofwat_PC_Interventions!BP24&lt;&gt;"",Ofwat_PC_Interventions!BP24,IF(Company_PC_inputs!BP24&lt;&gt;"",Company_PC_inputs!BP24,""))</f>
        <v/>
      </c>
      <c r="BQ24" s="199" t="str">
        <f>IF(Ofwat_PC_Interventions!BQ24&lt;&gt;"",Ofwat_PC_Interventions!BQ24,IF(Company_PC_inputs!BQ24&lt;&gt;"",Company_PC_inputs!BQ24,""))</f>
        <v/>
      </c>
    </row>
    <row r="25" spans="4:69" s="170" customFormat="1" x14ac:dyDescent="0.2">
      <c r="D25" s="208"/>
      <c r="E25" s="208" t="s">
        <v>118</v>
      </c>
      <c r="F25" s="208"/>
      <c r="G25" s="208" t="str">
        <f>InpCompany!$F$11</f>
        <v>£m (2017-18 prices)</v>
      </c>
      <c r="H25" s="208"/>
      <c r="I25" s="208"/>
      <c r="J25" s="199" t="str">
        <f>IF(Ofwat_PC_Interventions!J25&lt;&gt;"",Ofwat_PC_Interventions!J25,IF(Company_PC_inputs!J25&lt;&gt;"",Company_PC_inputs!J25,""))</f>
        <v/>
      </c>
      <c r="K25" s="199" t="str">
        <f>IF(Ofwat_PC_Interventions!K25&lt;&gt;"",Ofwat_PC_Interventions!K25,IF(Company_PC_inputs!K25&lt;&gt;"",Company_PC_inputs!K25,""))</f>
        <v/>
      </c>
      <c r="L25" s="199" t="str">
        <f>IF(Ofwat_PC_Interventions!L25&lt;&gt;"",Ofwat_PC_Interventions!L25,IF(Company_PC_inputs!L25&lt;&gt;"",Company_PC_inputs!L25,""))</f>
        <v/>
      </c>
      <c r="M25" s="199" t="str">
        <f>IF(Ofwat_PC_Interventions!M25&lt;&gt;"",Ofwat_PC_Interventions!M25,IF(Company_PC_inputs!M25&lt;&gt;"",Company_PC_inputs!M25,""))</f>
        <v/>
      </c>
      <c r="N25" s="199" t="str">
        <f>IF(Ofwat_PC_Interventions!N25&lt;&gt;"",Ofwat_PC_Interventions!N25,IF(Company_PC_inputs!N25&lt;&gt;"",Company_PC_inputs!N25,""))</f>
        <v/>
      </c>
      <c r="O25" s="199" t="str">
        <f>IF(Ofwat_PC_Interventions!O25&lt;&gt;"",Ofwat_PC_Interventions!O25,IF(Company_PC_inputs!O25&lt;&gt;"",Company_PC_inputs!O25,""))</f>
        <v/>
      </c>
      <c r="P25" s="199" t="str">
        <f>IF(Ofwat_PC_Interventions!P25&lt;&gt;"",Ofwat_PC_Interventions!P25,IF(Company_PC_inputs!P25&lt;&gt;"",Company_PC_inputs!P25,""))</f>
        <v/>
      </c>
      <c r="Q25" s="199" t="str">
        <f>IF(Ofwat_PC_Interventions!Q25&lt;&gt;"",Ofwat_PC_Interventions!Q25,IF(Company_PC_inputs!Q25&lt;&gt;"",Company_PC_inputs!Q25,""))</f>
        <v/>
      </c>
      <c r="R25" s="199" t="str">
        <f>IF(Ofwat_PC_Interventions!R25&lt;&gt;"",Ofwat_PC_Interventions!R25,IF(Company_PC_inputs!R25&lt;&gt;"",Company_PC_inputs!R25,""))</f>
        <v/>
      </c>
      <c r="S25" s="199" t="str">
        <f>IF(Ofwat_PC_Interventions!S25&lt;&gt;"",Ofwat_PC_Interventions!S25,IF(Company_PC_inputs!S25&lt;&gt;"",Company_PC_inputs!S25,""))</f>
        <v/>
      </c>
      <c r="T25" s="199" t="str">
        <f>IF(Ofwat_PC_Interventions!T25&lt;&gt;"",Ofwat_PC_Interventions!T25,IF(Company_PC_inputs!T25&lt;&gt;"",Company_PC_inputs!T25,""))</f>
        <v/>
      </c>
      <c r="U25" s="199" t="str">
        <f>IF(Ofwat_PC_Interventions!U25&lt;&gt;"",Ofwat_PC_Interventions!U25,IF(Company_PC_inputs!U25&lt;&gt;"",Company_PC_inputs!U25,""))</f>
        <v/>
      </c>
      <c r="V25" s="199" t="str">
        <f>IF(Ofwat_PC_Interventions!V25&lt;&gt;"",Ofwat_PC_Interventions!V25,IF(Company_PC_inputs!V25&lt;&gt;"",Company_PC_inputs!V25,""))</f>
        <v/>
      </c>
      <c r="W25" s="199" t="str">
        <f>IF(Ofwat_PC_Interventions!W25&lt;&gt;"",Ofwat_PC_Interventions!W25,IF(Company_PC_inputs!W25&lt;&gt;"",Company_PC_inputs!W25,""))</f>
        <v/>
      </c>
      <c r="X25" s="199" t="str">
        <f>IF(Ofwat_PC_Interventions!X25&lt;&gt;"",Ofwat_PC_Interventions!X25,IF(Company_PC_inputs!X25&lt;&gt;"",Company_PC_inputs!X25,""))</f>
        <v/>
      </c>
      <c r="Y25" s="199" t="str">
        <f>IF(Ofwat_PC_Interventions!Y25&lt;&gt;"",Ofwat_PC_Interventions!Y25,IF(Company_PC_inputs!Y25&lt;&gt;"",Company_PC_inputs!Y25,""))</f>
        <v/>
      </c>
      <c r="Z25" s="199" t="str">
        <f>IF(Ofwat_PC_Interventions!Z25&lt;&gt;"",Ofwat_PC_Interventions!Z25,IF(Company_PC_inputs!Z25&lt;&gt;"",Company_PC_inputs!Z25,""))</f>
        <v/>
      </c>
      <c r="AA25" s="199" t="str">
        <f>IF(Ofwat_PC_Interventions!AA25&lt;&gt;"",Ofwat_PC_Interventions!AA25,IF(Company_PC_inputs!AA25&lt;&gt;"",Company_PC_inputs!AA25,""))</f>
        <v/>
      </c>
      <c r="AB25" s="199" t="str">
        <f>IF(Ofwat_PC_Interventions!AB25&lt;&gt;"",Ofwat_PC_Interventions!AB25,IF(Company_PC_inputs!AB25&lt;&gt;"",Company_PC_inputs!AB25,""))</f>
        <v/>
      </c>
      <c r="AC25" s="199" t="str">
        <f>IF(Ofwat_PC_Interventions!AC25&lt;&gt;"",Ofwat_PC_Interventions!AC25,IF(Company_PC_inputs!AC25&lt;&gt;"",Company_PC_inputs!AC25,""))</f>
        <v/>
      </c>
      <c r="AD25" s="199" t="str">
        <f>IF(Ofwat_PC_Interventions!AD25&lt;&gt;"",Ofwat_PC_Interventions!AD25,IF(Company_PC_inputs!AD25&lt;&gt;"",Company_PC_inputs!AD25,""))</f>
        <v/>
      </c>
      <c r="AE25" s="199" t="str">
        <f>IF(Ofwat_PC_Interventions!AE25&lt;&gt;"",Ofwat_PC_Interventions!AE25,IF(Company_PC_inputs!AE25&lt;&gt;"",Company_PC_inputs!AE25,""))</f>
        <v/>
      </c>
      <c r="AF25" s="199" t="str">
        <f>IF(Ofwat_PC_Interventions!AF25&lt;&gt;"",Ofwat_PC_Interventions!AF25,IF(Company_PC_inputs!AF25&lt;&gt;"",Company_PC_inputs!AF25,""))</f>
        <v/>
      </c>
      <c r="AG25" s="199" t="str">
        <f>IF(Ofwat_PC_Interventions!AG25&lt;&gt;"",Ofwat_PC_Interventions!AG25,IF(Company_PC_inputs!AG25&lt;&gt;"",Company_PC_inputs!AG25,""))</f>
        <v/>
      </c>
      <c r="AH25" s="199" t="str">
        <f>IF(Ofwat_PC_Interventions!AH25&lt;&gt;"",Ofwat_PC_Interventions!AH25,IF(Company_PC_inputs!AH25&lt;&gt;"",Company_PC_inputs!AH25,""))</f>
        <v/>
      </c>
      <c r="AI25" s="199" t="str">
        <f>IF(Ofwat_PC_Interventions!AI25&lt;&gt;"",Ofwat_PC_Interventions!AI25,IF(Company_PC_inputs!AI25&lt;&gt;"",Company_PC_inputs!AI25,""))</f>
        <v/>
      </c>
      <c r="AJ25" s="199" t="str">
        <f>IF(Ofwat_PC_Interventions!AJ25&lt;&gt;"",Ofwat_PC_Interventions!AJ25,IF(Company_PC_inputs!AJ25&lt;&gt;"",Company_PC_inputs!AJ25,""))</f>
        <v/>
      </c>
      <c r="AK25" s="199" t="str">
        <f>IF(Ofwat_PC_Interventions!AK25&lt;&gt;"",Ofwat_PC_Interventions!AK25,IF(Company_PC_inputs!AK25&lt;&gt;"",Company_PC_inputs!AK25,""))</f>
        <v/>
      </c>
      <c r="AL25" s="199" t="str">
        <f>IF(Ofwat_PC_Interventions!AL25&lt;&gt;"",Ofwat_PC_Interventions!AL25,IF(Company_PC_inputs!AL25&lt;&gt;"",Company_PC_inputs!AL25,""))</f>
        <v/>
      </c>
      <c r="AM25" s="199" t="str">
        <f>IF(Ofwat_PC_Interventions!AM25&lt;&gt;"",Ofwat_PC_Interventions!AM25,IF(Company_PC_inputs!AM25&lt;&gt;"",Company_PC_inputs!AM25,""))</f>
        <v/>
      </c>
      <c r="AN25" s="199" t="str">
        <f>IF(Ofwat_PC_Interventions!AN25&lt;&gt;"",Ofwat_PC_Interventions!AN25,IF(Company_PC_inputs!AN25&lt;&gt;"",Company_PC_inputs!AN25,""))</f>
        <v/>
      </c>
      <c r="AO25" s="199" t="str">
        <f>IF(Ofwat_PC_Interventions!AO25&lt;&gt;"",Ofwat_PC_Interventions!AO25,IF(Company_PC_inputs!AO25&lt;&gt;"",Company_PC_inputs!AO25,""))</f>
        <v/>
      </c>
      <c r="AP25" s="199" t="str">
        <f>IF(Ofwat_PC_Interventions!AP25&lt;&gt;"",Ofwat_PC_Interventions!AP25,IF(Company_PC_inputs!AP25&lt;&gt;"",Company_PC_inputs!AP25,""))</f>
        <v/>
      </c>
      <c r="AQ25" s="199" t="str">
        <f>IF(Ofwat_PC_Interventions!AQ25&lt;&gt;"",Ofwat_PC_Interventions!AQ25,IF(Company_PC_inputs!AQ25&lt;&gt;"",Company_PC_inputs!AQ25,""))</f>
        <v/>
      </c>
      <c r="AR25" s="199" t="str">
        <f>IF(Ofwat_PC_Interventions!AR25&lt;&gt;"",Ofwat_PC_Interventions!AR25,IF(Company_PC_inputs!AR25&lt;&gt;"",Company_PC_inputs!AR25,""))</f>
        <v/>
      </c>
      <c r="AS25" s="199" t="str">
        <f>IF(Ofwat_PC_Interventions!AS25&lt;&gt;"",Ofwat_PC_Interventions!AS25,IF(Company_PC_inputs!AS25&lt;&gt;"",Company_PC_inputs!AS25,""))</f>
        <v/>
      </c>
      <c r="AT25" s="199" t="str">
        <f>IF(Ofwat_PC_Interventions!AT25&lt;&gt;"",Ofwat_PC_Interventions!AT25,IF(Company_PC_inputs!AT25&lt;&gt;"",Company_PC_inputs!AT25,""))</f>
        <v/>
      </c>
      <c r="AU25" s="199" t="str">
        <f>IF(Ofwat_PC_Interventions!AU25&lt;&gt;"",Ofwat_PC_Interventions!AU25,IF(Company_PC_inputs!AU25&lt;&gt;"",Company_PC_inputs!AU25,""))</f>
        <v/>
      </c>
      <c r="AV25" s="199" t="str">
        <f>IF(Ofwat_PC_Interventions!AV25&lt;&gt;"",Ofwat_PC_Interventions!AV25,IF(Company_PC_inputs!AV25&lt;&gt;"",Company_PC_inputs!AV25,""))</f>
        <v/>
      </c>
      <c r="AW25" s="199" t="str">
        <f>IF(Ofwat_PC_Interventions!AW25&lt;&gt;"",Ofwat_PC_Interventions!AW25,IF(Company_PC_inputs!AW25&lt;&gt;"",Company_PC_inputs!AW25,""))</f>
        <v/>
      </c>
      <c r="AX25" s="199" t="str">
        <f>IF(Ofwat_PC_Interventions!AX25&lt;&gt;"",Ofwat_PC_Interventions!AX25,IF(Company_PC_inputs!AX25&lt;&gt;"",Company_PC_inputs!AX25,""))</f>
        <v/>
      </c>
      <c r="AY25" s="199" t="str">
        <f>IF(Ofwat_PC_Interventions!AY25&lt;&gt;"",Ofwat_PC_Interventions!AY25,IF(Company_PC_inputs!AY25&lt;&gt;"",Company_PC_inputs!AY25,""))</f>
        <v/>
      </c>
      <c r="AZ25" s="199" t="str">
        <f>IF(Ofwat_PC_Interventions!AZ25&lt;&gt;"",Ofwat_PC_Interventions!AZ25,IF(Company_PC_inputs!AZ25&lt;&gt;"",Company_PC_inputs!AZ25,""))</f>
        <v/>
      </c>
      <c r="BA25" s="199" t="str">
        <f>IF(Ofwat_PC_Interventions!BA25&lt;&gt;"",Ofwat_PC_Interventions!BA25,IF(Company_PC_inputs!BA25&lt;&gt;"",Company_PC_inputs!BA25,""))</f>
        <v/>
      </c>
      <c r="BB25" s="199" t="str">
        <f>IF(Ofwat_PC_Interventions!BB25&lt;&gt;"",Ofwat_PC_Interventions!BB25,IF(Company_PC_inputs!BB25&lt;&gt;"",Company_PC_inputs!BB25,""))</f>
        <v/>
      </c>
      <c r="BC25" s="199" t="str">
        <f>IF(Ofwat_PC_Interventions!BC25&lt;&gt;"",Ofwat_PC_Interventions!BC25,IF(Company_PC_inputs!BC25&lt;&gt;"",Company_PC_inputs!BC25,""))</f>
        <v/>
      </c>
      <c r="BD25" s="199" t="str">
        <f>IF(Ofwat_PC_Interventions!BD25&lt;&gt;"",Ofwat_PC_Interventions!BD25,IF(Company_PC_inputs!BD25&lt;&gt;"",Company_PC_inputs!BD25,""))</f>
        <v/>
      </c>
      <c r="BE25" s="199" t="str">
        <f>IF(Ofwat_PC_Interventions!BE25&lt;&gt;"",Ofwat_PC_Interventions!BE25,IF(Company_PC_inputs!BE25&lt;&gt;"",Company_PC_inputs!BE25,""))</f>
        <v/>
      </c>
      <c r="BF25" s="199" t="str">
        <f>IF(Ofwat_PC_Interventions!BF25&lt;&gt;"",Ofwat_PC_Interventions!BF25,IF(Company_PC_inputs!BF25&lt;&gt;"",Company_PC_inputs!BF25,""))</f>
        <v/>
      </c>
      <c r="BG25" s="199" t="str">
        <f>IF(Ofwat_PC_Interventions!BG25&lt;&gt;"",Ofwat_PC_Interventions!BG25,IF(Company_PC_inputs!BG25&lt;&gt;"",Company_PC_inputs!BG25,""))</f>
        <v/>
      </c>
      <c r="BH25" s="199" t="str">
        <f>IF(Ofwat_PC_Interventions!BH25&lt;&gt;"",Ofwat_PC_Interventions!BH25,IF(Company_PC_inputs!BH25&lt;&gt;"",Company_PC_inputs!BH25,""))</f>
        <v/>
      </c>
      <c r="BI25" s="199" t="str">
        <f>IF(Ofwat_PC_Interventions!BI25&lt;&gt;"",Ofwat_PC_Interventions!BI25,IF(Company_PC_inputs!BI25&lt;&gt;"",Company_PC_inputs!BI25,""))</f>
        <v/>
      </c>
      <c r="BJ25" s="199" t="str">
        <f>IF(Ofwat_PC_Interventions!BJ25&lt;&gt;"",Ofwat_PC_Interventions!BJ25,IF(Company_PC_inputs!BJ25&lt;&gt;"",Company_PC_inputs!BJ25,""))</f>
        <v/>
      </c>
      <c r="BK25" s="199" t="str">
        <f>IF(Ofwat_PC_Interventions!BK25&lt;&gt;"",Ofwat_PC_Interventions!BK25,IF(Company_PC_inputs!BK25&lt;&gt;"",Company_PC_inputs!BK25,""))</f>
        <v/>
      </c>
      <c r="BL25" s="199" t="str">
        <f>IF(Ofwat_PC_Interventions!BL25&lt;&gt;"",Ofwat_PC_Interventions!BL25,IF(Company_PC_inputs!BL25&lt;&gt;"",Company_PC_inputs!BL25,""))</f>
        <v/>
      </c>
      <c r="BM25" s="199" t="str">
        <f>IF(Ofwat_PC_Interventions!BM25&lt;&gt;"",Ofwat_PC_Interventions!BM25,IF(Company_PC_inputs!BM25&lt;&gt;"",Company_PC_inputs!BM25,""))</f>
        <v/>
      </c>
      <c r="BN25" s="199" t="str">
        <f>IF(Ofwat_PC_Interventions!BN25&lt;&gt;"",Ofwat_PC_Interventions!BN25,IF(Company_PC_inputs!BN25&lt;&gt;"",Company_PC_inputs!BN25,""))</f>
        <v/>
      </c>
      <c r="BO25" s="199" t="str">
        <f>IF(Ofwat_PC_Interventions!BO25&lt;&gt;"",Ofwat_PC_Interventions!BO25,IF(Company_PC_inputs!BO25&lt;&gt;"",Company_PC_inputs!BO25,""))</f>
        <v/>
      </c>
      <c r="BP25" s="199" t="str">
        <f>IF(Ofwat_PC_Interventions!BP25&lt;&gt;"",Ofwat_PC_Interventions!BP25,IF(Company_PC_inputs!BP25&lt;&gt;"",Company_PC_inputs!BP25,""))</f>
        <v/>
      </c>
      <c r="BQ25" s="199" t="str">
        <f>IF(Ofwat_PC_Interventions!BQ25&lt;&gt;"",Ofwat_PC_Interventions!BQ25,IF(Company_PC_inputs!BQ25&lt;&gt;"",Company_PC_inputs!BQ25,""))</f>
        <v/>
      </c>
    </row>
    <row r="26" spans="4:69" s="170" customFormat="1" x14ac:dyDescent="0.2">
      <c r="D26" s="208"/>
      <c r="E26" s="208"/>
      <c r="F26" s="208"/>
      <c r="G26" s="208"/>
      <c r="H26" s="208"/>
      <c r="I26" s="208"/>
      <c r="J26" s="199" t="str">
        <f>IF(Ofwat_PC_Interventions!J26&lt;&gt;"",Ofwat_PC_Interventions!J26,IF(Company_PC_inputs!J26&lt;&gt;"",Company_PC_inputs!J26,""))</f>
        <v/>
      </c>
      <c r="K26" s="199" t="str">
        <f>IF(Ofwat_PC_Interventions!K26&lt;&gt;"",Ofwat_PC_Interventions!K26,IF(Company_PC_inputs!K26&lt;&gt;"",Company_PC_inputs!K26,""))</f>
        <v/>
      </c>
      <c r="L26" s="199" t="str">
        <f>IF(Ofwat_PC_Interventions!L26&lt;&gt;"",Ofwat_PC_Interventions!L26,IF(Company_PC_inputs!L26&lt;&gt;"",Company_PC_inputs!L26,""))</f>
        <v/>
      </c>
      <c r="M26" s="199" t="str">
        <f>IF(Ofwat_PC_Interventions!M26&lt;&gt;"",Ofwat_PC_Interventions!M26,IF(Company_PC_inputs!M26&lt;&gt;"",Company_PC_inputs!M26,""))</f>
        <v/>
      </c>
      <c r="N26" s="199" t="str">
        <f>IF(Ofwat_PC_Interventions!N26&lt;&gt;"",Ofwat_PC_Interventions!N26,IF(Company_PC_inputs!N26&lt;&gt;"",Company_PC_inputs!N26,""))</f>
        <v/>
      </c>
      <c r="O26" s="199" t="str">
        <f>IF(Ofwat_PC_Interventions!O26&lt;&gt;"",Ofwat_PC_Interventions!O26,IF(Company_PC_inputs!O26&lt;&gt;"",Company_PC_inputs!O26,""))</f>
        <v/>
      </c>
      <c r="P26" s="199" t="str">
        <f>IF(Ofwat_PC_Interventions!P26&lt;&gt;"",Ofwat_PC_Interventions!P26,IF(Company_PC_inputs!P26&lt;&gt;"",Company_PC_inputs!P26,""))</f>
        <v/>
      </c>
      <c r="Q26" s="199" t="str">
        <f>IF(Ofwat_PC_Interventions!Q26&lt;&gt;"",Ofwat_PC_Interventions!Q26,IF(Company_PC_inputs!Q26&lt;&gt;"",Company_PC_inputs!Q26,""))</f>
        <v/>
      </c>
      <c r="R26" s="199" t="str">
        <f>IF(Ofwat_PC_Interventions!R26&lt;&gt;"",Ofwat_PC_Interventions!R26,IF(Company_PC_inputs!R26&lt;&gt;"",Company_PC_inputs!R26,""))</f>
        <v/>
      </c>
      <c r="S26" s="199" t="str">
        <f>IF(Ofwat_PC_Interventions!S26&lt;&gt;"",Ofwat_PC_Interventions!S26,IF(Company_PC_inputs!S26&lt;&gt;"",Company_PC_inputs!S26,""))</f>
        <v/>
      </c>
      <c r="T26" s="199" t="str">
        <f>IF(Ofwat_PC_Interventions!T26&lt;&gt;"",Ofwat_PC_Interventions!T26,IF(Company_PC_inputs!T26&lt;&gt;"",Company_PC_inputs!T26,""))</f>
        <v/>
      </c>
      <c r="U26" s="199" t="str">
        <f>IF(Ofwat_PC_Interventions!U26&lt;&gt;"",Ofwat_PC_Interventions!U26,IF(Company_PC_inputs!U26&lt;&gt;"",Company_PC_inputs!U26,""))</f>
        <v/>
      </c>
      <c r="V26" s="199" t="str">
        <f>IF(Ofwat_PC_Interventions!V26&lt;&gt;"",Ofwat_PC_Interventions!V26,IF(Company_PC_inputs!V26&lt;&gt;"",Company_PC_inputs!V26,""))</f>
        <v/>
      </c>
      <c r="W26" s="199" t="str">
        <f>IF(Ofwat_PC_Interventions!W26&lt;&gt;"",Ofwat_PC_Interventions!W26,IF(Company_PC_inputs!W26&lt;&gt;"",Company_PC_inputs!W26,""))</f>
        <v/>
      </c>
      <c r="X26" s="199" t="str">
        <f>IF(Ofwat_PC_Interventions!X26&lt;&gt;"",Ofwat_PC_Interventions!X26,IF(Company_PC_inputs!X26&lt;&gt;"",Company_PC_inputs!X26,""))</f>
        <v/>
      </c>
      <c r="Y26" s="199" t="str">
        <f>IF(Ofwat_PC_Interventions!Y26&lt;&gt;"",Ofwat_PC_Interventions!Y26,IF(Company_PC_inputs!Y26&lt;&gt;"",Company_PC_inputs!Y26,""))</f>
        <v/>
      </c>
      <c r="Z26" s="199" t="str">
        <f>IF(Ofwat_PC_Interventions!Z26&lt;&gt;"",Ofwat_PC_Interventions!Z26,IF(Company_PC_inputs!Z26&lt;&gt;"",Company_PC_inputs!Z26,""))</f>
        <v/>
      </c>
      <c r="AA26" s="199" t="str">
        <f>IF(Ofwat_PC_Interventions!AA26&lt;&gt;"",Ofwat_PC_Interventions!AA26,IF(Company_PC_inputs!AA26&lt;&gt;"",Company_PC_inputs!AA26,""))</f>
        <v/>
      </c>
      <c r="AB26" s="199" t="str">
        <f>IF(Ofwat_PC_Interventions!AB26&lt;&gt;"",Ofwat_PC_Interventions!AB26,IF(Company_PC_inputs!AB26&lt;&gt;"",Company_PC_inputs!AB26,""))</f>
        <v/>
      </c>
      <c r="AC26" s="199" t="str">
        <f>IF(Ofwat_PC_Interventions!AC26&lt;&gt;"",Ofwat_PC_Interventions!AC26,IF(Company_PC_inputs!AC26&lt;&gt;"",Company_PC_inputs!AC26,""))</f>
        <v/>
      </c>
      <c r="AD26" s="199" t="str">
        <f>IF(Ofwat_PC_Interventions!AD26&lt;&gt;"",Ofwat_PC_Interventions!AD26,IF(Company_PC_inputs!AD26&lt;&gt;"",Company_PC_inputs!AD26,""))</f>
        <v/>
      </c>
      <c r="AE26" s="199" t="str">
        <f>IF(Ofwat_PC_Interventions!AE26&lt;&gt;"",Ofwat_PC_Interventions!AE26,IF(Company_PC_inputs!AE26&lt;&gt;"",Company_PC_inputs!AE26,""))</f>
        <v/>
      </c>
      <c r="AF26" s="199" t="str">
        <f>IF(Ofwat_PC_Interventions!AF26&lt;&gt;"",Ofwat_PC_Interventions!AF26,IF(Company_PC_inputs!AF26&lt;&gt;"",Company_PC_inputs!AF26,""))</f>
        <v/>
      </c>
      <c r="AG26" s="199" t="str">
        <f>IF(Ofwat_PC_Interventions!AG26&lt;&gt;"",Ofwat_PC_Interventions!AG26,IF(Company_PC_inputs!AG26&lt;&gt;"",Company_PC_inputs!AG26,""))</f>
        <v/>
      </c>
      <c r="AH26" s="199" t="str">
        <f>IF(Ofwat_PC_Interventions!AH26&lt;&gt;"",Ofwat_PC_Interventions!AH26,IF(Company_PC_inputs!AH26&lt;&gt;"",Company_PC_inputs!AH26,""))</f>
        <v/>
      </c>
      <c r="AI26" s="199" t="str">
        <f>IF(Ofwat_PC_Interventions!AI26&lt;&gt;"",Ofwat_PC_Interventions!AI26,IF(Company_PC_inputs!AI26&lt;&gt;"",Company_PC_inputs!AI26,""))</f>
        <v/>
      </c>
      <c r="AJ26" s="199" t="str">
        <f>IF(Ofwat_PC_Interventions!AJ26&lt;&gt;"",Ofwat_PC_Interventions!AJ26,IF(Company_PC_inputs!AJ26&lt;&gt;"",Company_PC_inputs!AJ26,""))</f>
        <v/>
      </c>
      <c r="AK26" s="199" t="str">
        <f>IF(Ofwat_PC_Interventions!AK26&lt;&gt;"",Ofwat_PC_Interventions!AK26,IF(Company_PC_inputs!AK26&lt;&gt;"",Company_PC_inputs!AK26,""))</f>
        <v/>
      </c>
      <c r="AL26" s="199" t="str">
        <f>IF(Ofwat_PC_Interventions!AL26&lt;&gt;"",Ofwat_PC_Interventions!AL26,IF(Company_PC_inputs!AL26&lt;&gt;"",Company_PC_inputs!AL26,""))</f>
        <v/>
      </c>
      <c r="AM26" s="199" t="str">
        <f>IF(Ofwat_PC_Interventions!AM26&lt;&gt;"",Ofwat_PC_Interventions!AM26,IF(Company_PC_inputs!AM26&lt;&gt;"",Company_PC_inputs!AM26,""))</f>
        <v/>
      </c>
      <c r="AN26" s="199" t="str">
        <f>IF(Ofwat_PC_Interventions!AN26&lt;&gt;"",Ofwat_PC_Interventions!AN26,IF(Company_PC_inputs!AN26&lt;&gt;"",Company_PC_inputs!AN26,""))</f>
        <v/>
      </c>
      <c r="AO26" s="199" t="str">
        <f>IF(Ofwat_PC_Interventions!AO26&lt;&gt;"",Ofwat_PC_Interventions!AO26,IF(Company_PC_inputs!AO26&lt;&gt;"",Company_PC_inputs!AO26,""))</f>
        <v/>
      </c>
      <c r="AP26" s="199" t="str">
        <f>IF(Ofwat_PC_Interventions!AP26&lt;&gt;"",Ofwat_PC_Interventions!AP26,IF(Company_PC_inputs!AP26&lt;&gt;"",Company_PC_inputs!AP26,""))</f>
        <v/>
      </c>
      <c r="AQ26" s="199" t="str">
        <f>IF(Ofwat_PC_Interventions!AQ26&lt;&gt;"",Ofwat_PC_Interventions!AQ26,IF(Company_PC_inputs!AQ26&lt;&gt;"",Company_PC_inputs!AQ26,""))</f>
        <v/>
      </c>
      <c r="AR26" s="199" t="str">
        <f>IF(Ofwat_PC_Interventions!AR26&lt;&gt;"",Ofwat_PC_Interventions!AR26,IF(Company_PC_inputs!AR26&lt;&gt;"",Company_PC_inputs!AR26,""))</f>
        <v/>
      </c>
      <c r="AS26" s="199" t="str">
        <f>IF(Ofwat_PC_Interventions!AS26&lt;&gt;"",Ofwat_PC_Interventions!AS26,IF(Company_PC_inputs!AS26&lt;&gt;"",Company_PC_inputs!AS26,""))</f>
        <v/>
      </c>
      <c r="AT26" s="199" t="str">
        <f>IF(Ofwat_PC_Interventions!AT26&lt;&gt;"",Ofwat_PC_Interventions!AT26,IF(Company_PC_inputs!AT26&lt;&gt;"",Company_PC_inputs!AT26,""))</f>
        <v/>
      </c>
      <c r="AU26" s="199" t="str">
        <f>IF(Ofwat_PC_Interventions!AU26&lt;&gt;"",Ofwat_PC_Interventions!AU26,IF(Company_PC_inputs!AU26&lt;&gt;"",Company_PC_inputs!AU26,""))</f>
        <v/>
      </c>
      <c r="AV26" s="199" t="str">
        <f>IF(Ofwat_PC_Interventions!AV26&lt;&gt;"",Ofwat_PC_Interventions!AV26,IF(Company_PC_inputs!AV26&lt;&gt;"",Company_PC_inputs!AV26,""))</f>
        <v/>
      </c>
      <c r="AW26" s="199" t="str">
        <f>IF(Ofwat_PC_Interventions!AW26&lt;&gt;"",Ofwat_PC_Interventions!AW26,IF(Company_PC_inputs!AW26&lt;&gt;"",Company_PC_inputs!AW26,""))</f>
        <v/>
      </c>
      <c r="AX26" s="199" t="str">
        <f>IF(Ofwat_PC_Interventions!AX26&lt;&gt;"",Ofwat_PC_Interventions!AX26,IF(Company_PC_inputs!AX26&lt;&gt;"",Company_PC_inputs!AX26,""))</f>
        <v/>
      </c>
      <c r="AY26" s="199" t="str">
        <f>IF(Ofwat_PC_Interventions!AY26&lt;&gt;"",Ofwat_PC_Interventions!AY26,IF(Company_PC_inputs!AY26&lt;&gt;"",Company_PC_inputs!AY26,""))</f>
        <v/>
      </c>
      <c r="AZ26" s="199" t="str">
        <f>IF(Ofwat_PC_Interventions!AZ26&lt;&gt;"",Ofwat_PC_Interventions!AZ26,IF(Company_PC_inputs!AZ26&lt;&gt;"",Company_PC_inputs!AZ26,""))</f>
        <v/>
      </c>
      <c r="BA26" s="199" t="str">
        <f>IF(Ofwat_PC_Interventions!BA26&lt;&gt;"",Ofwat_PC_Interventions!BA26,IF(Company_PC_inputs!BA26&lt;&gt;"",Company_PC_inputs!BA26,""))</f>
        <v/>
      </c>
      <c r="BB26" s="199" t="str">
        <f>IF(Ofwat_PC_Interventions!BB26&lt;&gt;"",Ofwat_PC_Interventions!BB26,IF(Company_PC_inputs!BB26&lt;&gt;"",Company_PC_inputs!BB26,""))</f>
        <v/>
      </c>
      <c r="BC26" s="199" t="str">
        <f>IF(Ofwat_PC_Interventions!BC26&lt;&gt;"",Ofwat_PC_Interventions!BC26,IF(Company_PC_inputs!BC26&lt;&gt;"",Company_PC_inputs!BC26,""))</f>
        <v/>
      </c>
      <c r="BD26" s="199" t="str">
        <f>IF(Ofwat_PC_Interventions!BD26&lt;&gt;"",Ofwat_PC_Interventions!BD26,IF(Company_PC_inputs!BD26&lt;&gt;"",Company_PC_inputs!BD26,""))</f>
        <v/>
      </c>
      <c r="BE26" s="199" t="str">
        <f>IF(Ofwat_PC_Interventions!BE26&lt;&gt;"",Ofwat_PC_Interventions!BE26,IF(Company_PC_inputs!BE26&lt;&gt;"",Company_PC_inputs!BE26,""))</f>
        <v/>
      </c>
      <c r="BF26" s="199" t="str">
        <f>IF(Ofwat_PC_Interventions!BF26&lt;&gt;"",Ofwat_PC_Interventions!BF26,IF(Company_PC_inputs!BF26&lt;&gt;"",Company_PC_inputs!BF26,""))</f>
        <v/>
      </c>
      <c r="BG26" s="199" t="str">
        <f>IF(Ofwat_PC_Interventions!BG26&lt;&gt;"",Ofwat_PC_Interventions!BG26,IF(Company_PC_inputs!BG26&lt;&gt;"",Company_PC_inputs!BG26,""))</f>
        <v/>
      </c>
      <c r="BH26" s="199" t="str">
        <f>IF(Ofwat_PC_Interventions!BH26&lt;&gt;"",Ofwat_PC_Interventions!BH26,IF(Company_PC_inputs!BH26&lt;&gt;"",Company_PC_inputs!BH26,""))</f>
        <v/>
      </c>
      <c r="BI26" s="199" t="str">
        <f>IF(Ofwat_PC_Interventions!BI26&lt;&gt;"",Ofwat_PC_Interventions!BI26,IF(Company_PC_inputs!BI26&lt;&gt;"",Company_PC_inputs!BI26,""))</f>
        <v/>
      </c>
      <c r="BJ26" s="199" t="str">
        <f>IF(Ofwat_PC_Interventions!BJ26&lt;&gt;"",Ofwat_PC_Interventions!BJ26,IF(Company_PC_inputs!BJ26&lt;&gt;"",Company_PC_inputs!BJ26,""))</f>
        <v/>
      </c>
      <c r="BK26" s="199" t="str">
        <f>IF(Ofwat_PC_Interventions!BK26&lt;&gt;"",Ofwat_PC_Interventions!BK26,IF(Company_PC_inputs!BK26&lt;&gt;"",Company_PC_inputs!BK26,""))</f>
        <v/>
      </c>
      <c r="BL26" s="199" t="str">
        <f>IF(Ofwat_PC_Interventions!BL26&lt;&gt;"",Ofwat_PC_Interventions!BL26,IF(Company_PC_inputs!BL26&lt;&gt;"",Company_PC_inputs!BL26,""))</f>
        <v/>
      </c>
      <c r="BM26" s="199" t="str">
        <f>IF(Ofwat_PC_Interventions!BM26&lt;&gt;"",Ofwat_PC_Interventions!BM26,IF(Company_PC_inputs!BM26&lt;&gt;"",Company_PC_inputs!BM26,""))</f>
        <v/>
      </c>
      <c r="BN26" s="199" t="str">
        <f>IF(Ofwat_PC_Interventions!BN26&lt;&gt;"",Ofwat_PC_Interventions!BN26,IF(Company_PC_inputs!BN26&lt;&gt;"",Company_PC_inputs!BN26,""))</f>
        <v/>
      </c>
      <c r="BO26" s="199" t="str">
        <f>IF(Ofwat_PC_Interventions!BO26&lt;&gt;"",Ofwat_PC_Interventions!BO26,IF(Company_PC_inputs!BO26&lt;&gt;"",Company_PC_inputs!BO26,""))</f>
        <v/>
      </c>
      <c r="BP26" s="199" t="str">
        <f>IF(Ofwat_PC_Interventions!BP26&lt;&gt;"",Ofwat_PC_Interventions!BP26,IF(Company_PC_inputs!BP26&lt;&gt;"",Company_PC_inputs!BP26,""))</f>
        <v/>
      </c>
      <c r="BQ26" s="199" t="str">
        <f>IF(Ofwat_PC_Interventions!BQ26&lt;&gt;"",Ofwat_PC_Interventions!BQ26,IF(Company_PC_inputs!BQ26&lt;&gt;"",Company_PC_inputs!BQ26,""))</f>
        <v/>
      </c>
    </row>
    <row r="27" spans="4:69" s="170" customFormat="1" x14ac:dyDescent="0.2">
      <c r="D27" s="208"/>
      <c r="E27" s="208" t="s">
        <v>119</v>
      </c>
      <c r="F27" s="208"/>
      <c r="G27" s="208" t="str">
        <f>InpCompany!$F$11</f>
        <v>£m (2017-18 prices)</v>
      </c>
      <c r="H27" s="208"/>
      <c r="I27" s="208"/>
      <c r="J27" s="199" t="str">
        <f>IF(Ofwat_PC_Interventions!J27&lt;&gt;"",Ofwat_PC_Interventions!J27,IF(Company_PC_inputs!J27&lt;&gt;"",Company_PC_inputs!J27,""))</f>
        <v/>
      </c>
      <c r="K27" s="199" t="str">
        <f>IF(Ofwat_PC_Interventions!K27&lt;&gt;"",Ofwat_PC_Interventions!K27,IF(Company_PC_inputs!K27&lt;&gt;"",Company_PC_inputs!K27,""))</f>
        <v/>
      </c>
      <c r="L27" s="199" t="str">
        <f>IF(Ofwat_PC_Interventions!L27&lt;&gt;"",Ofwat_PC_Interventions!L27,IF(Company_PC_inputs!L27&lt;&gt;"",Company_PC_inputs!L27,""))</f>
        <v/>
      </c>
      <c r="M27" s="199" t="str">
        <f>IF(Ofwat_PC_Interventions!M27&lt;&gt;"",Ofwat_PC_Interventions!M27,IF(Company_PC_inputs!M27&lt;&gt;"",Company_PC_inputs!M27,""))</f>
        <v/>
      </c>
      <c r="N27" s="199" t="str">
        <f>IF(Ofwat_PC_Interventions!N27&lt;&gt;"",Ofwat_PC_Interventions!N27,IF(Company_PC_inputs!N27&lt;&gt;"",Company_PC_inputs!N27,""))</f>
        <v/>
      </c>
      <c r="O27" s="199" t="str">
        <f>IF(Ofwat_PC_Interventions!O27&lt;&gt;"",Ofwat_PC_Interventions!O27,IF(Company_PC_inputs!O27&lt;&gt;"",Company_PC_inputs!O27,""))</f>
        <v/>
      </c>
      <c r="P27" s="199" t="str">
        <f>IF(Ofwat_PC_Interventions!P27&lt;&gt;"",Ofwat_PC_Interventions!P27,IF(Company_PC_inputs!P27&lt;&gt;"",Company_PC_inputs!P27,""))</f>
        <v/>
      </c>
      <c r="Q27" s="199" t="str">
        <f>IF(Ofwat_PC_Interventions!Q27&lt;&gt;"",Ofwat_PC_Interventions!Q27,IF(Company_PC_inputs!Q27&lt;&gt;"",Company_PC_inputs!Q27,""))</f>
        <v/>
      </c>
      <c r="R27" s="199" t="str">
        <f>IF(Ofwat_PC_Interventions!R27&lt;&gt;"",Ofwat_PC_Interventions!R27,IF(Company_PC_inputs!R27&lt;&gt;"",Company_PC_inputs!R27,""))</f>
        <v/>
      </c>
      <c r="S27" s="199" t="str">
        <f>IF(Ofwat_PC_Interventions!S27&lt;&gt;"",Ofwat_PC_Interventions!S27,IF(Company_PC_inputs!S27&lt;&gt;"",Company_PC_inputs!S27,""))</f>
        <v/>
      </c>
      <c r="T27" s="199" t="str">
        <f>IF(Ofwat_PC_Interventions!T27&lt;&gt;"",Ofwat_PC_Interventions!T27,IF(Company_PC_inputs!T27&lt;&gt;"",Company_PC_inputs!T27,""))</f>
        <v/>
      </c>
      <c r="U27" s="199" t="str">
        <f>IF(Ofwat_PC_Interventions!U27&lt;&gt;"",Ofwat_PC_Interventions!U27,IF(Company_PC_inputs!U27&lt;&gt;"",Company_PC_inputs!U27,""))</f>
        <v/>
      </c>
      <c r="V27" s="199" t="str">
        <f>IF(Ofwat_PC_Interventions!V27&lt;&gt;"",Ofwat_PC_Interventions!V27,IF(Company_PC_inputs!V27&lt;&gt;"",Company_PC_inputs!V27,""))</f>
        <v/>
      </c>
      <c r="W27" s="199" t="str">
        <f>IF(Ofwat_PC_Interventions!W27&lt;&gt;"",Ofwat_PC_Interventions!W27,IF(Company_PC_inputs!W27&lt;&gt;"",Company_PC_inputs!W27,""))</f>
        <v/>
      </c>
      <c r="X27" s="199" t="str">
        <f>IF(Ofwat_PC_Interventions!X27&lt;&gt;"",Ofwat_PC_Interventions!X27,IF(Company_PC_inputs!X27&lt;&gt;"",Company_PC_inputs!X27,""))</f>
        <v/>
      </c>
      <c r="Y27" s="199" t="str">
        <f>IF(Ofwat_PC_Interventions!Y27&lt;&gt;"",Ofwat_PC_Interventions!Y27,IF(Company_PC_inputs!Y27&lt;&gt;"",Company_PC_inputs!Y27,""))</f>
        <v/>
      </c>
      <c r="Z27" s="199" t="str">
        <f>IF(Ofwat_PC_Interventions!Z27&lt;&gt;"",Ofwat_PC_Interventions!Z27,IF(Company_PC_inputs!Z27&lt;&gt;"",Company_PC_inputs!Z27,""))</f>
        <v/>
      </c>
      <c r="AA27" s="199" t="str">
        <f>IF(Ofwat_PC_Interventions!AA27&lt;&gt;"",Ofwat_PC_Interventions!AA27,IF(Company_PC_inputs!AA27&lt;&gt;"",Company_PC_inputs!AA27,""))</f>
        <v/>
      </c>
      <c r="AB27" s="199" t="str">
        <f>IF(Ofwat_PC_Interventions!AB27&lt;&gt;"",Ofwat_PC_Interventions!AB27,IF(Company_PC_inputs!AB27&lt;&gt;"",Company_PC_inputs!AB27,""))</f>
        <v/>
      </c>
      <c r="AC27" s="199" t="str">
        <f>IF(Ofwat_PC_Interventions!AC27&lt;&gt;"",Ofwat_PC_Interventions!AC27,IF(Company_PC_inputs!AC27&lt;&gt;"",Company_PC_inputs!AC27,""))</f>
        <v/>
      </c>
      <c r="AD27" s="199" t="str">
        <f>IF(Ofwat_PC_Interventions!AD27&lt;&gt;"",Ofwat_PC_Interventions!AD27,IF(Company_PC_inputs!AD27&lt;&gt;"",Company_PC_inputs!AD27,""))</f>
        <v/>
      </c>
      <c r="AE27" s="199" t="str">
        <f>IF(Ofwat_PC_Interventions!AE27&lt;&gt;"",Ofwat_PC_Interventions!AE27,IF(Company_PC_inputs!AE27&lt;&gt;"",Company_PC_inputs!AE27,""))</f>
        <v/>
      </c>
      <c r="AF27" s="199" t="str">
        <f>IF(Ofwat_PC_Interventions!AF27&lt;&gt;"",Ofwat_PC_Interventions!AF27,IF(Company_PC_inputs!AF27&lt;&gt;"",Company_PC_inputs!AF27,""))</f>
        <v/>
      </c>
      <c r="AG27" s="199" t="str">
        <f>IF(Ofwat_PC_Interventions!AG27&lt;&gt;"",Ofwat_PC_Interventions!AG27,IF(Company_PC_inputs!AG27&lt;&gt;"",Company_PC_inputs!AG27,""))</f>
        <v/>
      </c>
      <c r="AH27" s="199" t="str">
        <f>IF(Ofwat_PC_Interventions!AH27&lt;&gt;"",Ofwat_PC_Interventions!AH27,IF(Company_PC_inputs!AH27&lt;&gt;"",Company_PC_inputs!AH27,""))</f>
        <v/>
      </c>
      <c r="AI27" s="199" t="str">
        <f>IF(Ofwat_PC_Interventions!AI27&lt;&gt;"",Ofwat_PC_Interventions!AI27,IF(Company_PC_inputs!AI27&lt;&gt;"",Company_PC_inputs!AI27,""))</f>
        <v/>
      </c>
      <c r="AJ27" s="199" t="str">
        <f>IF(Ofwat_PC_Interventions!AJ27&lt;&gt;"",Ofwat_PC_Interventions!AJ27,IF(Company_PC_inputs!AJ27&lt;&gt;"",Company_PC_inputs!AJ27,""))</f>
        <v/>
      </c>
      <c r="AK27" s="199" t="str">
        <f>IF(Ofwat_PC_Interventions!AK27&lt;&gt;"",Ofwat_PC_Interventions!AK27,IF(Company_PC_inputs!AK27&lt;&gt;"",Company_PC_inputs!AK27,""))</f>
        <v/>
      </c>
      <c r="AL27" s="199" t="str">
        <f>IF(Ofwat_PC_Interventions!AL27&lt;&gt;"",Ofwat_PC_Interventions!AL27,IF(Company_PC_inputs!AL27&lt;&gt;"",Company_PC_inputs!AL27,""))</f>
        <v/>
      </c>
      <c r="AM27" s="199" t="str">
        <f>IF(Ofwat_PC_Interventions!AM27&lt;&gt;"",Ofwat_PC_Interventions!AM27,IF(Company_PC_inputs!AM27&lt;&gt;"",Company_PC_inputs!AM27,""))</f>
        <v/>
      </c>
      <c r="AN27" s="199" t="str">
        <f>IF(Ofwat_PC_Interventions!AN27&lt;&gt;"",Ofwat_PC_Interventions!AN27,IF(Company_PC_inputs!AN27&lt;&gt;"",Company_PC_inputs!AN27,""))</f>
        <v/>
      </c>
      <c r="AO27" s="199" t="str">
        <f>IF(Ofwat_PC_Interventions!AO27&lt;&gt;"",Ofwat_PC_Interventions!AO27,IF(Company_PC_inputs!AO27&lt;&gt;"",Company_PC_inputs!AO27,""))</f>
        <v/>
      </c>
      <c r="AP27" s="199" t="str">
        <f>IF(Ofwat_PC_Interventions!AP27&lt;&gt;"",Ofwat_PC_Interventions!AP27,IF(Company_PC_inputs!AP27&lt;&gt;"",Company_PC_inputs!AP27,""))</f>
        <v/>
      </c>
      <c r="AQ27" s="199" t="str">
        <f>IF(Ofwat_PC_Interventions!AQ27&lt;&gt;"",Ofwat_PC_Interventions!AQ27,IF(Company_PC_inputs!AQ27&lt;&gt;"",Company_PC_inputs!AQ27,""))</f>
        <v/>
      </c>
      <c r="AR27" s="199" t="str">
        <f>IF(Ofwat_PC_Interventions!AR27&lt;&gt;"",Ofwat_PC_Interventions!AR27,IF(Company_PC_inputs!AR27&lt;&gt;"",Company_PC_inputs!AR27,""))</f>
        <v/>
      </c>
      <c r="AS27" s="199" t="str">
        <f>IF(Ofwat_PC_Interventions!AS27&lt;&gt;"",Ofwat_PC_Interventions!AS27,IF(Company_PC_inputs!AS27&lt;&gt;"",Company_PC_inputs!AS27,""))</f>
        <v/>
      </c>
      <c r="AT27" s="199" t="str">
        <f>IF(Ofwat_PC_Interventions!AT27&lt;&gt;"",Ofwat_PC_Interventions!AT27,IF(Company_PC_inputs!AT27&lt;&gt;"",Company_PC_inputs!AT27,""))</f>
        <v/>
      </c>
      <c r="AU27" s="199" t="str">
        <f>IF(Ofwat_PC_Interventions!AU27&lt;&gt;"",Ofwat_PC_Interventions!AU27,IF(Company_PC_inputs!AU27&lt;&gt;"",Company_PC_inputs!AU27,""))</f>
        <v/>
      </c>
      <c r="AV27" s="199" t="str">
        <f>IF(Ofwat_PC_Interventions!AV27&lt;&gt;"",Ofwat_PC_Interventions!AV27,IF(Company_PC_inputs!AV27&lt;&gt;"",Company_PC_inputs!AV27,""))</f>
        <v/>
      </c>
      <c r="AW27" s="199" t="str">
        <f>IF(Ofwat_PC_Interventions!AW27&lt;&gt;"",Ofwat_PC_Interventions!AW27,IF(Company_PC_inputs!AW27&lt;&gt;"",Company_PC_inputs!AW27,""))</f>
        <v/>
      </c>
      <c r="AX27" s="199" t="str">
        <f>IF(Ofwat_PC_Interventions!AX27&lt;&gt;"",Ofwat_PC_Interventions!AX27,IF(Company_PC_inputs!AX27&lt;&gt;"",Company_PC_inputs!AX27,""))</f>
        <v/>
      </c>
      <c r="AY27" s="199" t="str">
        <f>IF(Ofwat_PC_Interventions!AY27&lt;&gt;"",Ofwat_PC_Interventions!AY27,IF(Company_PC_inputs!AY27&lt;&gt;"",Company_PC_inputs!AY27,""))</f>
        <v/>
      </c>
      <c r="AZ27" s="199" t="str">
        <f>IF(Ofwat_PC_Interventions!AZ27&lt;&gt;"",Ofwat_PC_Interventions!AZ27,IF(Company_PC_inputs!AZ27&lt;&gt;"",Company_PC_inputs!AZ27,""))</f>
        <v/>
      </c>
      <c r="BA27" s="199" t="str">
        <f>IF(Ofwat_PC_Interventions!BA27&lt;&gt;"",Ofwat_PC_Interventions!BA27,IF(Company_PC_inputs!BA27&lt;&gt;"",Company_PC_inputs!BA27,""))</f>
        <v/>
      </c>
      <c r="BB27" s="199" t="str">
        <f>IF(Ofwat_PC_Interventions!BB27&lt;&gt;"",Ofwat_PC_Interventions!BB27,IF(Company_PC_inputs!BB27&lt;&gt;"",Company_PC_inputs!BB27,""))</f>
        <v/>
      </c>
      <c r="BC27" s="199" t="str">
        <f>IF(Ofwat_PC_Interventions!BC27&lt;&gt;"",Ofwat_PC_Interventions!BC27,IF(Company_PC_inputs!BC27&lt;&gt;"",Company_PC_inputs!BC27,""))</f>
        <v/>
      </c>
      <c r="BD27" s="199" t="str">
        <f>IF(Ofwat_PC_Interventions!BD27&lt;&gt;"",Ofwat_PC_Interventions!BD27,IF(Company_PC_inputs!BD27&lt;&gt;"",Company_PC_inputs!BD27,""))</f>
        <v/>
      </c>
      <c r="BE27" s="199" t="str">
        <f>IF(Ofwat_PC_Interventions!BE27&lt;&gt;"",Ofwat_PC_Interventions!BE27,IF(Company_PC_inputs!BE27&lt;&gt;"",Company_PC_inputs!BE27,""))</f>
        <v/>
      </c>
      <c r="BF27" s="199" t="str">
        <f>IF(Ofwat_PC_Interventions!BF27&lt;&gt;"",Ofwat_PC_Interventions!BF27,IF(Company_PC_inputs!BF27&lt;&gt;"",Company_PC_inputs!BF27,""))</f>
        <v/>
      </c>
      <c r="BG27" s="199" t="str">
        <f>IF(Ofwat_PC_Interventions!BG27&lt;&gt;"",Ofwat_PC_Interventions!BG27,IF(Company_PC_inputs!BG27&lt;&gt;"",Company_PC_inputs!BG27,""))</f>
        <v/>
      </c>
      <c r="BH27" s="199" t="str">
        <f>IF(Ofwat_PC_Interventions!BH27&lt;&gt;"",Ofwat_PC_Interventions!BH27,IF(Company_PC_inputs!BH27&lt;&gt;"",Company_PC_inputs!BH27,""))</f>
        <v/>
      </c>
      <c r="BI27" s="199" t="str">
        <f>IF(Ofwat_PC_Interventions!BI27&lt;&gt;"",Ofwat_PC_Interventions!BI27,IF(Company_PC_inputs!BI27&lt;&gt;"",Company_PC_inputs!BI27,""))</f>
        <v/>
      </c>
      <c r="BJ27" s="199" t="str">
        <f>IF(Ofwat_PC_Interventions!BJ27&lt;&gt;"",Ofwat_PC_Interventions!BJ27,IF(Company_PC_inputs!BJ27&lt;&gt;"",Company_PC_inputs!BJ27,""))</f>
        <v/>
      </c>
      <c r="BK27" s="199" t="str">
        <f>IF(Ofwat_PC_Interventions!BK27&lt;&gt;"",Ofwat_PC_Interventions!BK27,IF(Company_PC_inputs!BK27&lt;&gt;"",Company_PC_inputs!BK27,""))</f>
        <v/>
      </c>
      <c r="BL27" s="199" t="str">
        <f>IF(Ofwat_PC_Interventions!BL27&lt;&gt;"",Ofwat_PC_Interventions!BL27,IF(Company_PC_inputs!BL27&lt;&gt;"",Company_PC_inputs!BL27,""))</f>
        <v/>
      </c>
      <c r="BM27" s="199" t="str">
        <f>IF(Ofwat_PC_Interventions!BM27&lt;&gt;"",Ofwat_PC_Interventions!BM27,IF(Company_PC_inputs!BM27&lt;&gt;"",Company_PC_inputs!BM27,""))</f>
        <v/>
      </c>
      <c r="BN27" s="199" t="str">
        <f>IF(Ofwat_PC_Interventions!BN27&lt;&gt;"",Ofwat_PC_Interventions!BN27,IF(Company_PC_inputs!BN27&lt;&gt;"",Company_PC_inputs!BN27,""))</f>
        <v/>
      </c>
      <c r="BO27" s="199" t="str">
        <f>IF(Ofwat_PC_Interventions!BO27&lt;&gt;"",Ofwat_PC_Interventions!BO27,IF(Company_PC_inputs!BO27&lt;&gt;"",Company_PC_inputs!BO27,""))</f>
        <v/>
      </c>
      <c r="BP27" s="199" t="str">
        <f>IF(Ofwat_PC_Interventions!BP27&lt;&gt;"",Ofwat_PC_Interventions!BP27,IF(Company_PC_inputs!BP27&lt;&gt;"",Company_PC_inputs!BP27,""))</f>
        <v/>
      </c>
      <c r="BQ27" s="199" t="str">
        <f>IF(Ofwat_PC_Interventions!BQ27&lt;&gt;"",Ofwat_PC_Interventions!BQ27,IF(Company_PC_inputs!BQ27&lt;&gt;"",Company_PC_inputs!BQ27,""))</f>
        <v/>
      </c>
    </row>
    <row r="28" spans="4:69" s="170" customFormat="1" x14ac:dyDescent="0.2">
      <c r="D28" s="208"/>
      <c r="E28" s="208" t="s">
        <v>120</v>
      </c>
      <c r="F28" s="208"/>
      <c r="G28" s="208" t="str">
        <f>InpCompany!$F$11</f>
        <v>£m (2017-18 prices)</v>
      </c>
      <c r="H28" s="208"/>
      <c r="I28" s="208"/>
      <c r="J28" s="199" t="str">
        <f>IF(Ofwat_PC_Interventions!J28&lt;&gt;"",Ofwat_PC_Interventions!J28,IF(Company_PC_inputs!J28&lt;&gt;"",Company_PC_inputs!J28,""))</f>
        <v/>
      </c>
      <c r="K28" s="199" t="str">
        <f>IF(Ofwat_PC_Interventions!K28&lt;&gt;"",Ofwat_PC_Interventions!K28,IF(Company_PC_inputs!K28&lt;&gt;"",Company_PC_inputs!K28,""))</f>
        <v/>
      </c>
      <c r="L28" s="199" t="str">
        <f>IF(Ofwat_PC_Interventions!L28&lt;&gt;"",Ofwat_PC_Interventions!L28,IF(Company_PC_inputs!L28&lt;&gt;"",Company_PC_inputs!L28,""))</f>
        <v/>
      </c>
      <c r="M28" s="199" t="str">
        <f>IF(Ofwat_PC_Interventions!M28&lt;&gt;"",Ofwat_PC_Interventions!M28,IF(Company_PC_inputs!M28&lt;&gt;"",Company_PC_inputs!M28,""))</f>
        <v/>
      </c>
      <c r="N28" s="199" t="str">
        <f>IF(Ofwat_PC_Interventions!N28&lt;&gt;"",Ofwat_PC_Interventions!N28,IF(Company_PC_inputs!N28&lt;&gt;"",Company_PC_inputs!N28,""))</f>
        <v/>
      </c>
      <c r="O28" s="199" t="str">
        <f>IF(Ofwat_PC_Interventions!O28&lt;&gt;"",Ofwat_PC_Interventions!O28,IF(Company_PC_inputs!O28&lt;&gt;"",Company_PC_inputs!O28,""))</f>
        <v/>
      </c>
      <c r="P28" s="199" t="str">
        <f>IF(Ofwat_PC_Interventions!P28&lt;&gt;"",Ofwat_PC_Interventions!P28,IF(Company_PC_inputs!P28&lt;&gt;"",Company_PC_inputs!P28,""))</f>
        <v/>
      </c>
      <c r="Q28" s="199" t="str">
        <f>IF(Ofwat_PC_Interventions!Q28&lt;&gt;"",Ofwat_PC_Interventions!Q28,IF(Company_PC_inputs!Q28&lt;&gt;"",Company_PC_inputs!Q28,""))</f>
        <v/>
      </c>
      <c r="R28" s="199" t="str">
        <f>IF(Ofwat_PC_Interventions!R28&lt;&gt;"",Ofwat_PC_Interventions!R28,IF(Company_PC_inputs!R28&lt;&gt;"",Company_PC_inputs!R28,""))</f>
        <v/>
      </c>
      <c r="S28" s="199" t="str">
        <f>IF(Ofwat_PC_Interventions!S28&lt;&gt;"",Ofwat_PC_Interventions!S28,IF(Company_PC_inputs!S28&lt;&gt;"",Company_PC_inputs!S28,""))</f>
        <v/>
      </c>
      <c r="T28" s="199" t="str">
        <f>IF(Ofwat_PC_Interventions!T28&lt;&gt;"",Ofwat_PC_Interventions!T28,IF(Company_PC_inputs!T28&lt;&gt;"",Company_PC_inputs!T28,""))</f>
        <v/>
      </c>
      <c r="U28" s="199" t="str">
        <f>IF(Ofwat_PC_Interventions!U28&lt;&gt;"",Ofwat_PC_Interventions!U28,IF(Company_PC_inputs!U28&lt;&gt;"",Company_PC_inputs!U28,""))</f>
        <v/>
      </c>
      <c r="V28" s="199" t="str">
        <f>IF(Ofwat_PC_Interventions!V28&lt;&gt;"",Ofwat_PC_Interventions!V28,IF(Company_PC_inputs!V28&lt;&gt;"",Company_PC_inputs!V28,""))</f>
        <v/>
      </c>
      <c r="W28" s="199" t="str">
        <f>IF(Ofwat_PC_Interventions!W28&lt;&gt;"",Ofwat_PC_Interventions!W28,IF(Company_PC_inputs!W28&lt;&gt;"",Company_PC_inputs!W28,""))</f>
        <v/>
      </c>
      <c r="X28" s="199" t="str">
        <f>IF(Ofwat_PC_Interventions!X28&lt;&gt;"",Ofwat_PC_Interventions!X28,IF(Company_PC_inputs!X28&lt;&gt;"",Company_PC_inputs!X28,""))</f>
        <v/>
      </c>
      <c r="Y28" s="199" t="str">
        <f>IF(Ofwat_PC_Interventions!Y28&lt;&gt;"",Ofwat_PC_Interventions!Y28,IF(Company_PC_inputs!Y28&lt;&gt;"",Company_PC_inputs!Y28,""))</f>
        <v/>
      </c>
      <c r="Z28" s="199" t="str">
        <f>IF(Ofwat_PC_Interventions!Z28&lt;&gt;"",Ofwat_PC_Interventions!Z28,IF(Company_PC_inputs!Z28&lt;&gt;"",Company_PC_inputs!Z28,""))</f>
        <v/>
      </c>
      <c r="AA28" s="199" t="str">
        <f>IF(Ofwat_PC_Interventions!AA28&lt;&gt;"",Ofwat_PC_Interventions!AA28,IF(Company_PC_inputs!AA28&lt;&gt;"",Company_PC_inputs!AA28,""))</f>
        <v/>
      </c>
      <c r="AB28" s="199" t="str">
        <f>IF(Ofwat_PC_Interventions!AB28&lt;&gt;"",Ofwat_PC_Interventions!AB28,IF(Company_PC_inputs!AB28&lt;&gt;"",Company_PC_inputs!AB28,""))</f>
        <v/>
      </c>
      <c r="AC28" s="199" t="str">
        <f>IF(Ofwat_PC_Interventions!AC28&lt;&gt;"",Ofwat_PC_Interventions!AC28,IF(Company_PC_inputs!AC28&lt;&gt;"",Company_PC_inputs!AC28,""))</f>
        <v/>
      </c>
      <c r="AD28" s="199" t="str">
        <f>IF(Ofwat_PC_Interventions!AD28&lt;&gt;"",Ofwat_PC_Interventions!AD28,IF(Company_PC_inputs!AD28&lt;&gt;"",Company_PC_inputs!AD28,""))</f>
        <v/>
      </c>
      <c r="AE28" s="199" t="str">
        <f>IF(Ofwat_PC_Interventions!AE28&lt;&gt;"",Ofwat_PC_Interventions!AE28,IF(Company_PC_inputs!AE28&lt;&gt;"",Company_PC_inputs!AE28,""))</f>
        <v/>
      </c>
      <c r="AF28" s="199" t="str">
        <f>IF(Ofwat_PC_Interventions!AF28&lt;&gt;"",Ofwat_PC_Interventions!AF28,IF(Company_PC_inputs!AF28&lt;&gt;"",Company_PC_inputs!AF28,""))</f>
        <v/>
      </c>
      <c r="AG28" s="199" t="str">
        <f>IF(Ofwat_PC_Interventions!AG28&lt;&gt;"",Ofwat_PC_Interventions!AG28,IF(Company_PC_inputs!AG28&lt;&gt;"",Company_PC_inputs!AG28,""))</f>
        <v/>
      </c>
      <c r="AH28" s="199" t="str">
        <f>IF(Ofwat_PC_Interventions!AH28&lt;&gt;"",Ofwat_PC_Interventions!AH28,IF(Company_PC_inputs!AH28&lt;&gt;"",Company_PC_inputs!AH28,""))</f>
        <v/>
      </c>
      <c r="AI28" s="199" t="str">
        <f>IF(Ofwat_PC_Interventions!AI28&lt;&gt;"",Ofwat_PC_Interventions!AI28,IF(Company_PC_inputs!AI28&lt;&gt;"",Company_PC_inputs!AI28,""))</f>
        <v/>
      </c>
      <c r="AJ28" s="199" t="str">
        <f>IF(Ofwat_PC_Interventions!AJ28&lt;&gt;"",Ofwat_PC_Interventions!AJ28,IF(Company_PC_inputs!AJ28&lt;&gt;"",Company_PC_inputs!AJ28,""))</f>
        <v/>
      </c>
      <c r="AK28" s="199" t="str">
        <f>IF(Ofwat_PC_Interventions!AK28&lt;&gt;"",Ofwat_PC_Interventions!AK28,IF(Company_PC_inputs!AK28&lt;&gt;"",Company_PC_inputs!AK28,""))</f>
        <v/>
      </c>
      <c r="AL28" s="199" t="str">
        <f>IF(Ofwat_PC_Interventions!AL28&lt;&gt;"",Ofwat_PC_Interventions!AL28,IF(Company_PC_inputs!AL28&lt;&gt;"",Company_PC_inputs!AL28,""))</f>
        <v/>
      </c>
      <c r="AM28" s="199" t="str">
        <f>IF(Ofwat_PC_Interventions!AM28&lt;&gt;"",Ofwat_PC_Interventions!AM28,IF(Company_PC_inputs!AM28&lt;&gt;"",Company_PC_inputs!AM28,""))</f>
        <v/>
      </c>
      <c r="AN28" s="199" t="str">
        <f>IF(Ofwat_PC_Interventions!AN28&lt;&gt;"",Ofwat_PC_Interventions!AN28,IF(Company_PC_inputs!AN28&lt;&gt;"",Company_PC_inputs!AN28,""))</f>
        <v/>
      </c>
      <c r="AO28" s="199" t="str">
        <f>IF(Ofwat_PC_Interventions!AO28&lt;&gt;"",Ofwat_PC_Interventions!AO28,IF(Company_PC_inputs!AO28&lt;&gt;"",Company_PC_inputs!AO28,""))</f>
        <v/>
      </c>
      <c r="AP28" s="199" t="str">
        <f>IF(Ofwat_PC_Interventions!AP28&lt;&gt;"",Ofwat_PC_Interventions!AP28,IF(Company_PC_inputs!AP28&lt;&gt;"",Company_PC_inputs!AP28,""))</f>
        <v/>
      </c>
      <c r="AQ28" s="199" t="str">
        <f>IF(Ofwat_PC_Interventions!AQ28&lt;&gt;"",Ofwat_PC_Interventions!AQ28,IF(Company_PC_inputs!AQ28&lt;&gt;"",Company_PC_inputs!AQ28,""))</f>
        <v/>
      </c>
      <c r="AR28" s="199" t="str">
        <f>IF(Ofwat_PC_Interventions!AR28&lt;&gt;"",Ofwat_PC_Interventions!AR28,IF(Company_PC_inputs!AR28&lt;&gt;"",Company_PC_inputs!AR28,""))</f>
        <v/>
      </c>
      <c r="AS28" s="199" t="str">
        <f>IF(Ofwat_PC_Interventions!AS28&lt;&gt;"",Ofwat_PC_Interventions!AS28,IF(Company_PC_inputs!AS28&lt;&gt;"",Company_PC_inputs!AS28,""))</f>
        <v/>
      </c>
      <c r="AT28" s="199" t="str">
        <f>IF(Ofwat_PC_Interventions!AT28&lt;&gt;"",Ofwat_PC_Interventions!AT28,IF(Company_PC_inputs!AT28&lt;&gt;"",Company_PC_inputs!AT28,""))</f>
        <v/>
      </c>
      <c r="AU28" s="199" t="str">
        <f>IF(Ofwat_PC_Interventions!AU28&lt;&gt;"",Ofwat_PC_Interventions!AU28,IF(Company_PC_inputs!AU28&lt;&gt;"",Company_PC_inputs!AU28,""))</f>
        <v/>
      </c>
      <c r="AV28" s="199" t="str">
        <f>IF(Ofwat_PC_Interventions!AV28&lt;&gt;"",Ofwat_PC_Interventions!AV28,IF(Company_PC_inputs!AV28&lt;&gt;"",Company_PC_inputs!AV28,""))</f>
        <v/>
      </c>
      <c r="AW28" s="199" t="str">
        <f>IF(Ofwat_PC_Interventions!AW28&lt;&gt;"",Ofwat_PC_Interventions!AW28,IF(Company_PC_inputs!AW28&lt;&gt;"",Company_PC_inputs!AW28,""))</f>
        <v/>
      </c>
      <c r="AX28" s="199" t="str">
        <f>IF(Ofwat_PC_Interventions!AX28&lt;&gt;"",Ofwat_PC_Interventions!AX28,IF(Company_PC_inputs!AX28&lt;&gt;"",Company_PC_inputs!AX28,""))</f>
        <v/>
      </c>
      <c r="AY28" s="199" t="str">
        <f>IF(Ofwat_PC_Interventions!AY28&lt;&gt;"",Ofwat_PC_Interventions!AY28,IF(Company_PC_inputs!AY28&lt;&gt;"",Company_PC_inputs!AY28,""))</f>
        <v/>
      </c>
      <c r="AZ28" s="199" t="str">
        <f>IF(Ofwat_PC_Interventions!AZ28&lt;&gt;"",Ofwat_PC_Interventions!AZ28,IF(Company_PC_inputs!AZ28&lt;&gt;"",Company_PC_inputs!AZ28,""))</f>
        <v/>
      </c>
      <c r="BA28" s="199" t="str">
        <f>IF(Ofwat_PC_Interventions!BA28&lt;&gt;"",Ofwat_PC_Interventions!BA28,IF(Company_PC_inputs!BA28&lt;&gt;"",Company_PC_inputs!BA28,""))</f>
        <v/>
      </c>
      <c r="BB28" s="199" t="str">
        <f>IF(Ofwat_PC_Interventions!BB28&lt;&gt;"",Ofwat_PC_Interventions!BB28,IF(Company_PC_inputs!BB28&lt;&gt;"",Company_PC_inputs!BB28,""))</f>
        <v/>
      </c>
      <c r="BC28" s="199" t="str">
        <f>IF(Ofwat_PC_Interventions!BC28&lt;&gt;"",Ofwat_PC_Interventions!BC28,IF(Company_PC_inputs!BC28&lt;&gt;"",Company_PC_inputs!BC28,""))</f>
        <v/>
      </c>
      <c r="BD28" s="199" t="str">
        <f>IF(Ofwat_PC_Interventions!BD28&lt;&gt;"",Ofwat_PC_Interventions!BD28,IF(Company_PC_inputs!BD28&lt;&gt;"",Company_PC_inputs!BD28,""))</f>
        <v/>
      </c>
      <c r="BE28" s="199" t="str">
        <f>IF(Ofwat_PC_Interventions!BE28&lt;&gt;"",Ofwat_PC_Interventions!BE28,IF(Company_PC_inputs!BE28&lt;&gt;"",Company_PC_inputs!BE28,""))</f>
        <v/>
      </c>
      <c r="BF28" s="199" t="str">
        <f>IF(Ofwat_PC_Interventions!BF28&lt;&gt;"",Ofwat_PC_Interventions!BF28,IF(Company_PC_inputs!BF28&lt;&gt;"",Company_PC_inputs!BF28,""))</f>
        <v/>
      </c>
      <c r="BG28" s="199" t="str">
        <f>IF(Ofwat_PC_Interventions!BG28&lt;&gt;"",Ofwat_PC_Interventions!BG28,IF(Company_PC_inputs!BG28&lt;&gt;"",Company_PC_inputs!BG28,""))</f>
        <v/>
      </c>
      <c r="BH28" s="199" t="str">
        <f>IF(Ofwat_PC_Interventions!BH28&lt;&gt;"",Ofwat_PC_Interventions!BH28,IF(Company_PC_inputs!BH28&lt;&gt;"",Company_PC_inputs!BH28,""))</f>
        <v/>
      </c>
      <c r="BI28" s="199" t="str">
        <f>IF(Ofwat_PC_Interventions!BI28&lt;&gt;"",Ofwat_PC_Interventions!BI28,IF(Company_PC_inputs!BI28&lt;&gt;"",Company_PC_inputs!BI28,""))</f>
        <v/>
      </c>
      <c r="BJ28" s="199" t="str">
        <f>IF(Ofwat_PC_Interventions!BJ28&lt;&gt;"",Ofwat_PC_Interventions!BJ28,IF(Company_PC_inputs!BJ28&lt;&gt;"",Company_PC_inputs!BJ28,""))</f>
        <v/>
      </c>
      <c r="BK28" s="199" t="str">
        <f>IF(Ofwat_PC_Interventions!BK28&lt;&gt;"",Ofwat_PC_Interventions!BK28,IF(Company_PC_inputs!BK28&lt;&gt;"",Company_PC_inputs!BK28,""))</f>
        <v/>
      </c>
      <c r="BL28" s="199" t="str">
        <f>IF(Ofwat_PC_Interventions!BL28&lt;&gt;"",Ofwat_PC_Interventions!BL28,IF(Company_PC_inputs!BL28&lt;&gt;"",Company_PC_inputs!BL28,""))</f>
        <v/>
      </c>
      <c r="BM28" s="199" t="str">
        <f>IF(Ofwat_PC_Interventions!BM28&lt;&gt;"",Ofwat_PC_Interventions!BM28,IF(Company_PC_inputs!BM28&lt;&gt;"",Company_PC_inputs!BM28,""))</f>
        <v/>
      </c>
      <c r="BN28" s="199" t="str">
        <f>IF(Ofwat_PC_Interventions!BN28&lt;&gt;"",Ofwat_PC_Interventions!BN28,IF(Company_PC_inputs!BN28&lt;&gt;"",Company_PC_inputs!BN28,""))</f>
        <v/>
      </c>
      <c r="BO28" s="199" t="str">
        <f>IF(Ofwat_PC_Interventions!BO28&lt;&gt;"",Ofwat_PC_Interventions!BO28,IF(Company_PC_inputs!BO28&lt;&gt;"",Company_PC_inputs!BO28,""))</f>
        <v/>
      </c>
      <c r="BP28" s="199" t="str">
        <f>IF(Ofwat_PC_Interventions!BP28&lt;&gt;"",Ofwat_PC_Interventions!BP28,IF(Company_PC_inputs!BP28&lt;&gt;"",Company_PC_inputs!BP28,""))</f>
        <v/>
      </c>
      <c r="BQ28" s="199" t="str">
        <f>IF(Ofwat_PC_Interventions!BQ28&lt;&gt;"",Ofwat_PC_Interventions!BQ28,IF(Company_PC_inputs!BQ28&lt;&gt;"",Company_PC_inputs!BQ28,""))</f>
        <v/>
      </c>
    </row>
    <row r="29" spans="4:69" s="170" customFormat="1" x14ac:dyDescent="0.2">
      <c r="D29" s="208"/>
      <c r="E29" s="208" t="s">
        <v>121</v>
      </c>
      <c r="F29" s="208"/>
      <c r="G29" s="208" t="str">
        <f>InpCompany!$F$11</f>
        <v>£m (2017-18 prices)</v>
      </c>
      <c r="H29" s="208"/>
      <c r="I29" s="208"/>
      <c r="J29" s="199" t="str">
        <f>IF(Ofwat_PC_Interventions!J29&lt;&gt;"",Ofwat_PC_Interventions!J29,IF(Company_PC_inputs!J29&lt;&gt;"",Company_PC_inputs!J29,""))</f>
        <v/>
      </c>
      <c r="K29" s="199" t="str">
        <f>IF(Ofwat_PC_Interventions!K29&lt;&gt;"",Ofwat_PC_Interventions!K29,IF(Company_PC_inputs!K29&lt;&gt;"",Company_PC_inputs!K29,""))</f>
        <v/>
      </c>
      <c r="L29" s="199" t="str">
        <f>IF(Ofwat_PC_Interventions!L29&lt;&gt;"",Ofwat_PC_Interventions!L29,IF(Company_PC_inputs!L29&lt;&gt;"",Company_PC_inputs!L29,""))</f>
        <v/>
      </c>
      <c r="M29" s="199" t="str">
        <f>IF(Ofwat_PC_Interventions!M29&lt;&gt;"",Ofwat_PC_Interventions!M29,IF(Company_PC_inputs!M29&lt;&gt;"",Company_PC_inputs!M29,""))</f>
        <v/>
      </c>
      <c r="N29" s="199" t="str">
        <f>IF(Ofwat_PC_Interventions!N29&lt;&gt;"",Ofwat_PC_Interventions!N29,IF(Company_PC_inputs!N29&lt;&gt;"",Company_PC_inputs!N29,""))</f>
        <v/>
      </c>
      <c r="O29" s="199" t="str">
        <f>IF(Ofwat_PC_Interventions!O29&lt;&gt;"",Ofwat_PC_Interventions!O29,IF(Company_PC_inputs!O29&lt;&gt;"",Company_PC_inputs!O29,""))</f>
        <v/>
      </c>
      <c r="P29" s="199" t="str">
        <f>IF(Ofwat_PC_Interventions!P29&lt;&gt;"",Ofwat_PC_Interventions!P29,IF(Company_PC_inputs!P29&lt;&gt;"",Company_PC_inputs!P29,""))</f>
        <v/>
      </c>
      <c r="Q29" s="199" t="str">
        <f>IF(Ofwat_PC_Interventions!Q29&lt;&gt;"",Ofwat_PC_Interventions!Q29,IF(Company_PC_inputs!Q29&lt;&gt;"",Company_PC_inputs!Q29,""))</f>
        <v/>
      </c>
      <c r="R29" s="199" t="str">
        <f>IF(Ofwat_PC_Interventions!R29&lt;&gt;"",Ofwat_PC_Interventions!R29,IF(Company_PC_inputs!R29&lt;&gt;"",Company_PC_inputs!R29,""))</f>
        <v/>
      </c>
      <c r="S29" s="199" t="str">
        <f>IF(Ofwat_PC_Interventions!S29&lt;&gt;"",Ofwat_PC_Interventions!S29,IF(Company_PC_inputs!S29&lt;&gt;"",Company_PC_inputs!S29,""))</f>
        <v/>
      </c>
      <c r="T29" s="199" t="str">
        <f>IF(Ofwat_PC_Interventions!T29&lt;&gt;"",Ofwat_PC_Interventions!T29,IF(Company_PC_inputs!T29&lt;&gt;"",Company_PC_inputs!T29,""))</f>
        <v/>
      </c>
      <c r="U29" s="199" t="str">
        <f>IF(Ofwat_PC_Interventions!U29&lt;&gt;"",Ofwat_PC_Interventions!U29,IF(Company_PC_inputs!U29&lt;&gt;"",Company_PC_inputs!U29,""))</f>
        <v/>
      </c>
      <c r="V29" s="199" t="str">
        <f>IF(Ofwat_PC_Interventions!V29&lt;&gt;"",Ofwat_PC_Interventions!V29,IF(Company_PC_inputs!V29&lt;&gt;"",Company_PC_inputs!V29,""))</f>
        <v/>
      </c>
      <c r="W29" s="199" t="str">
        <f>IF(Ofwat_PC_Interventions!W29&lt;&gt;"",Ofwat_PC_Interventions!W29,IF(Company_PC_inputs!W29&lt;&gt;"",Company_PC_inputs!W29,""))</f>
        <v/>
      </c>
      <c r="X29" s="199" t="str">
        <f>IF(Ofwat_PC_Interventions!X29&lt;&gt;"",Ofwat_PC_Interventions!X29,IF(Company_PC_inputs!X29&lt;&gt;"",Company_PC_inputs!X29,""))</f>
        <v/>
      </c>
      <c r="Y29" s="199" t="str">
        <f>IF(Ofwat_PC_Interventions!Y29&lt;&gt;"",Ofwat_PC_Interventions!Y29,IF(Company_PC_inputs!Y29&lt;&gt;"",Company_PC_inputs!Y29,""))</f>
        <v/>
      </c>
      <c r="Z29" s="199" t="str">
        <f>IF(Ofwat_PC_Interventions!Z29&lt;&gt;"",Ofwat_PC_Interventions!Z29,IF(Company_PC_inputs!Z29&lt;&gt;"",Company_PC_inputs!Z29,""))</f>
        <v/>
      </c>
      <c r="AA29" s="199" t="str">
        <f>IF(Ofwat_PC_Interventions!AA29&lt;&gt;"",Ofwat_PC_Interventions!AA29,IF(Company_PC_inputs!AA29&lt;&gt;"",Company_PC_inputs!AA29,""))</f>
        <v/>
      </c>
      <c r="AB29" s="199" t="str">
        <f>IF(Ofwat_PC_Interventions!AB29&lt;&gt;"",Ofwat_PC_Interventions!AB29,IF(Company_PC_inputs!AB29&lt;&gt;"",Company_PC_inputs!AB29,""))</f>
        <v/>
      </c>
      <c r="AC29" s="199" t="str">
        <f>IF(Ofwat_PC_Interventions!AC29&lt;&gt;"",Ofwat_PC_Interventions!AC29,IF(Company_PC_inputs!AC29&lt;&gt;"",Company_PC_inputs!AC29,""))</f>
        <v/>
      </c>
      <c r="AD29" s="199" t="str">
        <f>IF(Ofwat_PC_Interventions!AD29&lt;&gt;"",Ofwat_PC_Interventions!AD29,IF(Company_PC_inputs!AD29&lt;&gt;"",Company_PC_inputs!AD29,""))</f>
        <v/>
      </c>
      <c r="AE29" s="199" t="str">
        <f>IF(Ofwat_PC_Interventions!AE29&lt;&gt;"",Ofwat_PC_Interventions!AE29,IF(Company_PC_inputs!AE29&lt;&gt;"",Company_PC_inputs!AE29,""))</f>
        <v/>
      </c>
      <c r="AF29" s="199" t="str">
        <f>IF(Ofwat_PC_Interventions!AF29&lt;&gt;"",Ofwat_PC_Interventions!AF29,IF(Company_PC_inputs!AF29&lt;&gt;"",Company_PC_inputs!AF29,""))</f>
        <v/>
      </c>
      <c r="AG29" s="199" t="str">
        <f>IF(Ofwat_PC_Interventions!AG29&lt;&gt;"",Ofwat_PC_Interventions!AG29,IF(Company_PC_inputs!AG29&lt;&gt;"",Company_PC_inputs!AG29,""))</f>
        <v/>
      </c>
      <c r="AH29" s="199" t="str">
        <f>IF(Ofwat_PC_Interventions!AH29&lt;&gt;"",Ofwat_PC_Interventions!AH29,IF(Company_PC_inputs!AH29&lt;&gt;"",Company_PC_inputs!AH29,""))</f>
        <v/>
      </c>
      <c r="AI29" s="199" t="str">
        <f>IF(Ofwat_PC_Interventions!AI29&lt;&gt;"",Ofwat_PC_Interventions!AI29,IF(Company_PC_inputs!AI29&lt;&gt;"",Company_PC_inputs!AI29,""))</f>
        <v/>
      </c>
      <c r="AJ29" s="199" t="str">
        <f>IF(Ofwat_PC_Interventions!AJ29&lt;&gt;"",Ofwat_PC_Interventions!AJ29,IF(Company_PC_inputs!AJ29&lt;&gt;"",Company_PC_inputs!AJ29,""))</f>
        <v/>
      </c>
      <c r="AK29" s="199" t="str">
        <f>IF(Ofwat_PC_Interventions!AK29&lt;&gt;"",Ofwat_PC_Interventions!AK29,IF(Company_PC_inputs!AK29&lt;&gt;"",Company_PC_inputs!AK29,""))</f>
        <v/>
      </c>
      <c r="AL29" s="199" t="str">
        <f>IF(Ofwat_PC_Interventions!AL29&lt;&gt;"",Ofwat_PC_Interventions!AL29,IF(Company_PC_inputs!AL29&lt;&gt;"",Company_PC_inputs!AL29,""))</f>
        <v/>
      </c>
      <c r="AM29" s="199" t="str">
        <f>IF(Ofwat_PC_Interventions!AM29&lt;&gt;"",Ofwat_PC_Interventions!AM29,IF(Company_PC_inputs!AM29&lt;&gt;"",Company_PC_inputs!AM29,""))</f>
        <v/>
      </c>
      <c r="AN29" s="199" t="str">
        <f>IF(Ofwat_PC_Interventions!AN29&lt;&gt;"",Ofwat_PC_Interventions!AN29,IF(Company_PC_inputs!AN29&lt;&gt;"",Company_PC_inputs!AN29,""))</f>
        <v/>
      </c>
      <c r="AO29" s="199" t="str">
        <f>IF(Ofwat_PC_Interventions!AO29&lt;&gt;"",Ofwat_PC_Interventions!AO29,IF(Company_PC_inputs!AO29&lt;&gt;"",Company_PC_inputs!AO29,""))</f>
        <v/>
      </c>
      <c r="AP29" s="199" t="str">
        <f>IF(Ofwat_PC_Interventions!AP29&lt;&gt;"",Ofwat_PC_Interventions!AP29,IF(Company_PC_inputs!AP29&lt;&gt;"",Company_PC_inputs!AP29,""))</f>
        <v/>
      </c>
      <c r="AQ29" s="199" t="str">
        <f>IF(Ofwat_PC_Interventions!AQ29&lt;&gt;"",Ofwat_PC_Interventions!AQ29,IF(Company_PC_inputs!AQ29&lt;&gt;"",Company_PC_inputs!AQ29,""))</f>
        <v/>
      </c>
      <c r="AR29" s="199" t="str">
        <f>IF(Ofwat_PC_Interventions!AR29&lt;&gt;"",Ofwat_PC_Interventions!AR29,IF(Company_PC_inputs!AR29&lt;&gt;"",Company_PC_inputs!AR29,""))</f>
        <v/>
      </c>
      <c r="AS29" s="199" t="str">
        <f>IF(Ofwat_PC_Interventions!AS29&lt;&gt;"",Ofwat_PC_Interventions!AS29,IF(Company_PC_inputs!AS29&lt;&gt;"",Company_PC_inputs!AS29,""))</f>
        <v/>
      </c>
      <c r="AT29" s="199" t="str">
        <f>IF(Ofwat_PC_Interventions!AT29&lt;&gt;"",Ofwat_PC_Interventions!AT29,IF(Company_PC_inputs!AT29&lt;&gt;"",Company_PC_inputs!AT29,""))</f>
        <v/>
      </c>
      <c r="AU29" s="199" t="str">
        <f>IF(Ofwat_PC_Interventions!AU29&lt;&gt;"",Ofwat_PC_Interventions!AU29,IF(Company_PC_inputs!AU29&lt;&gt;"",Company_PC_inputs!AU29,""))</f>
        <v/>
      </c>
      <c r="AV29" s="199" t="str">
        <f>IF(Ofwat_PC_Interventions!AV29&lt;&gt;"",Ofwat_PC_Interventions!AV29,IF(Company_PC_inputs!AV29&lt;&gt;"",Company_PC_inputs!AV29,""))</f>
        <v/>
      </c>
      <c r="AW29" s="199" t="str">
        <f>IF(Ofwat_PC_Interventions!AW29&lt;&gt;"",Ofwat_PC_Interventions!AW29,IF(Company_PC_inputs!AW29&lt;&gt;"",Company_PC_inputs!AW29,""))</f>
        <v/>
      </c>
      <c r="AX29" s="199" t="str">
        <f>IF(Ofwat_PC_Interventions!AX29&lt;&gt;"",Ofwat_PC_Interventions!AX29,IF(Company_PC_inputs!AX29&lt;&gt;"",Company_PC_inputs!AX29,""))</f>
        <v/>
      </c>
      <c r="AY29" s="199" t="str">
        <f>IF(Ofwat_PC_Interventions!AY29&lt;&gt;"",Ofwat_PC_Interventions!AY29,IF(Company_PC_inputs!AY29&lt;&gt;"",Company_PC_inputs!AY29,""))</f>
        <v/>
      </c>
      <c r="AZ29" s="199" t="str">
        <f>IF(Ofwat_PC_Interventions!AZ29&lt;&gt;"",Ofwat_PC_Interventions!AZ29,IF(Company_PC_inputs!AZ29&lt;&gt;"",Company_PC_inputs!AZ29,""))</f>
        <v/>
      </c>
      <c r="BA29" s="199" t="str">
        <f>IF(Ofwat_PC_Interventions!BA29&lt;&gt;"",Ofwat_PC_Interventions!BA29,IF(Company_PC_inputs!BA29&lt;&gt;"",Company_PC_inputs!BA29,""))</f>
        <v/>
      </c>
      <c r="BB29" s="199" t="str">
        <f>IF(Ofwat_PC_Interventions!BB29&lt;&gt;"",Ofwat_PC_Interventions!BB29,IF(Company_PC_inputs!BB29&lt;&gt;"",Company_PC_inputs!BB29,""))</f>
        <v/>
      </c>
      <c r="BC29" s="199" t="str">
        <f>IF(Ofwat_PC_Interventions!BC29&lt;&gt;"",Ofwat_PC_Interventions!BC29,IF(Company_PC_inputs!BC29&lt;&gt;"",Company_PC_inputs!BC29,""))</f>
        <v/>
      </c>
      <c r="BD29" s="199" t="str">
        <f>IF(Ofwat_PC_Interventions!BD29&lt;&gt;"",Ofwat_PC_Interventions!BD29,IF(Company_PC_inputs!BD29&lt;&gt;"",Company_PC_inputs!BD29,""))</f>
        <v/>
      </c>
      <c r="BE29" s="199" t="str">
        <f>IF(Ofwat_PC_Interventions!BE29&lt;&gt;"",Ofwat_PC_Interventions!BE29,IF(Company_PC_inputs!BE29&lt;&gt;"",Company_PC_inputs!BE29,""))</f>
        <v/>
      </c>
      <c r="BF29" s="199" t="str">
        <f>IF(Ofwat_PC_Interventions!BF29&lt;&gt;"",Ofwat_PC_Interventions!BF29,IF(Company_PC_inputs!BF29&lt;&gt;"",Company_PC_inputs!BF29,""))</f>
        <v/>
      </c>
      <c r="BG29" s="199" t="str">
        <f>IF(Ofwat_PC_Interventions!BG29&lt;&gt;"",Ofwat_PC_Interventions!BG29,IF(Company_PC_inputs!BG29&lt;&gt;"",Company_PC_inputs!BG29,""))</f>
        <v/>
      </c>
      <c r="BH29" s="199" t="str">
        <f>IF(Ofwat_PC_Interventions!BH29&lt;&gt;"",Ofwat_PC_Interventions!BH29,IF(Company_PC_inputs!BH29&lt;&gt;"",Company_PC_inputs!BH29,""))</f>
        <v/>
      </c>
      <c r="BI29" s="199" t="str">
        <f>IF(Ofwat_PC_Interventions!BI29&lt;&gt;"",Ofwat_PC_Interventions!BI29,IF(Company_PC_inputs!BI29&lt;&gt;"",Company_PC_inputs!BI29,""))</f>
        <v/>
      </c>
      <c r="BJ29" s="199" t="str">
        <f>IF(Ofwat_PC_Interventions!BJ29&lt;&gt;"",Ofwat_PC_Interventions!BJ29,IF(Company_PC_inputs!BJ29&lt;&gt;"",Company_PC_inputs!BJ29,""))</f>
        <v/>
      </c>
      <c r="BK29" s="199" t="str">
        <f>IF(Ofwat_PC_Interventions!BK29&lt;&gt;"",Ofwat_PC_Interventions!BK29,IF(Company_PC_inputs!BK29&lt;&gt;"",Company_PC_inputs!BK29,""))</f>
        <v/>
      </c>
      <c r="BL29" s="199" t="str">
        <f>IF(Ofwat_PC_Interventions!BL29&lt;&gt;"",Ofwat_PC_Interventions!BL29,IF(Company_PC_inputs!BL29&lt;&gt;"",Company_PC_inputs!BL29,""))</f>
        <v/>
      </c>
      <c r="BM29" s="199" t="str">
        <f>IF(Ofwat_PC_Interventions!BM29&lt;&gt;"",Ofwat_PC_Interventions!BM29,IF(Company_PC_inputs!BM29&lt;&gt;"",Company_PC_inputs!BM29,""))</f>
        <v/>
      </c>
      <c r="BN29" s="199" t="str">
        <f>IF(Ofwat_PC_Interventions!BN29&lt;&gt;"",Ofwat_PC_Interventions!BN29,IF(Company_PC_inputs!BN29&lt;&gt;"",Company_PC_inputs!BN29,""))</f>
        <v/>
      </c>
      <c r="BO29" s="199" t="str">
        <f>IF(Ofwat_PC_Interventions!BO29&lt;&gt;"",Ofwat_PC_Interventions!BO29,IF(Company_PC_inputs!BO29&lt;&gt;"",Company_PC_inputs!BO29,""))</f>
        <v/>
      </c>
      <c r="BP29" s="199" t="str">
        <f>IF(Ofwat_PC_Interventions!BP29&lt;&gt;"",Ofwat_PC_Interventions!BP29,IF(Company_PC_inputs!BP29&lt;&gt;"",Company_PC_inputs!BP29,""))</f>
        <v/>
      </c>
      <c r="BQ29" s="199" t="str">
        <f>IF(Ofwat_PC_Interventions!BQ29&lt;&gt;"",Ofwat_PC_Interventions!BQ29,IF(Company_PC_inputs!BQ29&lt;&gt;"",Company_PC_inputs!BQ29,""))</f>
        <v/>
      </c>
    </row>
    <row r="30" spans="4:69" s="170" customFormat="1" x14ac:dyDescent="0.2">
      <c r="D30" s="208"/>
      <c r="E30" s="208"/>
      <c r="F30" s="208"/>
      <c r="G30" s="208"/>
      <c r="H30" s="208"/>
      <c r="I30" s="208"/>
      <c r="J30" s="208" t="str">
        <f>IF(Ofwat_PC_Interventions!J30&lt;&gt;"",Ofwat_PC_Interventions!J30,IF(Company_PC_inputs!J30&lt;&gt;"",Company_PC_inputs!J30,""))</f>
        <v/>
      </c>
      <c r="K30" s="208" t="str">
        <f>IF(Ofwat_PC_Interventions!K30&lt;&gt;"",Ofwat_PC_Interventions!K30,IF(Company_PC_inputs!K30&lt;&gt;"",Company_PC_inputs!K30,""))</f>
        <v/>
      </c>
      <c r="L30" s="208" t="str">
        <f>IF(Ofwat_PC_Interventions!L30&lt;&gt;"",Ofwat_PC_Interventions!L30,IF(Company_PC_inputs!L30&lt;&gt;"",Company_PC_inputs!L30,""))</f>
        <v/>
      </c>
      <c r="M30" s="208" t="str">
        <f>IF(Ofwat_PC_Interventions!M30&lt;&gt;"",Ofwat_PC_Interventions!M30,IF(Company_PC_inputs!M30&lt;&gt;"",Company_PC_inputs!M30,""))</f>
        <v/>
      </c>
      <c r="N30" s="208" t="str">
        <f>IF(Ofwat_PC_Interventions!N30&lt;&gt;"",Ofwat_PC_Interventions!N30,IF(Company_PC_inputs!N30&lt;&gt;"",Company_PC_inputs!N30,""))</f>
        <v/>
      </c>
      <c r="O30" s="208" t="str">
        <f>IF(Ofwat_PC_Interventions!O30&lt;&gt;"",Ofwat_PC_Interventions!O30,IF(Company_PC_inputs!O30&lt;&gt;"",Company_PC_inputs!O30,""))</f>
        <v/>
      </c>
      <c r="P30" s="208" t="str">
        <f>IF(Ofwat_PC_Interventions!P30&lt;&gt;"",Ofwat_PC_Interventions!P30,IF(Company_PC_inputs!P30&lt;&gt;"",Company_PC_inputs!P30,""))</f>
        <v/>
      </c>
      <c r="Q30" s="208" t="str">
        <f>IF(Ofwat_PC_Interventions!Q30&lt;&gt;"",Ofwat_PC_Interventions!Q30,IF(Company_PC_inputs!Q30&lt;&gt;"",Company_PC_inputs!Q30,""))</f>
        <v/>
      </c>
      <c r="R30" s="208" t="str">
        <f>IF(Ofwat_PC_Interventions!R30&lt;&gt;"",Ofwat_PC_Interventions!R30,IF(Company_PC_inputs!R30&lt;&gt;"",Company_PC_inputs!R30,""))</f>
        <v/>
      </c>
      <c r="S30" s="208" t="str">
        <f>IF(Ofwat_PC_Interventions!S30&lt;&gt;"",Ofwat_PC_Interventions!S30,IF(Company_PC_inputs!S30&lt;&gt;"",Company_PC_inputs!S30,""))</f>
        <v/>
      </c>
      <c r="T30" s="208" t="str">
        <f>IF(Ofwat_PC_Interventions!T30&lt;&gt;"",Ofwat_PC_Interventions!T30,IF(Company_PC_inputs!T30&lt;&gt;"",Company_PC_inputs!T30,""))</f>
        <v/>
      </c>
      <c r="U30" s="208" t="str">
        <f>IF(Ofwat_PC_Interventions!U30&lt;&gt;"",Ofwat_PC_Interventions!U30,IF(Company_PC_inputs!U30&lt;&gt;"",Company_PC_inputs!U30,""))</f>
        <v/>
      </c>
      <c r="V30" s="208" t="str">
        <f>IF(Ofwat_PC_Interventions!V30&lt;&gt;"",Ofwat_PC_Interventions!V30,IF(Company_PC_inputs!V30&lt;&gt;"",Company_PC_inputs!V30,""))</f>
        <v/>
      </c>
      <c r="W30" s="208" t="str">
        <f>IF(Ofwat_PC_Interventions!W30&lt;&gt;"",Ofwat_PC_Interventions!W30,IF(Company_PC_inputs!W30&lt;&gt;"",Company_PC_inputs!W30,""))</f>
        <v/>
      </c>
      <c r="X30" s="208" t="str">
        <f>IF(Ofwat_PC_Interventions!X30&lt;&gt;"",Ofwat_PC_Interventions!X30,IF(Company_PC_inputs!X30&lt;&gt;"",Company_PC_inputs!X30,""))</f>
        <v/>
      </c>
      <c r="Y30" s="208" t="str">
        <f>IF(Ofwat_PC_Interventions!Y30&lt;&gt;"",Ofwat_PC_Interventions!Y30,IF(Company_PC_inputs!Y30&lt;&gt;"",Company_PC_inputs!Y30,""))</f>
        <v/>
      </c>
      <c r="Z30" s="208" t="str">
        <f>IF(Ofwat_PC_Interventions!Z30&lt;&gt;"",Ofwat_PC_Interventions!Z30,IF(Company_PC_inputs!Z30&lt;&gt;"",Company_PC_inputs!Z30,""))</f>
        <v/>
      </c>
      <c r="AA30" s="208" t="str">
        <f>IF(Ofwat_PC_Interventions!AA30&lt;&gt;"",Ofwat_PC_Interventions!AA30,IF(Company_PC_inputs!AA30&lt;&gt;"",Company_PC_inputs!AA30,""))</f>
        <v/>
      </c>
      <c r="AB30" s="208" t="str">
        <f>IF(Ofwat_PC_Interventions!AB30&lt;&gt;"",Ofwat_PC_Interventions!AB30,IF(Company_PC_inputs!AB30&lt;&gt;"",Company_PC_inputs!AB30,""))</f>
        <v/>
      </c>
      <c r="AC30" s="208" t="str">
        <f>IF(Ofwat_PC_Interventions!AC30&lt;&gt;"",Ofwat_PC_Interventions!AC30,IF(Company_PC_inputs!AC30&lt;&gt;"",Company_PC_inputs!AC30,""))</f>
        <v/>
      </c>
      <c r="AD30" s="208" t="str">
        <f>IF(Ofwat_PC_Interventions!AD30&lt;&gt;"",Ofwat_PC_Interventions!AD30,IF(Company_PC_inputs!AD30&lt;&gt;"",Company_PC_inputs!AD30,""))</f>
        <v/>
      </c>
      <c r="AE30" s="208" t="str">
        <f>IF(Ofwat_PC_Interventions!AE30&lt;&gt;"",Ofwat_PC_Interventions!AE30,IF(Company_PC_inputs!AE30&lt;&gt;"",Company_PC_inputs!AE30,""))</f>
        <v/>
      </c>
      <c r="AF30" s="208" t="str">
        <f>IF(Ofwat_PC_Interventions!AF30&lt;&gt;"",Ofwat_PC_Interventions!AF30,IF(Company_PC_inputs!AF30&lt;&gt;"",Company_PC_inputs!AF30,""))</f>
        <v/>
      </c>
      <c r="AG30" s="208" t="str">
        <f>IF(Ofwat_PC_Interventions!AG30&lt;&gt;"",Ofwat_PC_Interventions!AG30,IF(Company_PC_inputs!AG30&lt;&gt;"",Company_PC_inputs!AG30,""))</f>
        <v/>
      </c>
      <c r="AH30" s="208" t="str">
        <f>IF(Ofwat_PC_Interventions!AH30&lt;&gt;"",Ofwat_PC_Interventions!AH30,IF(Company_PC_inputs!AH30&lt;&gt;"",Company_PC_inputs!AH30,""))</f>
        <v/>
      </c>
      <c r="AI30" s="208" t="str">
        <f>IF(Ofwat_PC_Interventions!AI30&lt;&gt;"",Ofwat_PC_Interventions!AI30,IF(Company_PC_inputs!AI30&lt;&gt;"",Company_PC_inputs!AI30,""))</f>
        <v/>
      </c>
      <c r="AJ30" s="208" t="str">
        <f>IF(Ofwat_PC_Interventions!AJ30&lt;&gt;"",Ofwat_PC_Interventions!AJ30,IF(Company_PC_inputs!AJ30&lt;&gt;"",Company_PC_inputs!AJ30,""))</f>
        <v/>
      </c>
      <c r="AK30" s="208" t="str">
        <f>IF(Ofwat_PC_Interventions!AK30&lt;&gt;"",Ofwat_PC_Interventions!AK30,IF(Company_PC_inputs!AK30&lt;&gt;"",Company_PC_inputs!AK30,""))</f>
        <v/>
      </c>
      <c r="AL30" s="208" t="str">
        <f>IF(Ofwat_PC_Interventions!AL30&lt;&gt;"",Ofwat_PC_Interventions!AL30,IF(Company_PC_inputs!AL30&lt;&gt;"",Company_PC_inputs!AL30,""))</f>
        <v/>
      </c>
      <c r="AM30" s="208" t="str">
        <f>IF(Ofwat_PC_Interventions!AM30&lt;&gt;"",Ofwat_PC_Interventions!AM30,IF(Company_PC_inputs!AM30&lt;&gt;"",Company_PC_inputs!AM30,""))</f>
        <v/>
      </c>
      <c r="AN30" s="208" t="str">
        <f>IF(Ofwat_PC_Interventions!AN30&lt;&gt;"",Ofwat_PC_Interventions!AN30,IF(Company_PC_inputs!AN30&lt;&gt;"",Company_PC_inputs!AN30,""))</f>
        <v/>
      </c>
      <c r="AO30" s="208" t="str">
        <f>IF(Ofwat_PC_Interventions!AO30&lt;&gt;"",Ofwat_PC_Interventions!AO30,IF(Company_PC_inputs!AO30&lt;&gt;"",Company_PC_inputs!AO30,""))</f>
        <v/>
      </c>
      <c r="AP30" s="208" t="str">
        <f>IF(Ofwat_PC_Interventions!AP30&lt;&gt;"",Ofwat_PC_Interventions!AP30,IF(Company_PC_inputs!AP30&lt;&gt;"",Company_PC_inputs!AP30,""))</f>
        <v/>
      </c>
      <c r="AQ30" s="208" t="str">
        <f>IF(Ofwat_PC_Interventions!AQ30&lt;&gt;"",Ofwat_PC_Interventions!AQ30,IF(Company_PC_inputs!AQ30&lt;&gt;"",Company_PC_inputs!AQ30,""))</f>
        <v/>
      </c>
      <c r="AR30" s="208" t="str">
        <f>IF(Ofwat_PC_Interventions!AR30&lt;&gt;"",Ofwat_PC_Interventions!AR30,IF(Company_PC_inputs!AR30&lt;&gt;"",Company_PC_inputs!AR30,""))</f>
        <v/>
      </c>
      <c r="AS30" s="208" t="str">
        <f>IF(Ofwat_PC_Interventions!AS30&lt;&gt;"",Ofwat_PC_Interventions!AS30,IF(Company_PC_inputs!AS30&lt;&gt;"",Company_PC_inputs!AS30,""))</f>
        <v/>
      </c>
      <c r="AT30" s="208" t="str">
        <f>IF(Ofwat_PC_Interventions!AT30&lt;&gt;"",Ofwat_PC_Interventions!AT30,IF(Company_PC_inputs!AT30&lt;&gt;"",Company_PC_inputs!AT30,""))</f>
        <v/>
      </c>
      <c r="AU30" s="208" t="str">
        <f>IF(Ofwat_PC_Interventions!AU30&lt;&gt;"",Ofwat_PC_Interventions!AU30,IF(Company_PC_inputs!AU30&lt;&gt;"",Company_PC_inputs!AU30,""))</f>
        <v/>
      </c>
      <c r="AV30" s="208" t="str">
        <f>IF(Ofwat_PC_Interventions!AV30&lt;&gt;"",Ofwat_PC_Interventions!AV30,IF(Company_PC_inputs!AV30&lt;&gt;"",Company_PC_inputs!AV30,""))</f>
        <v/>
      </c>
      <c r="AW30" s="208" t="str">
        <f>IF(Ofwat_PC_Interventions!AW30&lt;&gt;"",Ofwat_PC_Interventions!AW30,IF(Company_PC_inputs!AW30&lt;&gt;"",Company_PC_inputs!AW30,""))</f>
        <v/>
      </c>
      <c r="AX30" s="208" t="str">
        <f>IF(Ofwat_PC_Interventions!AX30&lt;&gt;"",Ofwat_PC_Interventions!AX30,IF(Company_PC_inputs!AX30&lt;&gt;"",Company_PC_inputs!AX30,""))</f>
        <v/>
      </c>
      <c r="AY30" s="208" t="str">
        <f>IF(Ofwat_PC_Interventions!AY30&lt;&gt;"",Ofwat_PC_Interventions!AY30,IF(Company_PC_inputs!AY30&lt;&gt;"",Company_PC_inputs!AY30,""))</f>
        <v/>
      </c>
      <c r="AZ30" s="208" t="str">
        <f>IF(Ofwat_PC_Interventions!AZ30&lt;&gt;"",Ofwat_PC_Interventions!AZ30,IF(Company_PC_inputs!AZ30&lt;&gt;"",Company_PC_inputs!AZ30,""))</f>
        <v/>
      </c>
      <c r="BA30" s="208" t="str">
        <f>IF(Ofwat_PC_Interventions!BA30&lt;&gt;"",Ofwat_PC_Interventions!BA30,IF(Company_PC_inputs!BA30&lt;&gt;"",Company_PC_inputs!BA30,""))</f>
        <v/>
      </c>
      <c r="BB30" s="208" t="str">
        <f>IF(Ofwat_PC_Interventions!BB30&lt;&gt;"",Ofwat_PC_Interventions!BB30,IF(Company_PC_inputs!BB30&lt;&gt;"",Company_PC_inputs!BB30,""))</f>
        <v/>
      </c>
      <c r="BC30" s="208" t="str">
        <f>IF(Ofwat_PC_Interventions!BC30&lt;&gt;"",Ofwat_PC_Interventions!BC30,IF(Company_PC_inputs!BC30&lt;&gt;"",Company_PC_inputs!BC30,""))</f>
        <v/>
      </c>
      <c r="BD30" s="208" t="str">
        <f>IF(Ofwat_PC_Interventions!BD30&lt;&gt;"",Ofwat_PC_Interventions!BD30,IF(Company_PC_inputs!BD30&lt;&gt;"",Company_PC_inputs!BD30,""))</f>
        <v/>
      </c>
      <c r="BE30" s="208" t="str">
        <f>IF(Ofwat_PC_Interventions!BE30&lt;&gt;"",Ofwat_PC_Interventions!BE30,IF(Company_PC_inputs!BE30&lt;&gt;"",Company_PC_inputs!BE30,""))</f>
        <v/>
      </c>
      <c r="BF30" s="208" t="str">
        <f>IF(Ofwat_PC_Interventions!BF30&lt;&gt;"",Ofwat_PC_Interventions!BF30,IF(Company_PC_inputs!BF30&lt;&gt;"",Company_PC_inputs!BF30,""))</f>
        <v/>
      </c>
      <c r="BG30" s="208" t="str">
        <f>IF(Ofwat_PC_Interventions!BG30&lt;&gt;"",Ofwat_PC_Interventions!BG30,IF(Company_PC_inputs!BG30&lt;&gt;"",Company_PC_inputs!BG30,""))</f>
        <v/>
      </c>
      <c r="BH30" s="208" t="str">
        <f>IF(Ofwat_PC_Interventions!BH30&lt;&gt;"",Ofwat_PC_Interventions!BH30,IF(Company_PC_inputs!BH30&lt;&gt;"",Company_PC_inputs!BH30,""))</f>
        <v/>
      </c>
      <c r="BI30" s="208" t="str">
        <f>IF(Ofwat_PC_Interventions!BI30&lt;&gt;"",Ofwat_PC_Interventions!BI30,IF(Company_PC_inputs!BI30&lt;&gt;"",Company_PC_inputs!BI30,""))</f>
        <v/>
      </c>
      <c r="BJ30" s="208" t="str">
        <f>IF(Ofwat_PC_Interventions!BJ30&lt;&gt;"",Ofwat_PC_Interventions!BJ30,IF(Company_PC_inputs!BJ30&lt;&gt;"",Company_PC_inputs!BJ30,""))</f>
        <v/>
      </c>
      <c r="BK30" s="208" t="str">
        <f>IF(Ofwat_PC_Interventions!BK30&lt;&gt;"",Ofwat_PC_Interventions!BK30,IF(Company_PC_inputs!BK30&lt;&gt;"",Company_PC_inputs!BK30,""))</f>
        <v/>
      </c>
      <c r="BL30" s="208" t="str">
        <f>IF(Ofwat_PC_Interventions!BL30&lt;&gt;"",Ofwat_PC_Interventions!BL30,IF(Company_PC_inputs!BL30&lt;&gt;"",Company_PC_inputs!BL30,""))</f>
        <v/>
      </c>
      <c r="BM30" s="208" t="str">
        <f>IF(Ofwat_PC_Interventions!BM30&lt;&gt;"",Ofwat_PC_Interventions!BM30,IF(Company_PC_inputs!BM30&lt;&gt;"",Company_PC_inputs!BM30,""))</f>
        <v/>
      </c>
      <c r="BN30" s="208" t="str">
        <f>IF(Ofwat_PC_Interventions!BN30&lt;&gt;"",Ofwat_PC_Interventions!BN30,IF(Company_PC_inputs!BN30&lt;&gt;"",Company_PC_inputs!BN30,""))</f>
        <v/>
      </c>
      <c r="BO30" s="208" t="str">
        <f>IF(Ofwat_PC_Interventions!BO30&lt;&gt;"",Ofwat_PC_Interventions!BO30,IF(Company_PC_inputs!BO30&lt;&gt;"",Company_PC_inputs!BO30,""))</f>
        <v/>
      </c>
      <c r="BP30" s="208" t="str">
        <f>IF(Ofwat_PC_Interventions!BP30&lt;&gt;"",Ofwat_PC_Interventions!BP30,IF(Company_PC_inputs!BP30&lt;&gt;"",Company_PC_inputs!BP30,""))</f>
        <v/>
      </c>
      <c r="BQ30" s="208" t="str">
        <f>IF(Ofwat_PC_Interventions!BQ30&lt;&gt;"",Ofwat_PC_Interventions!BQ30,IF(Company_PC_inputs!BQ30&lt;&gt;"",Company_PC_inputs!BQ30,""))</f>
        <v/>
      </c>
    </row>
    <row r="31" spans="4:69" s="170" customFormat="1" x14ac:dyDescent="0.2">
      <c r="D31" s="208"/>
      <c r="E31" s="208" t="s">
        <v>101</v>
      </c>
      <c r="F31" s="208"/>
      <c r="G31" s="208" t="s">
        <v>74</v>
      </c>
      <c r="H31" s="208"/>
      <c r="I31" s="208"/>
      <c r="J31" s="199" t="str">
        <f>IF(Ofwat_PC_Interventions!J31&lt;&gt;"",Ofwat_PC_Interventions!J31,IF(Company_PC_inputs!J31&lt;&gt;"",Company_PC_inputs!J31,""))</f>
        <v/>
      </c>
      <c r="K31" s="199" t="str">
        <f>IF(Ofwat_PC_Interventions!K31&lt;&gt;"",Ofwat_PC_Interventions!K31,IF(Company_PC_inputs!K31&lt;&gt;"",Company_PC_inputs!K31,""))</f>
        <v/>
      </c>
      <c r="L31" s="199" t="str">
        <f>IF(Ofwat_PC_Interventions!L31&lt;&gt;"",Ofwat_PC_Interventions!L31,IF(Company_PC_inputs!L31&lt;&gt;"",Company_PC_inputs!L31,""))</f>
        <v/>
      </c>
      <c r="M31" s="199" t="str">
        <f>IF(Ofwat_PC_Interventions!M31&lt;&gt;"",Ofwat_PC_Interventions!M31,IF(Company_PC_inputs!M31&lt;&gt;"",Company_PC_inputs!M31,""))</f>
        <v/>
      </c>
      <c r="N31" s="199" t="str">
        <f>IF(Ofwat_PC_Interventions!N31&lt;&gt;"",Ofwat_PC_Interventions!N31,IF(Company_PC_inputs!N31&lt;&gt;"",Company_PC_inputs!N31,""))</f>
        <v/>
      </c>
      <c r="O31" s="199" t="str">
        <f>IF(Ofwat_PC_Interventions!O31&lt;&gt;"",Ofwat_PC_Interventions!O31,IF(Company_PC_inputs!O31&lt;&gt;"",Company_PC_inputs!O31,""))</f>
        <v/>
      </c>
      <c r="P31" s="199" t="str">
        <f>IF(Ofwat_PC_Interventions!P31&lt;&gt;"",Ofwat_PC_Interventions!P31,IF(Company_PC_inputs!P31&lt;&gt;"",Company_PC_inputs!P31,""))</f>
        <v/>
      </c>
      <c r="Q31" s="199" t="str">
        <f>IF(Ofwat_PC_Interventions!Q31&lt;&gt;"",Ofwat_PC_Interventions!Q31,IF(Company_PC_inputs!Q31&lt;&gt;"",Company_PC_inputs!Q31,""))</f>
        <v/>
      </c>
      <c r="R31" s="199" t="str">
        <f>IF(Ofwat_PC_Interventions!R31&lt;&gt;"",Ofwat_PC_Interventions!R31,IF(Company_PC_inputs!R31&lt;&gt;"",Company_PC_inputs!R31,""))</f>
        <v/>
      </c>
      <c r="S31" s="199" t="str">
        <f>IF(Ofwat_PC_Interventions!S31&lt;&gt;"",Ofwat_PC_Interventions!S31,IF(Company_PC_inputs!S31&lt;&gt;"",Company_PC_inputs!S31,""))</f>
        <v/>
      </c>
      <c r="T31" s="199" t="str">
        <f>IF(Ofwat_PC_Interventions!T31&lt;&gt;"",Ofwat_PC_Interventions!T31,IF(Company_PC_inputs!T31&lt;&gt;"",Company_PC_inputs!T31,""))</f>
        <v/>
      </c>
      <c r="U31" s="199" t="str">
        <f>IF(Ofwat_PC_Interventions!U31&lt;&gt;"",Ofwat_PC_Interventions!U31,IF(Company_PC_inputs!U31&lt;&gt;"",Company_PC_inputs!U31,""))</f>
        <v/>
      </c>
      <c r="V31" s="199" t="str">
        <f>IF(Ofwat_PC_Interventions!V31&lt;&gt;"",Ofwat_PC_Interventions!V31,IF(Company_PC_inputs!V31&lt;&gt;"",Company_PC_inputs!V31,""))</f>
        <v/>
      </c>
      <c r="W31" s="199" t="str">
        <f>IF(Ofwat_PC_Interventions!W31&lt;&gt;"",Ofwat_PC_Interventions!W31,IF(Company_PC_inputs!W31&lt;&gt;"",Company_PC_inputs!W31,""))</f>
        <v/>
      </c>
      <c r="X31" s="199" t="str">
        <f>IF(Ofwat_PC_Interventions!X31&lt;&gt;"",Ofwat_PC_Interventions!X31,IF(Company_PC_inputs!X31&lt;&gt;"",Company_PC_inputs!X31,""))</f>
        <v/>
      </c>
      <c r="Y31" s="199" t="str">
        <f>IF(Ofwat_PC_Interventions!Y31&lt;&gt;"",Ofwat_PC_Interventions!Y31,IF(Company_PC_inputs!Y31&lt;&gt;"",Company_PC_inputs!Y31,""))</f>
        <v/>
      </c>
      <c r="Z31" s="199" t="str">
        <f>IF(Ofwat_PC_Interventions!Z31&lt;&gt;"",Ofwat_PC_Interventions!Z31,IF(Company_PC_inputs!Z31&lt;&gt;"",Company_PC_inputs!Z31,""))</f>
        <v/>
      </c>
      <c r="AA31" s="199" t="str">
        <f>IF(Ofwat_PC_Interventions!AA31&lt;&gt;"",Ofwat_PC_Interventions!AA31,IF(Company_PC_inputs!AA31&lt;&gt;"",Company_PC_inputs!AA31,""))</f>
        <v/>
      </c>
      <c r="AB31" s="199" t="str">
        <f>IF(Ofwat_PC_Interventions!AB31&lt;&gt;"",Ofwat_PC_Interventions!AB31,IF(Company_PC_inputs!AB31&lt;&gt;"",Company_PC_inputs!AB31,""))</f>
        <v/>
      </c>
      <c r="AC31" s="199" t="str">
        <f>IF(Ofwat_PC_Interventions!AC31&lt;&gt;"",Ofwat_PC_Interventions!AC31,IF(Company_PC_inputs!AC31&lt;&gt;"",Company_PC_inputs!AC31,""))</f>
        <v/>
      </c>
      <c r="AD31" s="199" t="str">
        <f>IF(Ofwat_PC_Interventions!AD31&lt;&gt;"",Ofwat_PC_Interventions!AD31,IF(Company_PC_inputs!AD31&lt;&gt;"",Company_PC_inputs!AD31,""))</f>
        <v/>
      </c>
      <c r="AE31" s="199" t="str">
        <f>IF(Ofwat_PC_Interventions!AE31&lt;&gt;"",Ofwat_PC_Interventions!AE31,IF(Company_PC_inputs!AE31&lt;&gt;"",Company_PC_inputs!AE31,""))</f>
        <v/>
      </c>
      <c r="AF31" s="199" t="str">
        <f>IF(Ofwat_PC_Interventions!AF31&lt;&gt;"",Ofwat_PC_Interventions!AF31,IF(Company_PC_inputs!AF31&lt;&gt;"",Company_PC_inputs!AF31,""))</f>
        <v/>
      </c>
      <c r="AG31" s="199" t="str">
        <f>IF(Ofwat_PC_Interventions!AG31&lt;&gt;"",Ofwat_PC_Interventions!AG31,IF(Company_PC_inputs!AG31&lt;&gt;"",Company_PC_inputs!AG31,""))</f>
        <v/>
      </c>
      <c r="AH31" s="199" t="str">
        <f>IF(Ofwat_PC_Interventions!AH31&lt;&gt;"",Ofwat_PC_Interventions!AH31,IF(Company_PC_inputs!AH31&lt;&gt;"",Company_PC_inputs!AH31,""))</f>
        <v/>
      </c>
      <c r="AI31" s="199" t="str">
        <f>IF(Ofwat_PC_Interventions!AI31&lt;&gt;"",Ofwat_PC_Interventions!AI31,IF(Company_PC_inputs!AI31&lt;&gt;"",Company_PC_inputs!AI31,""))</f>
        <v/>
      </c>
      <c r="AJ31" s="199" t="str">
        <f>IF(Ofwat_PC_Interventions!AJ31&lt;&gt;"",Ofwat_PC_Interventions!AJ31,IF(Company_PC_inputs!AJ31&lt;&gt;"",Company_PC_inputs!AJ31,""))</f>
        <v/>
      </c>
      <c r="AK31" s="199" t="str">
        <f>IF(Ofwat_PC_Interventions!AK31&lt;&gt;"",Ofwat_PC_Interventions!AK31,IF(Company_PC_inputs!AK31&lt;&gt;"",Company_PC_inputs!AK31,""))</f>
        <v/>
      </c>
      <c r="AL31" s="199" t="str">
        <f>IF(Ofwat_PC_Interventions!AL31&lt;&gt;"",Ofwat_PC_Interventions!AL31,IF(Company_PC_inputs!AL31&lt;&gt;"",Company_PC_inputs!AL31,""))</f>
        <v/>
      </c>
      <c r="AM31" s="199" t="str">
        <f>IF(Ofwat_PC_Interventions!AM31&lt;&gt;"",Ofwat_PC_Interventions!AM31,IF(Company_PC_inputs!AM31&lt;&gt;"",Company_PC_inputs!AM31,""))</f>
        <v/>
      </c>
      <c r="AN31" s="199" t="str">
        <f>IF(Ofwat_PC_Interventions!AN31&lt;&gt;"",Ofwat_PC_Interventions!AN31,IF(Company_PC_inputs!AN31&lt;&gt;"",Company_PC_inputs!AN31,""))</f>
        <v/>
      </c>
      <c r="AO31" s="199" t="str">
        <f>IF(Ofwat_PC_Interventions!AO31&lt;&gt;"",Ofwat_PC_Interventions!AO31,IF(Company_PC_inputs!AO31&lt;&gt;"",Company_PC_inputs!AO31,""))</f>
        <v/>
      </c>
      <c r="AP31" s="199" t="str">
        <f>IF(Ofwat_PC_Interventions!AP31&lt;&gt;"",Ofwat_PC_Interventions!AP31,IF(Company_PC_inputs!AP31&lt;&gt;"",Company_PC_inputs!AP31,""))</f>
        <v/>
      </c>
      <c r="AQ31" s="199" t="str">
        <f>IF(Ofwat_PC_Interventions!AQ31&lt;&gt;"",Ofwat_PC_Interventions!AQ31,IF(Company_PC_inputs!AQ31&lt;&gt;"",Company_PC_inputs!AQ31,""))</f>
        <v/>
      </c>
      <c r="AR31" s="199" t="str">
        <f>IF(Ofwat_PC_Interventions!AR31&lt;&gt;"",Ofwat_PC_Interventions!AR31,IF(Company_PC_inputs!AR31&lt;&gt;"",Company_PC_inputs!AR31,""))</f>
        <v/>
      </c>
      <c r="AS31" s="199" t="str">
        <f>IF(Ofwat_PC_Interventions!AS31&lt;&gt;"",Ofwat_PC_Interventions!AS31,IF(Company_PC_inputs!AS31&lt;&gt;"",Company_PC_inputs!AS31,""))</f>
        <v/>
      </c>
      <c r="AT31" s="199" t="str">
        <f>IF(Ofwat_PC_Interventions!AT31&lt;&gt;"",Ofwat_PC_Interventions!AT31,IF(Company_PC_inputs!AT31&lt;&gt;"",Company_PC_inputs!AT31,""))</f>
        <v/>
      </c>
      <c r="AU31" s="199" t="str">
        <f>IF(Ofwat_PC_Interventions!AU31&lt;&gt;"",Ofwat_PC_Interventions!AU31,IF(Company_PC_inputs!AU31&lt;&gt;"",Company_PC_inputs!AU31,""))</f>
        <v/>
      </c>
      <c r="AV31" s="199" t="str">
        <f>IF(Ofwat_PC_Interventions!AV31&lt;&gt;"",Ofwat_PC_Interventions!AV31,IF(Company_PC_inputs!AV31&lt;&gt;"",Company_PC_inputs!AV31,""))</f>
        <v/>
      </c>
      <c r="AW31" s="199" t="str">
        <f>IF(Ofwat_PC_Interventions!AW31&lt;&gt;"",Ofwat_PC_Interventions!AW31,IF(Company_PC_inputs!AW31&lt;&gt;"",Company_PC_inputs!AW31,""))</f>
        <v/>
      </c>
      <c r="AX31" s="199" t="str">
        <f>IF(Ofwat_PC_Interventions!AX31&lt;&gt;"",Ofwat_PC_Interventions!AX31,IF(Company_PC_inputs!AX31&lt;&gt;"",Company_PC_inputs!AX31,""))</f>
        <v/>
      </c>
      <c r="AY31" s="199" t="str">
        <f>IF(Ofwat_PC_Interventions!AY31&lt;&gt;"",Ofwat_PC_Interventions!AY31,IF(Company_PC_inputs!AY31&lt;&gt;"",Company_PC_inputs!AY31,""))</f>
        <v/>
      </c>
      <c r="AZ31" s="199" t="str">
        <f>IF(Ofwat_PC_Interventions!AZ31&lt;&gt;"",Ofwat_PC_Interventions!AZ31,IF(Company_PC_inputs!AZ31&lt;&gt;"",Company_PC_inputs!AZ31,""))</f>
        <v/>
      </c>
      <c r="BA31" s="199" t="str">
        <f>IF(Ofwat_PC_Interventions!BA31&lt;&gt;"",Ofwat_PC_Interventions!BA31,IF(Company_PC_inputs!BA31&lt;&gt;"",Company_PC_inputs!BA31,""))</f>
        <v/>
      </c>
      <c r="BB31" s="199" t="str">
        <f>IF(Ofwat_PC_Interventions!BB31&lt;&gt;"",Ofwat_PC_Interventions!BB31,IF(Company_PC_inputs!BB31&lt;&gt;"",Company_PC_inputs!BB31,""))</f>
        <v/>
      </c>
      <c r="BC31" s="199" t="str">
        <f>IF(Ofwat_PC_Interventions!BC31&lt;&gt;"",Ofwat_PC_Interventions!BC31,IF(Company_PC_inputs!BC31&lt;&gt;"",Company_PC_inputs!BC31,""))</f>
        <v/>
      </c>
      <c r="BD31" s="199" t="str">
        <f>IF(Ofwat_PC_Interventions!BD31&lt;&gt;"",Ofwat_PC_Interventions!BD31,IF(Company_PC_inputs!BD31&lt;&gt;"",Company_PC_inputs!BD31,""))</f>
        <v/>
      </c>
      <c r="BE31" s="199" t="str">
        <f>IF(Ofwat_PC_Interventions!BE31&lt;&gt;"",Ofwat_PC_Interventions!BE31,IF(Company_PC_inputs!BE31&lt;&gt;"",Company_PC_inputs!BE31,""))</f>
        <v/>
      </c>
      <c r="BF31" s="199" t="str">
        <f>IF(Ofwat_PC_Interventions!BF31&lt;&gt;"",Ofwat_PC_Interventions!BF31,IF(Company_PC_inputs!BF31&lt;&gt;"",Company_PC_inputs!BF31,""))</f>
        <v/>
      </c>
      <c r="BG31" s="199" t="str">
        <f>IF(Ofwat_PC_Interventions!BG31&lt;&gt;"",Ofwat_PC_Interventions!BG31,IF(Company_PC_inputs!BG31&lt;&gt;"",Company_PC_inputs!BG31,""))</f>
        <v/>
      </c>
      <c r="BH31" s="199" t="str">
        <f>IF(Ofwat_PC_Interventions!BH31&lt;&gt;"",Ofwat_PC_Interventions!BH31,IF(Company_PC_inputs!BH31&lt;&gt;"",Company_PC_inputs!BH31,""))</f>
        <v/>
      </c>
      <c r="BI31" s="199" t="str">
        <f>IF(Ofwat_PC_Interventions!BI31&lt;&gt;"",Ofwat_PC_Interventions!BI31,IF(Company_PC_inputs!BI31&lt;&gt;"",Company_PC_inputs!BI31,""))</f>
        <v/>
      </c>
      <c r="BJ31" s="199" t="str">
        <f>IF(Ofwat_PC_Interventions!BJ31&lt;&gt;"",Ofwat_PC_Interventions!BJ31,IF(Company_PC_inputs!BJ31&lt;&gt;"",Company_PC_inputs!BJ31,""))</f>
        <v/>
      </c>
      <c r="BK31" s="199" t="str">
        <f>IF(Ofwat_PC_Interventions!BK31&lt;&gt;"",Ofwat_PC_Interventions!BK31,IF(Company_PC_inputs!BK31&lt;&gt;"",Company_PC_inputs!BK31,""))</f>
        <v/>
      </c>
      <c r="BL31" s="199" t="str">
        <f>IF(Ofwat_PC_Interventions!BL31&lt;&gt;"",Ofwat_PC_Interventions!BL31,IF(Company_PC_inputs!BL31&lt;&gt;"",Company_PC_inputs!BL31,""))</f>
        <v/>
      </c>
      <c r="BM31" s="199" t="str">
        <f>IF(Ofwat_PC_Interventions!BM31&lt;&gt;"",Ofwat_PC_Interventions!BM31,IF(Company_PC_inputs!BM31&lt;&gt;"",Company_PC_inputs!BM31,""))</f>
        <v/>
      </c>
      <c r="BN31" s="199" t="str">
        <f>IF(Ofwat_PC_Interventions!BN31&lt;&gt;"",Ofwat_PC_Interventions!BN31,IF(Company_PC_inputs!BN31&lt;&gt;"",Company_PC_inputs!BN31,""))</f>
        <v/>
      </c>
      <c r="BO31" s="199" t="str">
        <f>IF(Ofwat_PC_Interventions!BO31&lt;&gt;"",Ofwat_PC_Interventions!BO31,IF(Company_PC_inputs!BO31&lt;&gt;"",Company_PC_inputs!BO31,""))</f>
        <v/>
      </c>
      <c r="BP31" s="199" t="str">
        <f>IF(Ofwat_PC_Interventions!BP31&lt;&gt;"",Ofwat_PC_Interventions!BP31,IF(Company_PC_inputs!BP31&lt;&gt;"",Company_PC_inputs!BP31,""))</f>
        <v/>
      </c>
      <c r="BQ31" s="199" t="str">
        <f>IF(Ofwat_PC_Interventions!BQ31&lt;&gt;"",Ofwat_PC_Interventions!BQ31,IF(Company_PC_inputs!BQ31&lt;&gt;"",Company_PC_inputs!BQ31,""))</f>
        <v/>
      </c>
    </row>
    <row r="32" spans="4:69" s="180" customFormat="1" x14ac:dyDescent="0.2">
      <c r="J32" s="200" t="str">
        <f>IF(Ofwat_PC_Interventions!J32&lt;&gt;"",Ofwat_PC_Interventions!J32,IF(Company_PC_inputs!J32&lt;&gt;"",Company_PC_inputs!J32,""))</f>
        <v/>
      </c>
      <c r="K32" s="200" t="str">
        <f>IF(Ofwat_PC_Interventions!K32&lt;&gt;"",Ofwat_PC_Interventions!K32,IF(Company_PC_inputs!K32&lt;&gt;"",Company_PC_inputs!K32,""))</f>
        <v/>
      </c>
      <c r="L32" s="200" t="str">
        <f>IF(Ofwat_PC_Interventions!L32&lt;&gt;"",Ofwat_PC_Interventions!L32,IF(Company_PC_inputs!L32&lt;&gt;"",Company_PC_inputs!L32,""))</f>
        <v/>
      </c>
      <c r="M32" s="200" t="str">
        <f>IF(Ofwat_PC_Interventions!M32&lt;&gt;"",Ofwat_PC_Interventions!M32,IF(Company_PC_inputs!M32&lt;&gt;"",Company_PC_inputs!M32,""))</f>
        <v/>
      </c>
      <c r="N32" s="200" t="str">
        <f>IF(Ofwat_PC_Interventions!N32&lt;&gt;"",Ofwat_PC_Interventions!N32,IF(Company_PC_inputs!N32&lt;&gt;"",Company_PC_inputs!N32,""))</f>
        <v/>
      </c>
      <c r="O32" s="200" t="str">
        <f>IF(Ofwat_PC_Interventions!O32&lt;&gt;"",Ofwat_PC_Interventions!O32,IF(Company_PC_inputs!O32&lt;&gt;"",Company_PC_inputs!O32,""))</f>
        <v/>
      </c>
      <c r="P32" s="200" t="str">
        <f>IF(Ofwat_PC_Interventions!P32&lt;&gt;"",Ofwat_PC_Interventions!P32,IF(Company_PC_inputs!P32&lt;&gt;"",Company_PC_inputs!P32,""))</f>
        <v/>
      </c>
      <c r="Q32" s="200" t="str">
        <f>IF(Ofwat_PC_Interventions!Q32&lt;&gt;"",Ofwat_PC_Interventions!Q32,IF(Company_PC_inputs!Q32&lt;&gt;"",Company_PC_inputs!Q32,""))</f>
        <v/>
      </c>
      <c r="R32" s="200" t="str">
        <f>IF(Ofwat_PC_Interventions!R32&lt;&gt;"",Ofwat_PC_Interventions!R32,IF(Company_PC_inputs!R32&lt;&gt;"",Company_PC_inputs!R32,""))</f>
        <v/>
      </c>
      <c r="S32" s="200" t="str">
        <f>IF(Ofwat_PC_Interventions!S32&lt;&gt;"",Ofwat_PC_Interventions!S32,IF(Company_PC_inputs!S32&lt;&gt;"",Company_PC_inputs!S32,""))</f>
        <v/>
      </c>
      <c r="T32" s="200" t="str">
        <f>IF(Ofwat_PC_Interventions!T32&lt;&gt;"",Ofwat_PC_Interventions!T32,IF(Company_PC_inputs!T32&lt;&gt;"",Company_PC_inputs!T32,""))</f>
        <v/>
      </c>
      <c r="U32" s="200" t="str">
        <f>IF(Ofwat_PC_Interventions!U32&lt;&gt;"",Ofwat_PC_Interventions!U32,IF(Company_PC_inputs!U32&lt;&gt;"",Company_PC_inputs!U32,""))</f>
        <v/>
      </c>
      <c r="V32" s="200" t="str">
        <f>IF(Ofwat_PC_Interventions!V32&lt;&gt;"",Ofwat_PC_Interventions!V32,IF(Company_PC_inputs!V32&lt;&gt;"",Company_PC_inputs!V32,""))</f>
        <v/>
      </c>
      <c r="W32" s="200" t="str">
        <f>IF(Ofwat_PC_Interventions!W32&lt;&gt;"",Ofwat_PC_Interventions!W32,IF(Company_PC_inputs!W32&lt;&gt;"",Company_PC_inputs!W32,""))</f>
        <v/>
      </c>
      <c r="X32" s="200" t="str">
        <f>IF(Ofwat_PC_Interventions!X32&lt;&gt;"",Ofwat_PC_Interventions!X32,IF(Company_PC_inputs!X32&lt;&gt;"",Company_PC_inputs!X32,""))</f>
        <v/>
      </c>
      <c r="Y32" s="200" t="str">
        <f>IF(Ofwat_PC_Interventions!Y32&lt;&gt;"",Ofwat_PC_Interventions!Y32,IF(Company_PC_inputs!Y32&lt;&gt;"",Company_PC_inputs!Y32,""))</f>
        <v/>
      </c>
      <c r="Z32" s="200" t="str">
        <f>IF(Ofwat_PC_Interventions!Z32&lt;&gt;"",Ofwat_PC_Interventions!Z32,IF(Company_PC_inputs!Z32&lt;&gt;"",Company_PC_inputs!Z32,""))</f>
        <v/>
      </c>
      <c r="AA32" s="200" t="str">
        <f>IF(Ofwat_PC_Interventions!AA32&lt;&gt;"",Ofwat_PC_Interventions!AA32,IF(Company_PC_inputs!AA32&lt;&gt;"",Company_PC_inputs!AA32,""))</f>
        <v/>
      </c>
      <c r="AB32" s="200" t="str">
        <f>IF(Ofwat_PC_Interventions!AB32&lt;&gt;"",Ofwat_PC_Interventions!AB32,IF(Company_PC_inputs!AB32&lt;&gt;"",Company_PC_inputs!AB32,""))</f>
        <v/>
      </c>
      <c r="AC32" s="200" t="str">
        <f>IF(Ofwat_PC_Interventions!AC32&lt;&gt;"",Ofwat_PC_Interventions!AC32,IF(Company_PC_inputs!AC32&lt;&gt;"",Company_PC_inputs!AC32,""))</f>
        <v/>
      </c>
      <c r="AD32" s="200" t="str">
        <f>IF(Ofwat_PC_Interventions!AD32&lt;&gt;"",Ofwat_PC_Interventions!AD32,IF(Company_PC_inputs!AD32&lt;&gt;"",Company_PC_inputs!AD32,""))</f>
        <v/>
      </c>
      <c r="AE32" s="200" t="str">
        <f>IF(Ofwat_PC_Interventions!AE32&lt;&gt;"",Ofwat_PC_Interventions!AE32,IF(Company_PC_inputs!AE32&lt;&gt;"",Company_PC_inputs!AE32,""))</f>
        <v/>
      </c>
      <c r="AF32" s="200" t="str">
        <f>IF(Ofwat_PC_Interventions!AF32&lt;&gt;"",Ofwat_PC_Interventions!AF32,IF(Company_PC_inputs!AF32&lt;&gt;"",Company_PC_inputs!AF32,""))</f>
        <v/>
      </c>
      <c r="AG32" s="200" t="str">
        <f>IF(Ofwat_PC_Interventions!AG32&lt;&gt;"",Ofwat_PC_Interventions!AG32,IF(Company_PC_inputs!AG32&lt;&gt;"",Company_PC_inputs!AG32,""))</f>
        <v/>
      </c>
      <c r="AH32" s="200" t="str">
        <f>IF(Ofwat_PC_Interventions!AH32&lt;&gt;"",Ofwat_PC_Interventions!AH32,IF(Company_PC_inputs!AH32&lt;&gt;"",Company_PC_inputs!AH32,""))</f>
        <v/>
      </c>
      <c r="AI32" s="200" t="str">
        <f>IF(Ofwat_PC_Interventions!AI32&lt;&gt;"",Ofwat_PC_Interventions!AI32,IF(Company_PC_inputs!AI32&lt;&gt;"",Company_PC_inputs!AI32,""))</f>
        <v/>
      </c>
      <c r="AJ32" s="200" t="str">
        <f>IF(Ofwat_PC_Interventions!AJ32&lt;&gt;"",Ofwat_PC_Interventions!AJ32,IF(Company_PC_inputs!AJ32&lt;&gt;"",Company_PC_inputs!AJ32,""))</f>
        <v/>
      </c>
      <c r="AK32" s="200" t="str">
        <f>IF(Ofwat_PC_Interventions!AK32&lt;&gt;"",Ofwat_PC_Interventions!AK32,IF(Company_PC_inputs!AK32&lt;&gt;"",Company_PC_inputs!AK32,""))</f>
        <v/>
      </c>
      <c r="AL32" s="200" t="str">
        <f>IF(Ofwat_PC_Interventions!AL32&lt;&gt;"",Ofwat_PC_Interventions!AL32,IF(Company_PC_inputs!AL32&lt;&gt;"",Company_PC_inputs!AL32,""))</f>
        <v/>
      </c>
      <c r="AM32" s="200" t="str">
        <f>IF(Ofwat_PC_Interventions!AM32&lt;&gt;"",Ofwat_PC_Interventions!AM32,IF(Company_PC_inputs!AM32&lt;&gt;"",Company_PC_inputs!AM32,""))</f>
        <v/>
      </c>
      <c r="AN32" s="200" t="str">
        <f>IF(Ofwat_PC_Interventions!AN32&lt;&gt;"",Ofwat_PC_Interventions!AN32,IF(Company_PC_inputs!AN32&lt;&gt;"",Company_PC_inputs!AN32,""))</f>
        <v/>
      </c>
      <c r="AO32" s="200" t="str">
        <f>IF(Ofwat_PC_Interventions!AO32&lt;&gt;"",Ofwat_PC_Interventions!AO32,IF(Company_PC_inputs!AO32&lt;&gt;"",Company_PC_inputs!AO32,""))</f>
        <v/>
      </c>
      <c r="AP32" s="200" t="str">
        <f>IF(Ofwat_PC_Interventions!AP32&lt;&gt;"",Ofwat_PC_Interventions!AP32,IF(Company_PC_inputs!AP32&lt;&gt;"",Company_PC_inputs!AP32,""))</f>
        <v/>
      </c>
      <c r="AQ32" s="200" t="str">
        <f>IF(Ofwat_PC_Interventions!AQ32&lt;&gt;"",Ofwat_PC_Interventions!AQ32,IF(Company_PC_inputs!AQ32&lt;&gt;"",Company_PC_inputs!AQ32,""))</f>
        <v/>
      </c>
      <c r="AR32" s="200" t="str">
        <f>IF(Ofwat_PC_Interventions!AR32&lt;&gt;"",Ofwat_PC_Interventions!AR32,IF(Company_PC_inputs!AR32&lt;&gt;"",Company_PC_inputs!AR32,""))</f>
        <v/>
      </c>
      <c r="AS32" s="200" t="str">
        <f>IF(Ofwat_PC_Interventions!AS32&lt;&gt;"",Ofwat_PC_Interventions!AS32,IF(Company_PC_inputs!AS32&lt;&gt;"",Company_PC_inputs!AS32,""))</f>
        <v/>
      </c>
      <c r="AT32" s="200" t="str">
        <f>IF(Ofwat_PC_Interventions!AT32&lt;&gt;"",Ofwat_PC_Interventions!AT32,IF(Company_PC_inputs!AT32&lt;&gt;"",Company_PC_inputs!AT32,""))</f>
        <v/>
      </c>
      <c r="AU32" s="200" t="str">
        <f>IF(Ofwat_PC_Interventions!AU32&lt;&gt;"",Ofwat_PC_Interventions!AU32,IF(Company_PC_inputs!AU32&lt;&gt;"",Company_PC_inputs!AU32,""))</f>
        <v/>
      </c>
      <c r="AV32" s="200" t="str">
        <f>IF(Ofwat_PC_Interventions!AV32&lt;&gt;"",Ofwat_PC_Interventions!AV32,IF(Company_PC_inputs!AV32&lt;&gt;"",Company_PC_inputs!AV32,""))</f>
        <v/>
      </c>
      <c r="AW32" s="200" t="str">
        <f>IF(Ofwat_PC_Interventions!AW32&lt;&gt;"",Ofwat_PC_Interventions!AW32,IF(Company_PC_inputs!AW32&lt;&gt;"",Company_PC_inputs!AW32,""))</f>
        <v/>
      </c>
      <c r="AX32" s="200" t="str">
        <f>IF(Ofwat_PC_Interventions!AX32&lt;&gt;"",Ofwat_PC_Interventions!AX32,IF(Company_PC_inputs!AX32&lt;&gt;"",Company_PC_inputs!AX32,""))</f>
        <v/>
      </c>
      <c r="AY32" s="200" t="str">
        <f>IF(Ofwat_PC_Interventions!AY32&lt;&gt;"",Ofwat_PC_Interventions!AY32,IF(Company_PC_inputs!AY32&lt;&gt;"",Company_PC_inputs!AY32,""))</f>
        <v/>
      </c>
      <c r="AZ32" s="200" t="str">
        <f>IF(Ofwat_PC_Interventions!AZ32&lt;&gt;"",Ofwat_PC_Interventions!AZ32,IF(Company_PC_inputs!AZ32&lt;&gt;"",Company_PC_inputs!AZ32,""))</f>
        <v/>
      </c>
      <c r="BA32" s="200" t="str">
        <f>IF(Ofwat_PC_Interventions!BA32&lt;&gt;"",Ofwat_PC_Interventions!BA32,IF(Company_PC_inputs!BA32&lt;&gt;"",Company_PC_inputs!BA32,""))</f>
        <v/>
      </c>
      <c r="BB32" s="200" t="str">
        <f>IF(Ofwat_PC_Interventions!BB32&lt;&gt;"",Ofwat_PC_Interventions!BB32,IF(Company_PC_inputs!BB32&lt;&gt;"",Company_PC_inputs!BB32,""))</f>
        <v/>
      </c>
      <c r="BC32" s="200" t="str">
        <f>IF(Ofwat_PC_Interventions!BC32&lt;&gt;"",Ofwat_PC_Interventions!BC32,IF(Company_PC_inputs!BC32&lt;&gt;"",Company_PC_inputs!BC32,""))</f>
        <v/>
      </c>
      <c r="BD32" s="200" t="str">
        <f>IF(Ofwat_PC_Interventions!BD32&lt;&gt;"",Ofwat_PC_Interventions!BD32,IF(Company_PC_inputs!BD32&lt;&gt;"",Company_PC_inputs!BD32,""))</f>
        <v/>
      </c>
      <c r="BE32" s="200" t="str">
        <f>IF(Ofwat_PC_Interventions!BE32&lt;&gt;"",Ofwat_PC_Interventions!BE32,IF(Company_PC_inputs!BE32&lt;&gt;"",Company_PC_inputs!BE32,""))</f>
        <v/>
      </c>
      <c r="BF32" s="200" t="str">
        <f>IF(Ofwat_PC_Interventions!BF32&lt;&gt;"",Ofwat_PC_Interventions!BF32,IF(Company_PC_inputs!BF32&lt;&gt;"",Company_PC_inputs!BF32,""))</f>
        <v/>
      </c>
      <c r="BG32" s="200" t="str">
        <f>IF(Ofwat_PC_Interventions!BG32&lt;&gt;"",Ofwat_PC_Interventions!BG32,IF(Company_PC_inputs!BG32&lt;&gt;"",Company_PC_inputs!BG32,""))</f>
        <v/>
      </c>
      <c r="BH32" s="200" t="str">
        <f>IF(Ofwat_PC_Interventions!BH32&lt;&gt;"",Ofwat_PC_Interventions!BH32,IF(Company_PC_inputs!BH32&lt;&gt;"",Company_PC_inputs!BH32,""))</f>
        <v/>
      </c>
      <c r="BI32" s="200" t="str">
        <f>IF(Ofwat_PC_Interventions!BI32&lt;&gt;"",Ofwat_PC_Interventions!BI32,IF(Company_PC_inputs!BI32&lt;&gt;"",Company_PC_inputs!BI32,""))</f>
        <v/>
      </c>
      <c r="BJ32" s="200" t="str">
        <f>IF(Ofwat_PC_Interventions!BJ32&lt;&gt;"",Ofwat_PC_Interventions!BJ32,IF(Company_PC_inputs!BJ32&lt;&gt;"",Company_PC_inputs!BJ32,""))</f>
        <v/>
      </c>
      <c r="BK32" s="200" t="str">
        <f>IF(Ofwat_PC_Interventions!BK32&lt;&gt;"",Ofwat_PC_Interventions!BK32,IF(Company_PC_inputs!BK32&lt;&gt;"",Company_PC_inputs!BK32,""))</f>
        <v/>
      </c>
      <c r="BL32" s="200" t="str">
        <f>IF(Ofwat_PC_Interventions!BL32&lt;&gt;"",Ofwat_PC_Interventions!BL32,IF(Company_PC_inputs!BL32&lt;&gt;"",Company_PC_inputs!BL32,""))</f>
        <v/>
      </c>
      <c r="BM32" s="200" t="str">
        <f>IF(Ofwat_PC_Interventions!BM32&lt;&gt;"",Ofwat_PC_Interventions!BM32,IF(Company_PC_inputs!BM32&lt;&gt;"",Company_PC_inputs!BM32,""))</f>
        <v/>
      </c>
      <c r="BN32" s="200" t="str">
        <f>IF(Ofwat_PC_Interventions!BN32&lt;&gt;"",Ofwat_PC_Interventions!BN32,IF(Company_PC_inputs!BN32&lt;&gt;"",Company_PC_inputs!BN32,""))</f>
        <v/>
      </c>
      <c r="BO32" s="200" t="str">
        <f>IF(Ofwat_PC_Interventions!BO32&lt;&gt;"",Ofwat_PC_Interventions!BO32,IF(Company_PC_inputs!BO32&lt;&gt;"",Company_PC_inputs!BO32,""))</f>
        <v/>
      </c>
      <c r="BP32" s="200" t="str">
        <f>IF(Ofwat_PC_Interventions!BP32&lt;&gt;"",Ofwat_PC_Interventions!BP32,IF(Company_PC_inputs!BP32&lt;&gt;"",Company_PC_inputs!BP32,""))</f>
        <v/>
      </c>
      <c r="BQ32" s="200" t="str">
        <f>IF(Ofwat_PC_Interventions!BQ32&lt;&gt;"",Ofwat_PC_Interventions!BQ32,IF(Company_PC_inputs!BQ32&lt;&gt;"",Company_PC_inputs!BQ32,""))</f>
        <v/>
      </c>
    </row>
    <row r="33" spans="4:69" s="170" customFormat="1" x14ac:dyDescent="0.2">
      <c r="D33" s="208"/>
      <c r="E33" s="208" t="s">
        <v>122</v>
      </c>
      <c r="F33" s="208"/>
      <c r="G33" s="208" t="s">
        <v>83</v>
      </c>
      <c r="H33" s="208"/>
      <c r="I33" s="208"/>
      <c r="J33" s="200" t="str">
        <f>IF(Ofwat_PC_Interventions!J33&lt;&gt;"",Ofwat_PC_Interventions!J33,IF(Company_PC_inputs!J33&lt;&gt;"",Company_PC_inputs!J33,""))</f>
        <v/>
      </c>
      <c r="K33" s="200" t="str">
        <f>IF(Ofwat_PC_Interventions!K33&lt;&gt;"",Ofwat_PC_Interventions!K33,IF(Company_PC_inputs!K33&lt;&gt;"",Company_PC_inputs!K33,""))</f>
        <v/>
      </c>
      <c r="L33" s="200" t="str">
        <f>IF(Ofwat_PC_Interventions!L33&lt;&gt;"",Ofwat_PC_Interventions!L33,IF(Company_PC_inputs!L33&lt;&gt;"",Company_PC_inputs!L33,""))</f>
        <v/>
      </c>
      <c r="M33" s="200" t="str">
        <f>IF(Ofwat_PC_Interventions!M33&lt;&gt;"",Ofwat_PC_Interventions!M33,IF(Company_PC_inputs!M33&lt;&gt;"",Company_PC_inputs!M33,""))</f>
        <v/>
      </c>
      <c r="N33" s="200" t="str">
        <f>IF(Ofwat_PC_Interventions!N33&lt;&gt;"",Ofwat_PC_Interventions!N33,IF(Company_PC_inputs!N33&lt;&gt;"",Company_PC_inputs!N33,""))</f>
        <v/>
      </c>
      <c r="O33" s="200" t="str">
        <f>IF(Ofwat_PC_Interventions!O33&lt;&gt;"",Ofwat_PC_Interventions!O33,IF(Company_PC_inputs!O33&lt;&gt;"",Company_PC_inputs!O33,""))</f>
        <v/>
      </c>
      <c r="P33" s="200" t="str">
        <f>IF(Ofwat_PC_Interventions!P33&lt;&gt;"",Ofwat_PC_Interventions!P33,IF(Company_PC_inputs!P33&lt;&gt;"",Company_PC_inputs!P33,""))</f>
        <v/>
      </c>
      <c r="Q33" s="200" t="str">
        <f>IF(Ofwat_PC_Interventions!Q33&lt;&gt;"",Ofwat_PC_Interventions!Q33,IF(Company_PC_inputs!Q33&lt;&gt;"",Company_PC_inputs!Q33,""))</f>
        <v/>
      </c>
      <c r="R33" s="200" t="str">
        <f>IF(Ofwat_PC_Interventions!R33&lt;&gt;"",Ofwat_PC_Interventions!R33,IF(Company_PC_inputs!R33&lt;&gt;"",Company_PC_inputs!R33,""))</f>
        <v/>
      </c>
      <c r="S33" s="200" t="str">
        <f>IF(Ofwat_PC_Interventions!S33&lt;&gt;"",Ofwat_PC_Interventions!S33,IF(Company_PC_inputs!S33&lt;&gt;"",Company_PC_inputs!S33,""))</f>
        <v/>
      </c>
      <c r="T33" s="200" t="str">
        <f>IF(Ofwat_PC_Interventions!T33&lt;&gt;"",Ofwat_PC_Interventions!T33,IF(Company_PC_inputs!T33&lt;&gt;"",Company_PC_inputs!T33,""))</f>
        <v/>
      </c>
      <c r="U33" s="200" t="str">
        <f>IF(Ofwat_PC_Interventions!U33&lt;&gt;"",Ofwat_PC_Interventions!U33,IF(Company_PC_inputs!U33&lt;&gt;"",Company_PC_inputs!U33,""))</f>
        <v/>
      </c>
      <c r="V33" s="200" t="str">
        <f>IF(Ofwat_PC_Interventions!V33&lt;&gt;"",Ofwat_PC_Interventions!V33,IF(Company_PC_inputs!V33&lt;&gt;"",Company_PC_inputs!V33,""))</f>
        <v/>
      </c>
      <c r="W33" s="200" t="str">
        <f>IF(Ofwat_PC_Interventions!W33&lt;&gt;"",Ofwat_PC_Interventions!W33,IF(Company_PC_inputs!W33&lt;&gt;"",Company_PC_inputs!W33,""))</f>
        <v/>
      </c>
      <c r="X33" s="200" t="str">
        <f>IF(Ofwat_PC_Interventions!X33&lt;&gt;"",Ofwat_PC_Interventions!X33,IF(Company_PC_inputs!X33&lt;&gt;"",Company_PC_inputs!X33,""))</f>
        <v/>
      </c>
      <c r="Y33" s="200" t="str">
        <f>IF(Ofwat_PC_Interventions!Y33&lt;&gt;"",Ofwat_PC_Interventions!Y33,IF(Company_PC_inputs!Y33&lt;&gt;"",Company_PC_inputs!Y33,""))</f>
        <v/>
      </c>
      <c r="Z33" s="200" t="str">
        <f>IF(Ofwat_PC_Interventions!Z33&lt;&gt;"",Ofwat_PC_Interventions!Z33,IF(Company_PC_inputs!Z33&lt;&gt;"",Company_PC_inputs!Z33,""))</f>
        <v/>
      </c>
      <c r="AA33" s="200" t="str">
        <f>IF(Ofwat_PC_Interventions!AA33&lt;&gt;"",Ofwat_PC_Interventions!AA33,IF(Company_PC_inputs!AA33&lt;&gt;"",Company_PC_inputs!AA33,""))</f>
        <v/>
      </c>
      <c r="AB33" s="200" t="str">
        <f>IF(Ofwat_PC_Interventions!AB33&lt;&gt;"",Ofwat_PC_Interventions!AB33,IF(Company_PC_inputs!AB33&lt;&gt;"",Company_PC_inputs!AB33,""))</f>
        <v/>
      </c>
      <c r="AC33" s="200" t="str">
        <f>IF(Ofwat_PC_Interventions!AC33&lt;&gt;"",Ofwat_PC_Interventions!AC33,IF(Company_PC_inputs!AC33&lt;&gt;"",Company_PC_inputs!AC33,""))</f>
        <v/>
      </c>
      <c r="AD33" s="200" t="str">
        <f>IF(Ofwat_PC_Interventions!AD33&lt;&gt;"",Ofwat_PC_Interventions!AD33,IF(Company_PC_inputs!AD33&lt;&gt;"",Company_PC_inputs!AD33,""))</f>
        <v/>
      </c>
      <c r="AE33" s="200" t="str">
        <f>IF(Ofwat_PC_Interventions!AE33&lt;&gt;"",Ofwat_PC_Interventions!AE33,IF(Company_PC_inputs!AE33&lt;&gt;"",Company_PC_inputs!AE33,""))</f>
        <v/>
      </c>
      <c r="AF33" s="200" t="str">
        <f>IF(Ofwat_PC_Interventions!AF33&lt;&gt;"",Ofwat_PC_Interventions!AF33,IF(Company_PC_inputs!AF33&lt;&gt;"",Company_PC_inputs!AF33,""))</f>
        <v/>
      </c>
      <c r="AG33" s="200" t="str">
        <f>IF(Ofwat_PC_Interventions!AG33&lt;&gt;"",Ofwat_PC_Interventions!AG33,IF(Company_PC_inputs!AG33&lt;&gt;"",Company_PC_inputs!AG33,""))</f>
        <v/>
      </c>
      <c r="AH33" s="200" t="str">
        <f>IF(Ofwat_PC_Interventions!AH33&lt;&gt;"",Ofwat_PC_Interventions!AH33,IF(Company_PC_inputs!AH33&lt;&gt;"",Company_PC_inputs!AH33,""))</f>
        <v/>
      </c>
      <c r="AI33" s="200" t="str">
        <f>IF(Ofwat_PC_Interventions!AI33&lt;&gt;"",Ofwat_PC_Interventions!AI33,IF(Company_PC_inputs!AI33&lt;&gt;"",Company_PC_inputs!AI33,""))</f>
        <v/>
      </c>
      <c r="AJ33" s="200" t="str">
        <f>IF(Ofwat_PC_Interventions!AJ33&lt;&gt;"",Ofwat_PC_Interventions!AJ33,IF(Company_PC_inputs!AJ33&lt;&gt;"",Company_PC_inputs!AJ33,""))</f>
        <v/>
      </c>
      <c r="AK33" s="200" t="str">
        <f>IF(Ofwat_PC_Interventions!AK33&lt;&gt;"",Ofwat_PC_Interventions!AK33,IF(Company_PC_inputs!AK33&lt;&gt;"",Company_PC_inputs!AK33,""))</f>
        <v/>
      </c>
      <c r="AL33" s="200" t="str">
        <f>IF(Ofwat_PC_Interventions!AL33&lt;&gt;"",Ofwat_PC_Interventions!AL33,IF(Company_PC_inputs!AL33&lt;&gt;"",Company_PC_inputs!AL33,""))</f>
        <v/>
      </c>
      <c r="AM33" s="200" t="str">
        <f>IF(Ofwat_PC_Interventions!AM33&lt;&gt;"",Ofwat_PC_Interventions!AM33,IF(Company_PC_inputs!AM33&lt;&gt;"",Company_PC_inputs!AM33,""))</f>
        <v/>
      </c>
      <c r="AN33" s="200" t="str">
        <f>IF(Ofwat_PC_Interventions!AN33&lt;&gt;"",Ofwat_PC_Interventions!AN33,IF(Company_PC_inputs!AN33&lt;&gt;"",Company_PC_inputs!AN33,""))</f>
        <v/>
      </c>
      <c r="AO33" s="200" t="str">
        <f>IF(Ofwat_PC_Interventions!AO33&lt;&gt;"",Ofwat_PC_Interventions!AO33,IF(Company_PC_inputs!AO33&lt;&gt;"",Company_PC_inputs!AO33,""))</f>
        <v/>
      </c>
      <c r="AP33" s="200" t="str">
        <f>IF(Ofwat_PC_Interventions!AP33&lt;&gt;"",Ofwat_PC_Interventions!AP33,IF(Company_PC_inputs!AP33&lt;&gt;"",Company_PC_inputs!AP33,""))</f>
        <v/>
      </c>
      <c r="AQ33" s="200" t="str">
        <f>IF(Ofwat_PC_Interventions!AQ33&lt;&gt;"",Ofwat_PC_Interventions!AQ33,IF(Company_PC_inputs!AQ33&lt;&gt;"",Company_PC_inputs!AQ33,""))</f>
        <v/>
      </c>
      <c r="AR33" s="200" t="str">
        <f>IF(Ofwat_PC_Interventions!AR33&lt;&gt;"",Ofwat_PC_Interventions!AR33,IF(Company_PC_inputs!AR33&lt;&gt;"",Company_PC_inputs!AR33,""))</f>
        <v/>
      </c>
      <c r="AS33" s="200" t="str">
        <f>IF(Ofwat_PC_Interventions!AS33&lt;&gt;"",Ofwat_PC_Interventions!AS33,IF(Company_PC_inputs!AS33&lt;&gt;"",Company_PC_inputs!AS33,""))</f>
        <v/>
      </c>
      <c r="AT33" s="200" t="str">
        <f>IF(Ofwat_PC_Interventions!AT33&lt;&gt;"",Ofwat_PC_Interventions!AT33,IF(Company_PC_inputs!AT33&lt;&gt;"",Company_PC_inputs!AT33,""))</f>
        <v/>
      </c>
      <c r="AU33" s="200" t="str">
        <f>IF(Ofwat_PC_Interventions!AU33&lt;&gt;"",Ofwat_PC_Interventions!AU33,IF(Company_PC_inputs!AU33&lt;&gt;"",Company_PC_inputs!AU33,""))</f>
        <v/>
      </c>
      <c r="AV33" s="200" t="str">
        <f>IF(Ofwat_PC_Interventions!AV33&lt;&gt;"",Ofwat_PC_Interventions!AV33,IF(Company_PC_inputs!AV33&lt;&gt;"",Company_PC_inputs!AV33,""))</f>
        <v/>
      </c>
      <c r="AW33" s="200" t="str">
        <f>IF(Ofwat_PC_Interventions!AW33&lt;&gt;"",Ofwat_PC_Interventions!AW33,IF(Company_PC_inputs!AW33&lt;&gt;"",Company_PC_inputs!AW33,""))</f>
        <v/>
      </c>
      <c r="AX33" s="200" t="str">
        <f>IF(Ofwat_PC_Interventions!AX33&lt;&gt;"",Ofwat_PC_Interventions!AX33,IF(Company_PC_inputs!AX33&lt;&gt;"",Company_PC_inputs!AX33,""))</f>
        <v/>
      </c>
      <c r="AY33" s="200" t="str">
        <f>IF(Ofwat_PC_Interventions!AY33&lt;&gt;"",Ofwat_PC_Interventions!AY33,IF(Company_PC_inputs!AY33&lt;&gt;"",Company_PC_inputs!AY33,""))</f>
        <v/>
      </c>
      <c r="AZ33" s="200" t="str">
        <f>IF(Ofwat_PC_Interventions!AZ33&lt;&gt;"",Ofwat_PC_Interventions!AZ33,IF(Company_PC_inputs!AZ33&lt;&gt;"",Company_PC_inputs!AZ33,""))</f>
        <v/>
      </c>
      <c r="BA33" s="200" t="str">
        <f>IF(Ofwat_PC_Interventions!BA33&lt;&gt;"",Ofwat_PC_Interventions!BA33,IF(Company_PC_inputs!BA33&lt;&gt;"",Company_PC_inputs!BA33,""))</f>
        <v/>
      </c>
      <c r="BB33" s="200" t="str">
        <f>IF(Ofwat_PC_Interventions!BB33&lt;&gt;"",Ofwat_PC_Interventions!BB33,IF(Company_PC_inputs!BB33&lt;&gt;"",Company_PC_inputs!BB33,""))</f>
        <v/>
      </c>
      <c r="BC33" s="200" t="str">
        <f>IF(Ofwat_PC_Interventions!BC33&lt;&gt;"",Ofwat_PC_Interventions!BC33,IF(Company_PC_inputs!BC33&lt;&gt;"",Company_PC_inputs!BC33,""))</f>
        <v/>
      </c>
      <c r="BD33" s="200" t="str">
        <f>IF(Ofwat_PC_Interventions!BD33&lt;&gt;"",Ofwat_PC_Interventions!BD33,IF(Company_PC_inputs!BD33&lt;&gt;"",Company_PC_inputs!BD33,""))</f>
        <v/>
      </c>
      <c r="BE33" s="200" t="str">
        <f>IF(Ofwat_PC_Interventions!BE33&lt;&gt;"",Ofwat_PC_Interventions!BE33,IF(Company_PC_inputs!BE33&lt;&gt;"",Company_PC_inputs!BE33,""))</f>
        <v/>
      </c>
      <c r="BF33" s="200" t="str">
        <f>IF(Ofwat_PC_Interventions!BF33&lt;&gt;"",Ofwat_PC_Interventions!BF33,IF(Company_PC_inputs!BF33&lt;&gt;"",Company_PC_inputs!BF33,""))</f>
        <v/>
      </c>
      <c r="BG33" s="200" t="str">
        <f>IF(Ofwat_PC_Interventions!BG33&lt;&gt;"",Ofwat_PC_Interventions!BG33,IF(Company_PC_inputs!BG33&lt;&gt;"",Company_PC_inputs!BG33,""))</f>
        <v/>
      </c>
      <c r="BH33" s="200" t="str">
        <f>IF(Ofwat_PC_Interventions!BH33&lt;&gt;"",Ofwat_PC_Interventions!BH33,IF(Company_PC_inputs!BH33&lt;&gt;"",Company_PC_inputs!BH33,""))</f>
        <v/>
      </c>
      <c r="BI33" s="200" t="str">
        <f>IF(Ofwat_PC_Interventions!BI33&lt;&gt;"",Ofwat_PC_Interventions!BI33,IF(Company_PC_inputs!BI33&lt;&gt;"",Company_PC_inputs!BI33,""))</f>
        <v/>
      </c>
      <c r="BJ33" s="200" t="str">
        <f>IF(Ofwat_PC_Interventions!BJ33&lt;&gt;"",Ofwat_PC_Interventions!BJ33,IF(Company_PC_inputs!BJ33&lt;&gt;"",Company_PC_inputs!BJ33,""))</f>
        <v/>
      </c>
      <c r="BK33" s="200" t="str">
        <f>IF(Ofwat_PC_Interventions!BK33&lt;&gt;"",Ofwat_PC_Interventions!BK33,IF(Company_PC_inputs!BK33&lt;&gt;"",Company_PC_inputs!BK33,""))</f>
        <v/>
      </c>
      <c r="BL33" s="200" t="str">
        <f>IF(Ofwat_PC_Interventions!BL33&lt;&gt;"",Ofwat_PC_Interventions!BL33,IF(Company_PC_inputs!BL33&lt;&gt;"",Company_PC_inputs!BL33,""))</f>
        <v/>
      </c>
      <c r="BM33" s="200" t="str">
        <f>IF(Ofwat_PC_Interventions!BM33&lt;&gt;"",Ofwat_PC_Interventions!BM33,IF(Company_PC_inputs!BM33&lt;&gt;"",Company_PC_inputs!BM33,""))</f>
        <v/>
      </c>
      <c r="BN33" s="200" t="str">
        <f>IF(Ofwat_PC_Interventions!BN33&lt;&gt;"",Ofwat_PC_Interventions!BN33,IF(Company_PC_inputs!BN33&lt;&gt;"",Company_PC_inputs!BN33,""))</f>
        <v/>
      </c>
      <c r="BO33" s="200" t="str">
        <f>IF(Ofwat_PC_Interventions!BO33&lt;&gt;"",Ofwat_PC_Interventions!BO33,IF(Company_PC_inputs!BO33&lt;&gt;"",Company_PC_inputs!BO33,""))</f>
        <v/>
      </c>
      <c r="BP33" s="200" t="str">
        <f>IF(Ofwat_PC_Interventions!BP33&lt;&gt;"",Ofwat_PC_Interventions!BP33,IF(Company_PC_inputs!BP33&lt;&gt;"",Company_PC_inputs!BP33,""))</f>
        <v/>
      </c>
      <c r="BQ33" s="200" t="str">
        <f>IF(Ofwat_PC_Interventions!BQ33&lt;&gt;"",Ofwat_PC_Interventions!BQ33,IF(Company_PC_inputs!BQ33&lt;&gt;"",Company_PC_inputs!BQ33,""))</f>
        <v/>
      </c>
    </row>
    <row r="34" spans="4:69" s="170" customFormat="1" x14ac:dyDescent="0.2">
      <c r="D34" s="208"/>
      <c r="E34" s="208" t="s">
        <v>123</v>
      </c>
      <c r="F34" s="208"/>
      <c r="G34" s="208" t="s">
        <v>83</v>
      </c>
      <c r="H34" s="208"/>
      <c r="I34" s="208"/>
      <c r="J34" s="200" t="str">
        <f>IF(Ofwat_PC_Interventions!J34&lt;&gt;"",Ofwat_PC_Interventions!J34,IF(Company_PC_inputs!J34&lt;&gt;"",Company_PC_inputs!J34,""))</f>
        <v/>
      </c>
      <c r="K34" s="200" t="str">
        <f>IF(Ofwat_PC_Interventions!K34&lt;&gt;"",Ofwat_PC_Interventions!K34,IF(Company_PC_inputs!K34&lt;&gt;"",Company_PC_inputs!K34,""))</f>
        <v/>
      </c>
      <c r="L34" s="200" t="str">
        <f>IF(Ofwat_PC_Interventions!L34&lt;&gt;"",Ofwat_PC_Interventions!L34,IF(Company_PC_inputs!L34&lt;&gt;"",Company_PC_inputs!L34,""))</f>
        <v/>
      </c>
      <c r="M34" s="200" t="str">
        <f>IF(Ofwat_PC_Interventions!M34&lt;&gt;"",Ofwat_PC_Interventions!M34,IF(Company_PC_inputs!M34&lt;&gt;"",Company_PC_inputs!M34,""))</f>
        <v/>
      </c>
      <c r="N34" s="200" t="str">
        <f>IF(Ofwat_PC_Interventions!N34&lt;&gt;"",Ofwat_PC_Interventions!N34,IF(Company_PC_inputs!N34&lt;&gt;"",Company_PC_inputs!N34,""))</f>
        <v/>
      </c>
      <c r="O34" s="200" t="str">
        <f>IF(Ofwat_PC_Interventions!O34&lt;&gt;"",Ofwat_PC_Interventions!O34,IF(Company_PC_inputs!O34&lt;&gt;"",Company_PC_inputs!O34,""))</f>
        <v/>
      </c>
      <c r="P34" s="200" t="str">
        <f>IF(Ofwat_PC_Interventions!P34&lt;&gt;"",Ofwat_PC_Interventions!P34,IF(Company_PC_inputs!P34&lt;&gt;"",Company_PC_inputs!P34,""))</f>
        <v/>
      </c>
      <c r="Q34" s="200" t="str">
        <f>IF(Ofwat_PC_Interventions!Q34&lt;&gt;"",Ofwat_PC_Interventions!Q34,IF(Company_PC_inputs!Q34&lt;&gt;"",Company_PC_inputs!Q34,""))</f>
        <v/>
      </c>
      <c r="R34" s="200" t="str">
        <f>IF(Ofwat_PC_Interventions!R34&lt;&gt;"",Ofwat_PC_Interventions!R34,IF(Company_PC_inputs!R34&lt;&gt;"",Company_PC_inputs!R34,""))</f>
        <v/>
      </c>
      <c r="S34" s="200" t="str">
        <f>IF(Ofwat_PC_Interventions!S34&lt;&gt;"",Ofwat_PC_Interventions!S34,IF(Company_PC_inputs!S34&lt;&gt;"",Company_PC_inputs!S34,""))</f>
        <v/>
      </c>
      <c r="T34" s="200" t="str">
        <f>IF(Ofwat_PC_Interventions!T34&lt;&gt;"",Ofwat_PC_Interventions!T34,IF(Company_PC_inputs!T34&lt;&gt;"",Company_PC_inputs!T34,""))</f>
        <v/>
      </c>
      <c r="U34" s="200" t="str">
        <f>IF(Ofwat_PC_Interventions!U34&lt;&gt;"",Ofwat_PC_Interventions!U34,IF(Company_PC_inputs!U34&lt;&gt;"",Company_PC_inputs!U34,""))</f>
        <v/>
      </c>
      <c r="V34" s="200" t="str">
        <f>IF(Ofwat_PC_Interventions!V34&lt;&gt;"",Ofwat_PC_Interventions!V34,IF(Company_PC_inputs!V34&lt;&gt;"",Company_PC_inputs!V34,""))</f>
        <v/>
      </c>
      <c r="W34" s="200" t="str">
        <f>IF(Ofwat_PC_Interventions!W34&lt;&gt;"",Ofwat_PC_Interventions!W34,IF(Company_PC_inputs!W34&lt;&gt;"",Company_PC_inputs!W34,""))</f>
        <v/>
      </c>
      <c r="X34" s="200" t="str">
        <f>IF(Ofwat_PC_Interventions!X34&lt;&gt;"",Ofwat_PC_Interventions!X34,IF(Company_PC_inputs!X34&lt;&gt;"",Company_PC_inputs!X34,""))</f>
        <v/>
      </c>
      <c r="Y34" s="200" t="str">
        <f>IF(Ofwat_PC_Interventions!Y34&lt;&gt;"",Ofwat_PC_Interventions!Y34,IF(Company_PC_inputs!Y34&lt;&gt;"",Company_PC_inputs!Y34,""))</f>
        <v/>
      </c>
      <c r="Z34" s="200" t="str">
        <f>IF(Ofwat_PC_Interventions!Z34&lt;&gt;"",Ofwat_PC_Interventions!Z34,IF(Company_PC_inputs!Z34&lt;&gt;"",Company_PC_inputs!Z34,""))</f>
        <v/>
      </c>
      <c r="AA34" s="200" t="str">
        <f>IF(Ofwat_PC_Interventions!AA34&lt;&gt;"",Ofwat_PC_Interventions!AA34,IF(Company_PC_inputs!AA34&lt;&gt;"",Company_PC_inputs!AA34,""))</f>
        <v/>
      </c>
      <c r="AB34" s="200" t="str">
        <f>IF(Ofwat_PC_Interventions!AB34&lt;&gt;"",Ofwat_PC_Interventions!AB34,IF(Company_PC_inputs!AB34&lt;&gt;"",Company_PC_inputs!AB34,""))</f>
        <v/>
      </c>
      <c r="AC34" s="200" t="str">
        <f>IF(Ofwat_PC_Interventions!AC34&lt;&gt;"",Ofwat_PC_Interventions!AC34,IF(Company_PC_inputs!AC34&lt;&gt;"",Company_PC_inputs!AC34,""))</f>
        <v/>
      </c>
      <c r="AD34" s="200" t="str">
        <f>IF(Ofwat_PC_Interventions!AD34&lt;&gt;"",Ofwat_PC_Interventions!AD34,IF(Company_PC_inputs!AD34&lt;&gt;"",Company_PC_inputs!AD34,""))</f>
        <v/>
      </c>
      <c r="AE34" s="200" t="str">
        <f>IF(Ofwat_PC_Interventions!AE34&lt;&gt;"",Ofwat_PC_Interventions!AE34,IF(Company_PC_inputs!AE34&lt;&gt;"",Company_PC_inputs!AE34,""))</f>
        <v/>
      </c>
      <c r="AF34" s="200" t="str">
        <f>IF(Ofwat_PC_Interventions!AF34&lt;&gt;"",Ofwat_PC_Interventions!AF34,IF(Company_PC_inputs!AF34&lt;&gt;"",Company_PC_inputs!AF34,""))</f>
        <v/>
      </c>
      <c r="AG34" s="200" t="str">
        <f>IF(Ofwat_PC_Interventions!AG34&lt;&gt;"",Ofwat_PC_Interventions!AG34,IF(Company_PC_inputs!AG34&lt;&gt;"",Company_PC_inputs!AG34,""))</f>
        <v/>
      </c>
      <c r="AH34" s="200" t="str">
        <f>IF(Ofwat_PC_Interventions!AH34&lt;&gt;"",Ofwat_PC_Interventions!AH34,IF(Company_PC_inputs!AH34&lt;&gt;"",Company_PC_inputs!AH34,""))</f>
        <v/>
      </c>
      <c r="AI34" s="200" t="str">
        <f>IF(Ofwat_PC_Interventions!AI34&lt;&gt;"",Ofwat_PC_Interventions!AI34,IF(Company_PC_inputs!AI34&lt;&gt;"",Company_PC_inputs!AI34,""))</f>
        <v/>
      </c>
      <c r="AJ34" s="200" t="str">
        <f>IF(Ofwat_PC_Interventions!AJ34&lt;&gt;"",Ofwat_PC_Interventions!AJ34,IF(Company_PC_inputs!AJ34&lt;&gt;"",Company_PC_inputs!AJ34,""))</f>
        <v/>
      </c>
      <c r="AK34" s="200" t="str">
        <f>IF(Ofwat_PC_Interventions!AK34&lt;&gt;"",Ofwat_PC_Interventions!AK34,IF(Company_PC_inputs!AK34&lt;&gt;"",Company_PC_inputs!AK34,""))</f>
        <v/>
      </c>
      <c r="AL34" s="200" t="str">
        <f>IF(Ofwat_PC_Interventions!AL34&lt;&gt;"",Ofwat_PC_Interventions!AL34,IF(Company_PC_inputs!AL34&lt;&gt;"",Company_PC_inputs!AL34,""))</f>
        <v/>
      </c>
      <c r="AM34" s="200" t="str">
        <f>IF(Ofwat_PC_Interventions!AM34&lt;&gt;"",Ofwat_PC_Interventions!AM34,IF(Company_PC_inputs!AM34&lt;&gt;"",Company_PC_inputs!AM34,""))</f>
        <v/>
      </c>
      <c r="AN34" s="200" t="str">
        <f>IF(Ofwat_PC_Interventions!AN34&lt;&gt;"",Ofwat_PC_Interventions!AN34,IF(Company_PC_inputs!AN34&lt;&gt;"",Company_PC_inputs!AN34,""))</f>
        <v/>
      </c>
      <c r="AO34" s="200" t="str">
        <f>IF(Ofwat_PC_Interventions!AO34&lt;&gt;"",Ofwat_PC_Interventions!AO34,IF(Company_PC_inputs!AO34&lt;&gt;"",Company_PC_inputs!AO34,""))</f>
        <v/>
      </c>
      <c r="AP34" s="200" t="str">
        <f>IF(Ofwat_PC_Interventions!AP34&lt;&gt;"",Ofwat_PC_Interventions!AP34,IF(Company_PC_inputs!AP34&lt;&gt;"",Company_PC_inputs!AP34,""))</f>
        <v/>
      </c>
      <c r="AQ34" s="200" t="str">
        <f>IF(Ofwat_PC_Interventions!AQ34&lt;&gt;"",Ofwat_PC_Interventions!AQ34,IF(Company_PC_inputs!AQ34&lt;&gt;"",Company_PC_inputs!AQ34,""))</f>
        <v/>
      </c>
      <c r="AR34" s="200" t="str">
        <f>IF(Ofwat_PC_Interventions!AR34&lt;&gt;"",Ofwat_PC_Interventions!AR34,IF(Company_PC_inputs!AR34&lt;&gt;"",Company_PC_inputs!AR34,""))</f>
        <v/>
      </c>
      <c r="AS34" s="200" t="str">
        <f>IF(Ofwat_PC_Interventions!AS34&lt;&gt;"",Ofwat_PC_Interventions!AS34,IF(Company_PC_inputs!AS34&lt;&gt;"",Company_PC_inputs!AS34,""))</f>
        <v/>
      </c>
      <c r="AT34" s="200" t="str">
        <f>IF(Ofwat_PC_Interventions!AT34&lt;&gt;"",Ofwat_PC_Interventions!AT34,IF(Company_PC_inputs!AT34&lt;&gt;"",Company_PC_inputs!AT34,""))</f>
        <v/>
      </c>
      <c r="AU34" s="200" t="str">
        <f>IF(Ofwat_PC_Interventions!AU34&lt;&gt;"",Ofwat_PC_Interventions!AU34,IF(Company_PC_inputs!AU34&lt;&gt;"",Company_PC_inputs!AU34,""))</f>
        <v/>
      </c>
      <c r="AV34" s="200" t="str">
        <f>IF(Ofwat_PC_Interventions!AV34&lt;&gt;"",Ofwat_PC_Interventions!AV34,IF(Company_PC_inputs!AV34&lt;&gt;"",Company_PC_inputs!AV34,""))</f>
        <v/>
      </c>
      <c r="AW34" s="200" t="str">
        <f>IF(Ofwat_PC_Interventions!AW34&lt;&gt;"",Ofwat_PC_Interventions!AW34,IF(Company_PC_inputs!AW34&lt;&gt;"",Company_PC_inputs!AW34,""))</f>
        <v/>
      </c>
      <c r="AX34" s="200" t="str">
        <f>IF(Ofwat_PC_Interventions!AX34&lt;&gt;"",Ofwat_PC_Interventions!AX34,IF(Company_PC_inputs!AX34&lt;&gt;"",Company_PC_inputs!AX34,""))</f>
        <v/>
      </c>
      <c r="AY34" s="200" t="str">
        <f>IF(Ofwat_PC_Interventions!AY34&lt;&gt;"",Ofwat_PC_Interventions!AY34,IF(Company_PC_inputs!AY34&lt;&gt;"",Company_PC_inputs!AY34,""))</f>
        <v/>
      </c>
      <c r="AZ34" s="200" t="str">
        <f>IF(Ofwat_PC_Interventions!AZ34&lt;&gt;"",Ofwat_PC_Interventions!AZ34,IF(Company_PC_inputs!AZ34&lt;&gt;"",Company_PC_inputs!AZ34,""))</f>
        <v/>
      </c>
      <c r="BA34" s="200" t="str">
        <f>IF(Ofwat_PC_Interventions!BA34&lt;&gt;"",Ofwat_PC_Interventions!BA34,IF(Company_PC_inputs!BA34&lt;&gt;"",Company_PC_inputs!BA34,""))</f>
        <v/>
      </c>
      <c r="BB34" s="200" t="str">
        <f>IF(Ofwat_PC_Interventions!BB34&lt;&gt;"",Ofwat_PC_Interventions!BB34,IF(Company_PC_inputs!BB34&lt;&gt;"",Company_PC_inputs!BB34,""))</f>
        <v/>
      </c>
      <c r="BC34" s="200" t="str">
        <f>IF(Ofwat_PC_Interventions!BC34&lt;&gt;"",Ofwat_PC_Interventions!BC34,IF(Company_PC_inputs!BC34&lt;&gt;"",Company_PC_inputs!BC34,""))</f>
        <v/>
      </c>
      <c r="BD34" s="200" t="str">
        <f>IF(Ofwat_PC_Interventions!BD34&lt;&gt;"",Ofwat_PC_Interventions!BD34,IF(Company_PC_inputs!BD34&lt;&gt;"",Company_PC_inputs!BD34,""))</f>
        <v/>
      </c>
      <c r="BE34" s="200" t="str">
        <f>IF(Ofwat_PC_Interventions!BE34&lt;&gt;"",Ofwat_PC_Interventions!BE34,IF(Company_PC_inputs!BE34&lt;&gt;"",Company_PC_inputs!BE34,""))</f>
        <v/>
      </c>
      <c r="BF34" s="200" t="str">
        <f>IF(Ofwat_PC_Interventions!BF34&lt;&gt;"",Ofwat_PC_Interventions!BF34,IF(Company_PC_inputs!BF34&lt;&gt;"",Company_PC_inputs!BF34,""))</f>
        <v/>
      </c>
      <c r="BG34" s="200" t="str">
        <f>IF(Ofwat_PC_Interventions!BG34&lt;&gt;"",Ofwat_PC_Interventions!BG34,IF(Company_PC_inputs!BG34&lt;&gt;"",Company_PC_inputs!BG34,""))</f>
        <v/>
      </c>
      <c r="BH34" s="200" t="str">
        <f>IF(Ofwat_PC_Interventions!BH34&lt;&gt;"",Ofwat_PC_Interventions!BH34,IF(Company_PC_inputs!BH34&lt;&gt;"",Company_PC_inputs!BH34,""))</f>
        <v/>
      </c>
      <c r="BI34" s="200" t="str">
        <f>IF(Ofwat_PC_Interventions!BI34&lt;&gt;"",Ofwat_PC_Interventions!BI34,IF(Company_PC_inputs!BI34&lt;&gt;"",Company_PC_inputs!BI34,""))</f>
        <v/>
      </c>
      <c r="BJ34" s="200" t="str">
        <f>IF(Ofwat_PC_Interventions!BJ34&lt;&gt;"",Ofwat_PC_Interventions!BJ34,IF(Company_PC_inputs!BJ34&lt;&gt;"",Company_PC_inputs!BJ34,""))</f>
        <v/>
      </c>
      <c r="BK34" s="200" t="str">
        <f>IF(Ofwat_PC_Interventions!BK34&lt;&gt;"",Ofwat_PC_Interventions!BK34,IF(Company_PC_inputs!BK34&lt;&gt;"",Company_PC_inputs!BK34,""))</f>
        <v/>
      </c>
      <c r="BL34" s="200" t="str">
        <f>IF(Ofwat_PC_Interventions!BL34&lt;&gt;"",Ofwat_PC_Interventions!BL34,IF(Company_PC_inputs!BL34&lt;&gt;"",Company_PC_inputs!BL34,""))</f>
        <v/>
      </c>
      <c r="BM34" s="200" t="str">
        <f>IF(Ofwat_PC_Interventions!BM34&lt;&gt;"",Ofwat_PC_Interventions!BM34,IF(Company_PC_inputs!BM34&lt;&gt;"",Company_PC_inputs!BM34,""))</f>
        <v/>
      </c>
      <c r="BN34" s="200" t="str">
        <f>IF(Ofwat_PC_Interventions!BN34&lt;&gt;"",Ofwat_PC_Interventions!BN34,IF(Company_PC_inputs!BN34&lt;&gt;"",Company_PC_inputs!BN34,""))</f>
        <v/>
      </c>
      <c r="BO34" s="200" t="str">
        <f>IF(Ofwat_PC_Interventions!BO34&lt;&gt;"",Ofwat_PC_Interventions!BO34,IF(Company_PC_inputs!BO34&lt;&gt;"",Company_PC_inputs!BO34,""))</f>
        <v/>
      </c>
      <c r="BP34" s="200" t="str">
        <f>IF(Ofwat_PC_Interventions!BP34&lt;&gt;"",Ofwat_PC_Interventions!BP34,IF(Company_PC_inputs!BP34&lt;&gt;"",Company_PC_inputs!BP34,""))</f>
        <v/>
      </c>
      <c r="BQ34" s="200" t="str">
        <f>IF(Ofwat_PC_Interventions!BQ34&lt;&gt;"",Ofwat_PC_Interventions!BQ34,IF(Company_PC_inputs!BQ34&lt;&gt;"",Company_PC_inputs!BQ34,""))</f>
        <v/>
      </c>
    </row>
    <row r="35" spans="4:69" s="170" customFormat="1" x14ac:dyDescent="0.2">
      <c r="D35" s="208"/>
      <c r="E35" s="208"/>
      <c r="F35" s="208"/>
      <c r="G35" s="208"/>
      <c r="H35" s="208"/>
      <c r="I35" s="208"/>
      <c r="J35" s="199" t="str">
        <f>IF(Ofwat_PC_Interventions!J35&lt;&gt;"",Ofwat_PC_Interventions!J35,IF(Company_PC_inputs!J35&lt;&gt;"",Company_PC_inputs!J35,""))</f>
        <v/>
      </c>
      <c r="K35" s="199" t="str">
        <f>IF(Ofwat_PC_Interventions!K35&lt;&gt;"",Ofwat_PC_Interventions!K35,IF(Company_PC_inputs!K35&lt;&gt;"",Company_PC_inputs!K35,""))</f>
        <v/>
      </c>
      <c r="L35" s="199" t="str">
        <f>IF(Ofwat_PC_Interventions!L35&lt;&gt;"",Ofwat_PC_Interventions!L35,IF(Company_PC_inputs!L35&lt;&gt;"",Company_PC_inputs!L35,""))</f>
        <v/>
      </c>
      <c r="M35" s="199" t="str">
        <f>IF(Ofwat_PC_Interventions!M35&lt;&gt;"",Ofwat_PC_Interventions!M35,IF(Company_PC_inputs!M35&lt;&gt;"",Company_PC_inputs!M35,""))</f>
        <v/>
      </c>
      <c r="N35" s="199" t="str">
        <f>IF(Ofwat_PC_Interventions!N35&lt;&gt;"",Ofwat_PC_Interventions!N35,IF(Company_PC_inputs!N35&lt;&gt;"",Company_PC_inputs!N35,""))</f>
        <v/>
      </c>
      <c r="O35" s="199" t="str">
        <f>IF(Ofwat_PC_Interventions!O35&lt;&gt;"",Ofwat_PC_Interventions!O35,IF(Company_PC_inputs!O35&lt;&gt;"",Company_PC_inputs!O35,""))</f>
        <v/>
      </c>
      <c r="P35" s="199" t="str">
        <f>IF(Ofwat_PC_Interventions!P35&lt;&gt;"",Ofwat_PC_Interventions!P35,IF(Company_PC_inputs!P35&lt;&gt;"",Company_PC_inputs!P35,""))</f>
        <v/>
      </c>
      <c r="Q35" s="199" t="str">
        <f>IF(Ofwat_PC_Interventions!Q35&lt;&gt;"",Ofwat_PC_Interventions!Q35,IF(Company_PC_inputs!Q35&lt;&gt;"",Company_PC_inputs!Q35,""))</f>
        <v/>
      </c>
      <c r="R35" s="199" t="str">
        <f>IF(Ofwat_PC_Interventions!R35&lt;&gt;"",Ofwat_PC_Interventions!R35,IF(Company_PC_inputs!R35&lt;&gt;"",Company_PC_inputs!R35,""))</f>
        <v/>
      </c>
      <c r="S35" s="199" t="str">
        <f>IF(Ofwat_PC_Interventions!S35&lt;&gt;"",Ofwat_PC_Interventions!S35,IF(Company_PC_inputs!S35&lt;&gt;"",Company_PC_inputs!S35,""))</f>
        <v/>
      </c>
      <c r="T35" s="199" t="str">
        <f>IF(Ofwat_PC_Interventions!T35&lt;&gt;"",Ofwat_PC_Interventions!T35,IF(Company_PC_inputs!T35&lt;&gt;"",Company_PC_inputs!T35,""))</f>
        <v/>
      </c>
      <c r="U35" s="199" t="str">
        <f>IF(Ofwat_PC_Interventions!U35&lt;&gt;"",Ofwat_PC_Interventions!U35,IF(Company_PC_inputs!U35&lt;&gt;"",Company_PC_inputs!U35,""))</f>
        <v/>
      </c>
      <c r="V35" s="199" t="str">
        <f>IF(Ofwat_PC_Interventions!V35&lt;&gt;"",Ofwat_PC_Interventions!V35,IF(Company_PC_inputs!V35&lt;&gt;"",Company_PC_inputs!V35,""))</f>
        <v/>
      </c>
      <c r="W35" s="199" t="str">
        <f>IF(Ofwat_PC_Interventions!W35&lt;&gt;"",Ofwat_PC_Interventions!W35,IF(Company_PC_inputs!W35&lt;&gt;"",Company_PC_inputs!W35,""))</f>
        <v/>
      </c>
      <c r="X35" s="199" t="str">
        <f>IF(Ofwat_PC_Interventions!X35&lt;&gt;"",Ofwat_PC_Interventions!X35,IF(Company_PC_inputs!X35&lt;&gt;"",Company_PC_inputs!X35,""))</f>
        <v/>
      </c>
      <c r="Y35" s="199" t="str">
        <f>IF(Ofwat_PC_Interventions!Y35&lt;&gt;"",Ofwat_PC_Interventions!Y35,IF(Company_PC_inputs!Y35&lt;&gt;"",Company_PC_inputs!Y35,""))</f>
        <v/>
      </c>
      <c r="Z35" s="199" t="str">
        <f>IF(Ofwat_PC_Interventions!Z35&lt;&gt;"",Ofwat_PC_Interventions!Z35,IF(Company_PC_inputs!Z35&lt;&gt;"",Company_PC_inputs!Z35,""))</f>
        <v/>
      </c>
      <c r="AA35" s="199" t="str">
        <f>IF(Ofwat_PC_Interventions!AA35&lt;&gt;"",Ofwat_PC_Interventions!AA35,IF(Company_PC_inputs!AA35&lt;&gt;"",Company_PC_inputs!AA35,""))</f>
        <v/>
      </c>
      <c r="AB35" s="199" t="str">
        <f>IF(Ofwat_PC_Interventions!AB35&lt;&gt;"",Ofwat_PC_Interventions!AB35,IF(Company_PC_inputs!AB35&lt;&gt;"",Company_PC_inputs!AB35,""))</f>
        <v/>
      </c>
      <c r="AC35" s="199" t="str">
        <f>IF(Ofwat_PC_Interventions!AC35&lt;&gt;"",Ofwat_PC_Interventions!AC35,IF(Company_PC_inputs!AC35&lt;&gt;"",Company_PC_inputs!AC35,""))</f>
        <v/>
      </c>
      <c r="AD35" s="199" t="str">
        <f>IF(Ofwat_PC_Interventions!AD35&lt;&gt;"",Ofwat_PC_Interventions!AD35,IF(Company_PC_inputs!AD35&lt;&gt;"",Company_PC_inputs!AD35,""))</f>
        <v/>
      </c>
      <c r="AE35" s="199" t="str">
        <f>IF(Ofwat_PC_Interventions!AE35&lt;&gt;"",Ofwat_PC_Interventions!AE35,IF(Company_PC_inputs!AE35&lt;&gt;"",Company_PC_inputs!AE35,""))</f>
        <v/>
      </c>
      <c r="AF35" s="199" t="str">
        <f>IF(Ofwat_PC_Interventions!AF35&lt;&gt;"",Ofwat_PC_Interventions!AF35,IF(Company_PC_inputs!AF35&lt;&gt;"",Company_PC_inputs!AF35,""))</f>
        <v/>
      </c>
      <c r="AG35" s="199" t="str">
        <f>IF(Ofwat_PC_Interventions!AG35&lt;&gt;"",Ofwat_PC_Interventions!AG35,IF(Company_PC_inputs!AG35&lt;&gt;"",Company_PC_inputs!AG35,""))</f>
        <v/>
      </c>
      <c r="AH35" s="199" t="str">
        <f>IF(Ofwat_PC_Interventions!AH35&lt;&gt;"",Ofwat_PC_Interventions!AH35,IF(Company_PC_inputs!AH35&lt;&gt;"",Company_PC_inputs!AH35,""))</f>
        <v/>
      </c>
      <c r="AI35" s="199" t="str">
        <f>IF(Ofwat_PC_Interventions!AI35&lt;&gt;"",Ofwat_PC_Interventions!AI35,IF(Company_PC_inputs!AI35&lt;&gt;"",Company_PC_inputs!AI35,""))</f>
        <v/>
      </c>
      <c r="AJ35" s="199" t="str">
        <f>IF(Ofwat_PC_Interventions!AJ35&lt;&gt;"",Ofwat_PC_Interventions!AJ35,IF(Company_PC_inputs!AJ35&lt;&gt;"",Company_PC_inputs!AJ35,""))</f>
        <v/>
      </c>
      <c r="AK35" s="199" t="str">
        <f>IF(Ofwat_PC_Interventions!AK35&lt;&gt;"",Ofwat_PC_Interventions!AK35,IF(Company_PC_inputs!AK35&lt;&gt;"",Company_PC_inputs!AK35,""))</f>
        <v/>
      </c>
      <c r="AL35" s="199" t="str">
        <f>IF(Ofwat_PC_Interventions!AL35&lt;&gt;"",Ofwat_PC_Interventions!AL35,IF(Company_PC_inputs!AL35&lt;&gt;"",Company_PC_inputs!AL35,""))</f>
        <v/>
      </c>
      <c r="AM35" s="199" t="str">
        <f>IF(Ofwat_PC_Interventions!AM35&lt;&gt;"",Ofwat_PC_Interventions!AM35,IF(Company_PC_inputs!AM35&lt;&gt;"",Company_PC_inputs!AM35,""))</f>
        <v/>
      </c>
      <c r="AN35" s="199" t="str">
        <f>IF(Ofwat_PC_Interventions!AN35&lt;&gt;"",Ofwat_PC_Interventions!AN35,IF(Company_PC_inputs!AN35&lt;&gt;"",Company_PC_inputs!AN35,""))</f>
        <v/>
      </c>
      <c r="AO35" s="199" t="str">
        <f>IF(Ofwat_PC_Interventions!AO35&lt;&gt;"",Ofwat_PC_Interventions!AO35,IF(Company_PC_inputs!AO35&lt;&gt;"",Company_PC_inputs!AO35,""))</f>
        <v/>
      </c>
      <c r="AP35" s="199" t="str">
        <f>IF(Ofwat_PC_Interventions!AP35&lt;&gt;"",Ofwat_PC_Interventions!AP35,IF(Company_PC_inputs!AP35&lt;&gt;"",Company_PC_inputs!AP35,""))</f>
        <v/>
      </c>
      <c r="AQ35" s="199" t="str">
        <f>IF(Ofwat_PC_Interventions!AQ35&lt;&gt;"",Ofwat_PC_Interventions!AQ35,IF(Company_PC_inputs!AQ35&lt;&gt;"",Company_PC_inputs!AQ35,""))</f>
        <v/>
      </c>
      <c r="AR35" s="199" t="str">
        <f>IF(Ofwat_PC_Interventions!AR35&lt;&gt;"",Ofwat_PC_Interventions!AR35,IF(Company_PC_inputs!AR35&lt;&gt;"",Company_PC_inputs!AR35,""))</f>
        <v/>
      </c>
      <c r="AS35" s="199" t="str">
        <f>IF(Ofwat_PC_Interventions!AS35&lt;&gt;"",Ofwat_PC_Interventions!AS35,IF(Company_PC_inputs!AS35&lt;&gt;"",Company_PC_inputs!AS35,""))</f>
        <v/>
      </c>
      <c r="AT35" s="199" t="str">
        <f>IF(Ofwat_PC_Interventions!AT35&lt;&gt;"",Ofwat_PC_Interventions!AT35,IF(Company_PC_inputs!AT35&lt;&gt;"",Company_PC_inputs!AT35,""))</f>
        <v/>
      </c>
      <c r="AU35" s="199" t="str">
        <f>IF(Ofwat_PC_Interventions!AU35&lt;&gt;"",Ofwat_PC_Interventions!AU35,IF(Company_PC_inputs!AU35&lt;&gt;"",Company_PC_inputs!AU35,""))</f>
        <v/>
      </c>
      <c r="AV35" s="199" t="str">
        <f>IF(Ofwat_PC_Interventions!AV35&lt;&gt;"",Ofwat_PC_Interventions!AV35,IF(Company_PC_inputs!AV35&lt;&gt;"",Company_PC_inputs!AV35,""))</f>
        <v/>
      </c>
      <c r="AW35" s="199" t="str">
        <f>IF(Ofwat_PC_Interventions!AW35&lt;&gt;"",Ofwat_PC_Interventions!AW35,IF(Company_PC_inputs!AW35&lt;&gt;"",Company_PC_inputs!AW35,""))</f>
        <v/>
      </c>
      <c r="AX35" s="199" t="str">
        <f>IF(Ofwat_PC_Interventions!AX35&lt;&gt;"",Ofwat_PC_Interventions!AX35,IF(Company_PC_inputs!AX35&lt;&gt;"",Company_PC_inputs!AX35,""))</f>
        <v/>
      </c>
      <c r="AY35" s="199" t="str">
        <f>IF(Ofwat_PC_Interventions!AY35&lt;&gt;"",Ofwat_PC_Interventions!AY35,IF(Company_PC_inputs!AY35&lt;&gt;"",Company_PC_inputs!AY35,""))</f>
        <v/>
      </c>
      <c r="AZ35" s="199" t="str">
        <f>IF(Ofwat_PC_Interventions!AZ35&lt;&gt;"",Ofwat_PC_Interventions!AZ35,IF(Company_PC_inputs!AZ35&lt;&gt;"",Company_PC_inputs!AZ35,""))</f>
        <v/>
      </c>
      <c r="BA35" s="199" t="str">
        <f>IF(Ofwat_PC_Interventions!BA35&lt;&gt;"",Ofwat_PC_Interventions!BA35,IF(Company_PC_inputs!BA35&lt;&gt;"",Company_PC_inputs!BA35,""))</f>
        <v/>
      </c>
      <c r="BB35" s="199" t="str">
        <f>IF(Ofwat_PC_Interventions!BB35&lt;&gt;"",Ofwat_PC_Interventions!BB35,IF(Company_PC_inputs!BB35&lt;&gt;"",Company_PC_inputs!BB35,""))</f>
        <v/>
      </c>
      <c r="BC35" s="199" t="str">
        <f>IF(Ofwat_PC_Interventions!BC35&lt;&gt;"",Ofwat_PC_Interventions!BC35,IF(Company_PC_inputs!BC35&lt;&gt;"",Company_PC_inputs!BC35,""))</f>
        <v/>
      </c>
      <c r="BD35" s="199" t="str">
        <f>IF(Ofwat_PC_Interventions!BD35&lt;&gt;"",Ofwat_PC_Interventions!BD35,IF(Company_PC_inputs!BD35&lt;&gt;"",Company_PC_inputs!BD35,""))</f>
        <v/>
      </c>
      <c r="BE35" s="199" t="str">
        <f>IF(Ofwat_PC_Interventions!BE35&lt;&gt;"",Ofwat_PC_Interventions!BE35,IF(Company_PC_inputs!BE35&lt;&gt;"",Company_PC_inputs!BE35,""))</f>
        <v/>
      </c>
      <c r="BF35" s="199" t="str">
        <f>IF(Ofwat_PC_Interventions!BF35&lt;&gt;"",Ofwat_PC_Interventions!BF35,IF(Company_PC_inputs!BF35&lt;&gt;"",Company_PC_inputs!BF35,""))</f>
        <v/>
      </c>
      <c r="BG35" s="199" t="str">
        <f>IF(Ofwat_PC_Interventions!BG35&lt;&gt;"",Ofwat_PC_Interventions!BG35,IF(Company_PC_inputs!BG35&lt;&gt;"",Company_PC_inputs!BG35,""))</f>
        <v/>
      </c>
      <c r="BH35" s="199" t="str">
        <f>IF(Ofwat_PC_Interventions!BH35&lt;&gt;"",Ofwat_PC_Interventions!BH35,IF(Company_PC_inputs!BH35&lt;&gt;"",Company_PC_inputs!BH35,""))</f>
        <v/>
      </c>
      <c r="BI35" s="199" t="str">
        <f>IF(Ofwat_PC_Interventions!BI35&lt;&gt;"",Ofwat_PC_Interventions!BI35,IF(Company_PC_inputs!BI35&lt;&gt;"",Company_PC_inputs!BI35,""))</f>
        <v/>
      </c>
      <c r="BJ35" s="199" t="str">
        <f>IF(Ofwat_PC_Interventions!BJ35&lt;&gt;"",Ofwat_PC_Interventions!BJ35,IF(Company_PC_inputs!BJ35&lt;&gt;"",Company_PC_inputs!BJ35,""))</f>
        <v/>
      </c>
      <c r="BK35" s="199" t="str">
        <f>IF(Ofwat_PC_Interventions!BK35&lt;&gt;"",Ofwat_PC_Interventions!BK35,IF(Company_PC_inputs!BK35&lt;&gt;"",Company_PC_inputs!BK35,""))</f>
        <v/>
      </c>
      <c r="BL35" s="199" t="str">
        <f>IF(Ofwat_PC_Interventions!BL35&lt;&gt;"",Ofwat_PC_Interventions!BL35,IF(Company_PC_inputs!BL35&lt;&gt;"",Company_PC_inputs!BL35,""))</f>
        <v/>
      </c>
      <c r="BM35" s="199" t="str">
        <f>IF(Ofwat_PC_Interventions!BM35&lt;&gt;"",Ofwat_PC_Interventions!BM35,IF(Company_PC_inputs!BM35&lt;&gt;"",Company_PC_inputs!BM35,""))</f>
        <v/>
      </c>
      <c r="BN35" s="199" t="str">
        <f>IF(Ofwat_PC_Interventions!BN35&lt;&gt;"",Ofwat_PC_Interventions!BN35,IF(Company_PC_inputs!BN35&lt;&gt;"",Company_PC_inputs!BN35,""))</f>
        <v/>
      </c>
      <c r="BO35" s="199" t="str">
        <f>IF(Ofwat_PC_Interventions!BO35&lt;&gt;"",Ofwat_PC_Interventions!BO35,IF(Company_PC_inputs!BO35&lt;&gt;"",Company_PC_inputs!BO35,""))</f>
        <v/>
      </c>
      <c r="BP35" s="199" t="str">
        <f>IF(Ofwat_PC_Interventions!BP35&lt;&gt;"",Ofwat_PC_Interventions!BP35,IF(Company_PC_inputs!BP35&lt;&gt;"",Company_PC_inputs!BP35,""))</f>
        <v/>
      </c>
      <c r="BQ35" s="199" t="str">
        <f>IF(Ofwat_PC_Interventions!BQ35&lt;&gt;"",Ofwat_PC_Interventions!BQ35,IF(Company_PC_inputs!BQ35&lt;&gt;"",Company_PC_inputs!BQ35,""))</f>
        <v/>
      </c>
    </row>
    <row r="36" spans="4:69" s="170" customFormat="1" x14ac:dyDescent="0.2">
      <c r="D36" s="208"/>
      <c r="E36" s="208" t="s">
        <v>124</v>
      </c>
      <c r="F36" s="208"/>
      <c r="G36" s="208" t="s">
        <v>106</v>
      </c>
      <c r="H36" s="208"/>
      <c r="I36" s="208"/>
      <c r="J36" s="200" t="str">
        <f>IF(Ofwat_PC_Interventions!J36&lt;&gt;"",Ofwat_PC_Interventions!J36,IF(Company_PC_inputs!J36&lt;&gt;"",Company_PC_inputs!J36,""))</f>
        <v/>
      </c>
      <c r="K36" s="200" t="str">
        <f>IF(Ofwat_PC_Interventions!K36&lt;&gt;"",Ofwat_PC_Interventions!K36,IF(Company_PC_inputs!K36&lt;&gt;"",Company_PC_inputs!K36,""))</f>
        <v/>
      </c>
      <c r="L36" s="200" t="str">
        <f>IF(Ofwat_PC_Interventions!L36&lt;&gt;"",Ofwat_PC_Interventions!L36,IF(Company_PC_inputs!L36&lt;&gt;"",Company_PC_inputs!L36,""))</f>
        <v/>
      </c>
      <c r="M36" s="200" t="str">
        <f>IF(Ofwat_PC_Interventions!M36&lt;&gt;"",Ofwat_PC_Interventions!M36,IF(Company_PC_inputs!M36&lt;&gt;"",Company_PC_inputs!M36,""))</f>
        <v/>
      </c>
      <c r="N36" s="200" t="str">
        <f>IF(Ofwat_PC_Interventions!N36&lt;&gt;"",Ofwat_PC_Interventions!N36,IF(Company_PC_inputs!N36&lt;&gt;"",Company_PC_inputs!N36,""))</f>
        <v/>
      </c>
      <c r="O36" s="200" t="str">
        <f>IF(Ofwat_PC_Interventions!O36&lt;&gt;"",Ofwat_PC_Interventions!O36,IF(Company_PC_inputs!O36&lt;&gt;"",Company_PC_inputs!O36,""))</f>
        <v/>
      </c>
      <c r="P36" s="200" t="str">
        <f>IF(Ofwat_PC_Interventions!P36&lt;&gt;"",Ofwat_PC_Interventions!P36,IF(Company_PC_inputs!P36&lt;&gt;"",Company_PC_inputs!P36,""))</f>
        <v/>
      </c>
      <c r="Q36" s="200" t="str">
        <f>IF(Ofwat_PC_Interventions!Q36&lt;&gt;"",Ofwat_PC_Interventions!Q36,IF(Company_PC_inputs!Q36&lt;&gt;"",Company_PC_inputs!Q36,""))</f>
        <v/>
      </c>
      <c r="R36" s="200" t="str">
        <f>IF(Ofwat_PC_Interventions!R36&lt;&gt;"",Ofwat_PC_Interventions!R36,IF(Company_PC_inputs!R36&lt;&gt;"",Company_PC_inputs!R36,""))</f>
        <v/>
      </c>
      <c r="S36" s="200" t="str">
        <f>IF(Ofwat_PC_Interventions!S36&lt;&gt;"",Ofwat_PC_Interventions!S36,IF(Company_PC_inputs!S36&lt;&gt;"",Company_PC_inputs!S36,""))</f>
        <v/>
      </c>
      <c r="T36" s="200" t="str">
        <f>IF(Ofwat_PC_Interventions!T36&lt;&gt;"",Ofwat_PC_Interventions!T36,IF(Company_PC_inputs!T36&lt;&gt;"",Company_PC_inputs!T36,""))</f>
        <v/>
      </c>
      <c r="U36" s="200" t="str">
        <f>IF(Ofwat_PC_Interventions!U36&lt;&gt;"",Ofwat_PC_Interventions!U36,IF(Company_PC_inputs!U36&lt;&gt;"",Company_PC_inputs!U36,""))</f>
        <v/>
      </c>
      <c r="V36" s="200" t="str">
        <f>IF(Ofwat_PC_Interventions!V36&lt;&gt;"",Ofwat_PC_Interventions!V36,IF(Company_PC_inputs!V36&lt;&gt;"",Company_PC_inputs!V36,""))</f>
        <v/>
      </c>
      <c r="W36" s="200" t="str">
        <f>IF(Ofwat_PC_Interventions!W36&lt;&gt;"",Ofwat_PC_Interventions!W36,IF(Company_PC_inputs!W36&lt;&gt;"",Company_PC_inputs!W36,""))</f>
        <v/>
      </c>
      <c r="X36" s="200" t="str">
        <f>IF(Ofwat_PC_Interventions!X36&lt;&gt;"",Ofwat_PC_Interventions!X36,IF(Company_PC_inputs!X36&lt;&gt;"",Company_PC_inputs!X36,""))</f>
        <v/>
      </c>
      <c r="Y36" s="200" t="str">
        <f>IF(Ofwat_PC_Interventions!Y36&lt;&gt;"",Ofwat_PC_Interventions!Y36,IF(Company_PC_inputs!Y36&lt;&gt;"",Company_PC_inputs!Y36,""))</f>
        <v/>
      </c>
      <c r="Z36" s="200" t="str">
        <f>IF(Ofwat_PC_Interventions!Z36&lt;&gt;"",Ofwat_PC_Interventions!Z36,IF(Company_PC_inputs!Z36&lt;&gt;"",Company_PC_inputs!Z36,""))</f>
        <v/>
      </c>
      <c r="AA36" s="200" t="str">
        <f>IF(Ofwat_PC_Interventions!AA36&lt;&gt;"",Ofwat_PC_Interventions!AA36,IF(Company_PC_inputs!AA36&lt;&gt;"",Company_PC_inputs!AA36,""))</f>
        <v/>
      </c>
      <c r="AB36" s="200" t="str">
        <f>IF(Ofwat_PC_Interventions!AB36&lt;&gt;"",Ofwat_PC_Interventions!AB36,IF(Company_PC_inputs!AB36&lt;&gt;"",Company_PC_inputs!AB36,""))</f>
        <v/>
      </c>
      <c r="AC36" s="200" t="str">
        <f>IF(Ofwat_PC_Interventions!AC36&lt;&gt;"",Ofwat_PC_Interventions!AC36,IF(Company_PC_inputs!AC36&lt;&gt;"",Company_PC_inputs!AC36,""))</f>
        <v/>
      </c>
      <c r="AD36" s="200" t="str">
        <f>IF(Ofwat_PC_Interventions!AD36&lt;&gt;"",Ofwat_PC_Interventions!AD36,IF(Company_PC_inputs!AD36&lt;&gt;"",Company_PC_inputs!AD36,""))</f>
        <v/>
      </c>
      <c r="AE36" s="200" t="str">
        <f>IF(Ofwat_PC_Interventions!AE36&lt;&gt;"",Ofwat_PC_Interventions!AE36,IF(Company_PC_inputs!AE36&lt;&gt;"",Company_PC_inputs!AE36,""))</f>
        <v/>
      </c>
      <c r="AF36" s="200" t="str">
        <f>IF(Ofwat_PC_Interventions!AF36&lt;&gt;"",Ofwat_PC_Interventions!AF36,IF(Company_PC_inputs!AF36&lt;&gt;"",Company_PC_inputs!AF36,""))</f>
        <v/>
      </c>
      <c r="AG36" s="200" t="str">
        <f>IF(Ofwat_PC_Interventions!AG36&lt;&gt;"",Ofwat_PC_Interventions!AG36,IF(Company_PC_inputs!AG36&lt;&gt;"",Company_PC_inputs!AG36,""))</f>
        <v/>
      </c>
      <c r="AH36" s="200" t="str">
        <f>IF(Ofwat_PC_Interventions!AH36&lt;&gt;"",Ofwat_PC_Interventions!AH36,IF(Company_PC_inputs!AH36&lt;&gt;"",Company_PC_inputs!AH36,""))</f>
        <v/>
      </c>
      <c r="AI36" s="200" t="str">
        <f>IF(Ofwat_PC_Interventions!AI36&lt;&gt;"",Ofwat_PC_Interventions!AI36,IF(Company_PC_inputs!AI36&lt;&gt;"",Company_PC_inputs!AI36,""))</f>
        <v/>
      </c>
      <c r="AJ36" s="200" t="str">
        <f>IF(Ofwat_PC_Interventions!AJ36&lt;&gt;"",Ofwat_PC_Interventions!AJ36,IF(Company_PC_inputs!AJ36&lt;&gt;"",Company_PC_inputs!AJ36,""))</f>
        <v/>
      </c>
      <c r="AK36" s="200" t="str">
        <f>IF(Ofwat_PC_Interventions!AK36&lt;&gt;"",Ofwat_PC_Interventions!AK36,IF(Company_PC_inputs!AK36&lt;&gt;"",Company_PC_inputs!AK36,""))</f>
        <v/>
      </c>
      <c r="AL36" s="200" t="str">
        <f>IF(Ofwat_PC_Interventions!AL36&lt;&gt;"",Ofwat_PC_Interventions!AL36,IF(Company_PC_inputs!AL36&lt;&gt;"",Company_PC_inputs!AL36,""))</f>
        <v/>
      </c>
      <c r="AM36" s="200" t="str">
        <f>IF(Ofwat_PC_Interventions!AM36&lt;&gt;"",Ofwat_PC_Interventions!AM36,IF(Company_PC_inputs!AM36&lt;&gt;"",Company_PC_inputs!AM36,""))</f>
        <v/>
      </c>
      <c r="AN36" s="200" t="str">
        <f>IF(Ofwat_PC_Interventions!AN36&lt;&gt;"",Ofwat_PC_Interventions!AN36,IF(Company_PC_inputs!AN36&lt;&gt;"",Company_PC_inputs!AN36,""))</f>
        <v/>
      </c>
      <c r="AO36" s="200" t="str">
        <f>IF(Ofwat_PC_Interventions!AO36&lt;&gt;"",Ofwat_PC_Interventions!AO36,IF(Company_PC_inputs!AO36&lt;&gt;"",Company_PC_inputs!AO36,""))</f>
        <v/>
      </c>
      <c r="AP36" s="200" t="str">
        <f>IF(Ofwat_PC_Interventions!AP36&lt;&gt;"",Ofwat_PC_Interventions!AP36,IF(Company_PC_inputs!AP36&lt;&gt;"",Company_PC_inputs!AP36,""))</f>
        <v/>
      </c>
      <c r="AQ36" s="200" t="str">
        <f>IF(Ofwat_PC_Interventions!AQ36&lt;&gt;"",Ofwat_PC_Interventions!AQ36,IF(Company_PC_inputs!AQ36&lt;&gt;"",Company_PC_inputs!AQ36,""))</f>
        <v/>
      </c>
      <c r="AR36" s="200" t="str">
        <f>IF(Ofwat_PC_Interventions!AR36&lt;&gt;"",Ofwat_PC_Interventions!AR36,IF(Company_PC_inputs!AR36&lt;&gt;"",Company_PC_inputs!AR36,""))</f>
        <v/>
      </c>
      <c r="AS36" s="200" t="str">
        <f>IF(Ofwat_PC_Interventions!AS36&lt;&gt;"",Ofwat_PC_Interventions!AS36,IF(Company_PC_inputs!AS36&lt;&gt;"",Company_PC_inputs!AS36,""))</f>
        <v/>
      </c>
      <c r="AT36" s="200" t="str">
        <f>IF(Ofwat_PC_Interventions!AT36&lt;&gt;"",Ofwat_PC_Interventions!AT36,IF(Company_PC_inputs!AT36&lt;&gt;"",Company_PC_inputs!AT36,""))</f>
        <v/>
      </c>
      <c r="AU36" s="200" t="str">
        <f>IF(Ofwat_PC_Interventions!AU36&lt;&gt;"",Ofwat_PC_Interventions!AU36,IF(Company_PC_inputs!AU36&lt;&gt;"",Company_PC_inputs!AU36,""))</f>
        <v/>
      </c>
      <c r="AV36" s="200" t="str">
        <f>IF(Ofwat_PC_Interventions!AV36&lt;&gt;"",Ofwat_PC_Interventions!AV36,IF(Company_PC_inputs!AV36&lt;&gt;"",Company_PC_inputs!AV36,""))</f>
        <v/>
      </c>
      <c r="AW36" s="200" t="str">
        <f>IF(Ofwat_PC_Interventions!AW36&lt;&gt;"",Ofwat_PC_Interventions!AW36,IF(Company_PC_inputs!AW36&lt;&gt;"",Company_PC_inputs!AW36,""))</f>
        <v/>
      </c>
      <c r="AX36" s="200" t="str">
        <f>IF(Ofwat_PC_Interventions!AX36&lt;&gt;"",Ofwat_PC_Interventions!AX36,IF(Company_PC_inputs!AX36&lt;&gt;"",Company_PC_inputs!AX36,""))</f>
        <v/>
      </c>
      <c r="AY36" s="200" t="str">
        <f>IF(Ofwat_PC_Interventions!AY36&lt;&gt;"",Ofwat_PC_Interventions!AY36,IF(Company_PC_inputs!AY36&lt;&gt;"",Company_PC_inputs!AY36,""))</f>
        <v/>
      </c>
      <c r="AZ36" s="200" t="str">
        <f>IF(Ofwat_PC_Interventions!AZ36&lt;&gt;"",Ofwat_PC_Interventions!AZ36,IF(Company_PC_inputs!AZ36&lt;&gt;"",Company_PC_inputs!AZ36,""))</f>
        <v/>
      </c>
      <c r="BA36" s="200" t="str">
        <f>IF(Ofwat_PC_Interventions!BA36&lt;&gt;"",Ofwat_PC_Interventions!BA36,IF(Company_PC_inputs!BA36&lt;&gt;"",Company_PC_inputs!BA36,""))</f>
        <v/>
      </c>
      <c r="BB36" s="200" t="str">
        <f>IF(Ofwat_PC_Interventions!BB36&lt;&gt;"",Ofwat_PC_Interventions!BB36,IF(Company_PC_inputs!BB36&lt;&gt;"",Company_PC_inputs!BB36,""))</f>
        <v/>
      </c>
      <c r="BC36" s="200" t="str">
        <f>IF(Ofwat_PC_Interventions!BC36&lt;&gt;"",Ofwat_PC_Interventions!BC36,IF(Company_PC_inputs!BC36&lt;&gt;"",Company_PC_inputs!BC36,""))</f>
        <v/>
      </c>
      <c r="BD36" s="200" t="str">
        <f>IF(Ofwat_PC_Interventions!BD36&lt;&gt;"",Ofwat_PC_Interventions!BD36,IF(Company_PC_inputs!BD36&lt;&gt;"",Company_PC_inputs!BD36,""))</f>
        <v/>
      </c>
      <c r="BE36" s="200" t="str">
        <f>IF(Ofwat_PC_Interventions!BE36&lt;&gt;"",Ofwat_PC_Interventions!BE36,IF(Company_PC_inputs!BE36&lt;&gt;"",Company_PC_inputs!BE36,""))</f>
        <v/>
      </c>
      <c r="BF36" s="200" t="str">
        <f>IF(Ofwat_PC_Interventions!BF36&lt;&gt;"",Ofwat_PC_Interventions!BF36,IF(Company_PC_inputs!BF36&lt;&gt;"",Company_PC_inputs!BF36,""))</f>
        <v/>
      </c>
      <c r="BG36" s="200" t="str">
        <f>IF(Ofwat_PC_Interventions!BG36&lt;&gt;"",Ofwat_PC_Interventions!BG36,IF(Company_PC_inputs!BG36&lt;&gt;"",Company_PC_inputs!BG36,""))</f>
        <v/>
      </c>
      <c r="BH36" s="200" t="str">
        <f>IF(Ofwat_PC_Interventions!BH36&lt;&gt;"",Ofwat_PC_Interventions!BH36,IF(Company_PC_inputs!BH36&lt;&gt;"",Company_PC_inputs!BH36,""))</f>
        <v/>
      </c>
      <c r="BI36" s="200" t="str">
        <f>IF(Ofwat_PC_Interventions!BI36&lt;&gt;"",Ofwat_PC_Interventions!BI36,IF(Company_PC_inputs!BI36&lt;&gt;"",Company_PC_inputs!BI36,""))</f>
        <v/>
      </c>
      <c r="BJ36" s="200" t="str">
        <f>IF(Ofwat_PC_Interventions!BJ36&lt;&gt;"",Ofwat_PC_Interventions!BJ36,IF(Company_PC_inputs!BJ36&lt;&gt;"",Company_PC_inputs!BJ36,""))</f>
        <v/>
      </c>
      <c r="BK36" s="200" t="str">
        <f>IF(Ofwat_PC_Interventions!BK36&lt;&gt;"",Ofwat_PC_Interventions!BK36,IF(Company_PC_inputs!BK36&lt;&gt;"",Company_PC_inputs!BK36,""))</f>
        <v/>
      </c>
      <c r="BL36" s="200" t="str">
        <f>IF(Ofwat_PC_Interventions!BL36&lt;&gt;"",Ofwat_PC_Interventions!BL36,IF(Company_PC_inputs!BL36&lt;&gt;"",Company_PC_inputs!BL36,""))</f>
        <v/>
      </c>
      <c r="BM36" s="200" t="str">
        <f>IF(Ofwat_PC_Interventions!BM36&lt;&gt;"",Ofwat_PC_Interventions!BM36,IF(Company_PC_inputs!BM36&lt;&gt;"",Company_PC_inputs!BM36,""))</f>
        <v/>
      </c>
      <c r="BN36" s="200" t="str">
        <f>IF(Ofwat_PC_Interventions!BN36&lt;&gt;"",Ofwat_PC_Interventions!BN36,IF(Company_PC_inputs!BN36&lt;&gt;"",Company_PC_inputs!BN36,""))</f>
        <v/>
      </c>
      <c r="BO36" s="200" t="str">
        <f>IF(Ofwat_PC_Interventions!BO36&lt;&gt;"",Ofwat_PC_Interventions!BO36,IF(Company_PC_inputs!BO36&lt;&gt;"",Company_PC_inputs!BO36,""))</f>
        <v/>
      </c>
      <c r="BP36" s="200" t="str">
        <f>IF(Ofwat_PC_Interventions!BP36&lt;&gt;"",Ofwat_PC_Interventions!BP36,IF(Company_PC_inputs!BP36&lt;&gt;"",Company_PC_inputs!BP36,""))</f>
        <v/>
      </c>
      <c r="BQ36" s="200" t="str">
        <f>IF(Ofwat_PC_Interventions!BQ36&lt;&gt;"",Ofwat_PC_Interventions!BQ36,IF(Company_PC_inputs!BQ36&lt;&gt;"",Company_PC_inputs!BQ36,""))</f>
        <v/>
      </c>
    </row>
    <row r="37" spans="4:69" s="170" customFormat="1" x14ac:dyDescent="0.2">
      <c r="D37" s="208"/>
      <c r="E37" s="208"/>
      <c r="F37" s="208"/>
      <c r="G37" s="208"/>
      <c r="H37" s="208"/>
      <c r="I37" s="208"/>
      <c r="J37" s="199" t="str">
        <f>IF(Ofwat_PC_Interventions!J37&lt;&gt;"",Ofwat_PC_Interventions!J37,IF(Company_PC_inputs!J37&lt;&gt;"",Company_PC_inputs!J37,""))</f>
        <v/>
      </c>
      <c r="K37" s="199" t="str">
        <f>IF(Ofwat_PC_Interventions!K37&lt;&gt;"",Ofwat_PC_Interventions!K37,IF(Company_PC_inputs!K37&lt;&gt;"",Company_PC_inputs!K37,""))</f>
        <v/>
      </c>
      <c r="L37" s="199" t="str">
        <f>IF(Ofwat_PC_Interventions!L37&lt;&gt;"",Ofwat_PC_Interventions!L37,IF(Company_PC_inputs!L37&lt;&gt;"",Company_PC_inputs!L37,""))</f>
        <v/>
      </c>
      <c r="M37" s="199" t="str">
        <f>IF(Ofwat_PC_Interventions!M37&lt;&gt;"",Ofwat_PC_Interventions!M37,IF(Company_PC_inputs!M37&lt;&gt;"",Company_PC_inputs!M37,""))</f>
        <v/>
      </c>
      <c r="N37" s="199" t="str">
        <f>IF(Ofwat_PC_Interventions!N37&lt;&gt;"",Ofwat_PC_Interventions!N37,IF(Company_PC_inputs!N37&lt;&gt;"",Company_PC_inputs!N37,""))</f>
        <v/>
      </c>
      <c r="O37" s="199" t="str">
        <f>IF(Ofwat_PC_Interventions!O37&lt;&gt;"",Ofwat_PC_Interventions!O37,IF(Company_PC_inputs!O37&lt;&gt;"",Company_PC_inputs!O37,""))</f>
        <v/>
      </c>
      <c r="P37" s="199" t="str">
        <f>IF(Ofwat_PC_Interventions!P37&lt;&gt;"",Ofwat_PC_Interventions!P37,IF(Company_PC_inputs!P37&lt;&gt;"",Company_PC_inputs!P37,""))</f>
        <v/>
      </c>
      <c r="Q37" s="199" t="str">
        <f>IF(Ofwat_PC_Interventions!Q37&lt;&gt;"",Ofwat_PC_Interventions!Q37,IF(Company_PC_inputs!Q37&lt;&gt;"",Company_PC_inputs!Q37,""))</f>
        <v/>
      </c>
      <c r="R37" s="199" t="str">
        <f>IF(Ofwat_PC_Interventions!R37&lt;&gt;"",Ofwat_PC_Interventions!R37,IF(Company_PC_inputs!R37&lt;&gt;"",Company_PC_inputs!R37,""))</f>
        <v/>
      </c>
      <c r="S37" s="199" t="str">
        <f>IF(Ofwat_PC_Interventions!S37&lt;&gt;"",Ofwat_PC_Interventions!S37,IF(Company_PC_inputs!S37&lt;&gt;"",Company_PC_inputs!S37,""))</f>
        <v/>
      </c>
      <c r="T37" s="199" t="str">
        <f>IF(Ofwat_PC_Interventions!T37&lt;&gt;"",Ofwat_PC_Interventions!T37,IF(Company_PC_inputs!T37&lt;&gt;"",Company_PC_inputs!T37,""))</f>
        <v/>
      </c>
      <c r="U37" s="199" t="str">
        <f>IF(Ofwat_PC_Interventions!U37&lt;&gt;"",Ofwat_PC_Interventions!U37,IF(Company_PC_inputs!U37&lt;&gt;"",Company_PC_inputs!U37,""))</f>
        <v/>
      </c>
      <c r="V37" s="199" t="str">
        <f>IF(Ofwat_PC_Interventions!V37&lt;&gt;"",Ofwat_PC_Interventions!V37,IF(Company_PC_inputs!V37&lt;&gt;"",Company_PC_inputs!V37,""))</f>
        <v/>
      </c>
      <c r="W37" s="199" t="str">
        <f>IF(Ofwat_PC_Interventions!W37&lt;&gt;"",Ofwat_PC_Interventions!W37,IF(Company_PC_inputs!W37&lt;&gt;"",Company_PC_inputs!W37,""))</f>
        <v/>
      </c>
      <c r="X37" s="199" t="str">
        <f>IF(Ofwat_PC_Interventions!X37&lt;&gt;"",Ofwat_PC_Interventions!X37,IF(Company_PC_inputs!X37&lt;&gt;"",Company_PC_inputs!X37,""))</f>
        <v/>
      </c>
      <c r="Y37" s="199" t="str">
        <f>IF(Ofwat_PC_Interventions!Y37&lt;&gt;"",Ofwat_PC_Interventions!Y37,IF(Company_PC_inputs!Y37&lt;&gt;"",Company_PC_inputs!Y37,""))</f>
        <v/>
      </c>
      <c r="Z37" s="199" t="str">
        <f>IF(Ofwat_PC_Interventions!Z37&lt;&gt;"",Ofwat_PC_Interventions!Z37,IF(Company_PC_inputs!Z37&lt;&gt;"",Company_PC_inputs!Z37,""))</f>
        <v/>
      </c>
      <c r="AA37" s="199" t="str">
        <f>IF(Ofwat_PC_Interventions!AA37&lt;&gt;"",Ofwat_PC_Interventions!AA37,IF(Company_PC_inputs!AA37&lt;&gt;"",Company_PC_inputs!AA37,""))</f>
        <v/>
      </c>
      <c r="AB37" s="199" t="str">
        <f>IF(Ofwat_PC_Interventions!AB37&lt;&gt;"",Ofwat_PC_Interventions!AB37,IF(Company_PC_inputs!AB37&lt;&gt;"",Company_PC_inputs!AB37,""))</f>
        <v/>
      </c>
      <c r="AC37" s="199" t="str">
        <f>IF(Ofwat_PC_Interventions!AC37&lt;&gt;"",Ofwat_PC_Interventions!AC37,IF(Company_PC_inputs!AC37&lt;&gt;"",Company_PC_inputs!AC37,""))</f>
        <v/>
      </c>
      <c r="AD37" s="199" t="str">
        <f>IF(Ofwat_PC_Interventions!AD37&lt;&gt;"",Ofwat_PC_Interventions!AD37,IF(Company_PC_inputs!AD37&lt;&gt;"",Company_PC_inputs!AD37,""))</f>
        <v/>
      </c>
      <c r="AE37" s="199" t="str">
        <f>IF(Ofwat_PC_Interventions!AE37&lt;&gt;"",Ofwat_PC_Interventions!AE37,IF(Company_PC_inputs!AE37&lt;&gt;"",Company_PC_inputs!AE37,""))</f>
        <v/>
      </c>
      <c r="AF37" s="199" t="str">
        <f>IF(Ofwat_PC_Interventions!AF37&lt;&gt;"",Ofwat_PC_Interventions!AF37,IF(Company_PC_inputs!AF37&lt;&gt;"",Company_PC_inputs!AF37,""))</f>
        <v/>
      </c>
      <c r="AG37" s="199" t="str">
        <f>IF(Ofwat_PC_Interventions!AG37&lt;&gt;"",Ofwat_PC_Interventions!AG37,IF(Company_PC_inputs!AG37&lt;&gt;"",Company_PC_inputs!AG37,""))</f>
        <v/>
      </c>
      <c r="AH37" s="199" t="str">
        <f>IF(Ofwat_PC_Interventions!AH37&lt;&gt;"",Ofwat_PC_Interventions!AH37,IF(Company_PC_inputs!AH37&lt;&gt;"",Company_PC_inputs!AH37,""))</f>
        <v/>
      </c>
      <c r="AI37" s="199" t="str">
        <f>IF(Ofwat_PC_Interventions!AI37&lt;&gt;"",Ofwat_PC_Interventions!AI37,IF(Company_PC_inputs!AI37&lt;&gt;"",Company_PC_inputs!AI37,""))</f>
        <v/>
      </c>
      <c r="AJ37" s="199" t="str">
        <f>IF(Ofwat_PC_Interventions!AJ37&lt;&gt;"",Ofwat_PC_Interventions!AJ37,IF(Company_PC_inputs!AJ37&lt;&gt;"",Company_PC_inputs!AJ37,""))</f>
        <v/>
      </c>
      <c r="AK37" s="199" t="str">
        <f>IF(Ofwat_PC_Interventions!AK37&lt;&gt;"",Ofwat_PC_Interventions!AK37,IF(Company_PC_inputs!AK37&lt;&gt;"",Company_PC_inputs!AK37,""))</f>
        <v/>
      </c>
      <c r="AL37" s="199" t="str">
        <f>IF(Ofwat_PC_Interventions!AL37&lt;&gt;"",Ofwat_PC_Interventions!AL37,IF(Company_PC_inputs!AL37&lt;&gt;"",Company_PC_inputs!AL37,""))</f>
        <v/>
      </c>
      <c r="AM37" s="199" t="str">
        <f>IF(Ofwat_PC_Interventions!AM37&lt;&gt;"",Ofwat_PC_Interventions!AM37,IF(Company_PC_inputs!AM37&lt;&gt;"",Company_PC_inputs!AM37,""))</f>
        <v/>
      </c>
      <c r="AN37" s="199" t="str">
        <f>IF(Ofwat_PC_Interventions!AN37&lt;&gt;"",Ofwat_PC_Interventions!AN37,IF(Company_PC_inputs!AN37&lt;&gt;"",Company_PC_inputs!AN37,""))</f>
        <v/>
      </c>
      <c r="AO37" s="199" t="str">
        <f>IF(Ofwat_PC_Interventions!AO37&lt;&gt;"",Ofwat_PC_Interventions!AO37,IF(Company_PC_inputs!AO37&lt;&gt;"",Company_PC_inputs!AO37,""))</f>
        <v/>
      </c>
      <c r="AP37" s="199" t="str">
        <f>IF(Ofwat_PC_Interventions!AP37&lt;&gt;"",Ofwat_PC_Interventions!AP37,IF(Company_PC_inputs!AP37&lt;&gt;"",Company_PC_inputs!AP37,""))</f>
        <v/>
      </c>
      <c r="AQ37" s="199" t="str">
        <f>IF(Ofwat_PC_Interventions!AQ37&lt;&gt;"",Ofwat_PC_Interventions!AQ37,IF(Company_PC_inputs!AQ37&lt;&gt;"",Company_PC_inputs!AQ37,""))</f>
        <v/>
      </c>
      <c r="AR37" s="199" t="str">
        <f>IF(Ofwat_PC_Interventions!AR37&lt;&gt;"",Ofwat_PC_Interventions!AR37,IF(Company_PC_inputs!AR37&lt;&gt;"",Company_PC_inputs!AR37,""))</f>
        <v/>
      </c>
      <c r="AS37" s="199" t="str">
        <f>IF(Ofwat_PC_Interventions!AS37&lt;&gt;"",Ofwat_PC_Interventions!AS37,IF(Company_PC_inputs!AS37&lt;&gt;"",Company_PC_inputs!AS37,""))</f>
        <v/>
      </c>
      <c r="AT37" s="199" t="str">
        <f>IF(Ofwat_PC_Interventions!AT37&lt;&gt;"",Ofwat_PC_Interventions!AT37,IF(Company_PC_inputs!AT37&lt;&gt;"",Company_PC_inputs!AT37,""))</f>
        <v/>
      </c>
      <c r="AU37" s="199" t="str">
        <f>IF(Ofwat_PC_Interventions!AU37&lt;&gt;"",Ofwat_PC_Interventions!AU37,IF(Company_PC_inputs!AU37&lt;&gt;"",Company_PC_inputs!AU37,""))</f>
        <v/>
      </c>
      <c r="AV37" s="199" t="str">
        <f>IF(Ofwat_PC_Interventions!AV37&lt;&gt;"",Ofwat_PC_Interventions!AV37,IF(Company_PC_inputs!AV37&lt;&gt;"",Company_PC_inputs!AV37,""))</f>
        <v/>
      </c>
      <c r="AW37" s="199" t="str">
        <f>IF(Ofwat_PC_Interventions!AW37&lt;&gt;"",Ofwat_PC_Interventions!AW37,IF(Company_PC_inputs!AW37&lt;&gt;"",Company_PC_inputs!AW37,""))</f>
        <v/>
      </c>
      <c r="AX37" s="199" t="str">
        <f>IF(Ofwat_PC_Interventions!AX37&lt;&gt;"",Ofwat_PC_Interventions!AX37,IF(Company_PC_inputs!AX37&lt;&gt;"",Company_PC_inputs!AX37,""))</f>
        <v/>
      </c>
      <c r="AY37" s="199" t="str">
        <f>IF(Ofwat_PC_Interventions!AY37&lt;&gt;"",Ofwat_PC_Interventions!AY37,IF(Company_PC_inputs!AY37&lt;&gt;"",Company_PC_inputs!AY37,""))</f>
        <v/>
      </c>
      <c r="AZ37" s="199" t="str">
        <f>IF(Ofwat_PC_Interventions!AZ37&lt;&gt;"",Ofwat_PC_Interventions!AZ37,IF(Company_PC_inputs!AZ37&lt;&gt;"",Company_PC_inputs!AZ37,""))</f>
        <v/>
      </c>
      <c r="BA37" s="199" t="str">
        <f>IF(Ofwat_PC_Interventions!BA37&lt;&gt;"",Ofwat_PC_Interventions!BA37,IF(Company_PC_inputs!BA37&lt;&gt;"",Company_PC_inputs!BA37,""))</f>
        <v/>
      </c>
      <c r="BB37" s="199" t="str">
        <f>IF(Ofwat_PC_Interventions!BB37&lt;&gt;"",Ofwat_PC_Interventions!BB37,IF(Company_PC_inputs!BB37&lt;&gt;"",Company_PC_inputs!BB37,""))</f>
        <v/>
      </c>
      <c r="BC37" s="199" t="str">
        <f>IF(Ofwat_PC_Interventions!BC37&lt;&gt;"",Ofwat_PC_Interventions!BC37,IF(Company_PC_inputs!BC37&lt;&gt;"",Company_PC_inputs!BC37,""))</f>
        <v/>
      </c>
      <c r="BD37" s="199" t="str">
        <f>IF(Ofwat_PC_Interventions!BD37&lt;&gt;"",Ofwat_PC_Interventions!BD37,IF(Company_PC_inputs!BD37&lt;&gt;"",Company_PC_inputs!BD37,""))</f>
        <v/>
      </c>
      <c r="BE37" s="199" t="str">
        <f>IF(Ofwat_PC_Interventions!BE37&lt;&gt;"",Ofwat_PC_Interventions!BE37,IF(Company_PC_inputs!BE37&lt;&gt;"",Company_PC_inputs!BE37,""))</f>
        <v/>
      </c>
      <c r="BF37" s="199" t="str">
        <f>IF(Ofwat_PC_Interventions!BF37&lt;&gt;"",Ofwat_PC_Interventions!BF37,IF(Company_PC_inputs!BF37&lt;&gt;"",Company_PC_inputs!BF37,""))</f>
        <v/>
      </c>
      <c r="BG37" s="199" t="str">
        <f>IF(Ofwat_PC_Interventions!BG37&lt;&gt;"",Ofwat_PC_Interventions!BG37,IF(Company_PC_inputs!BG37&lt;&gt;"",Company_PC_inputs!BG37,""))</f>
        <v/>
      </c>
      <c r="BH37" s="199" t="str">
        <f>IF(Ofwat_PC_Interventions!BH37&lt;&gt;"",Ofwat_PC_Interventions!BH37,IF(Company_PC_inputs!BH37&lt;&gt;"",Company_PC_inputs!BH37,""))</f>
        <v/>
      </c>
      <c r="BI37" s="199" t="str">
        <f>IF(Ofwat_PC_Interventions!BI37&lt;&gt;"",Ofwat_PC_Interventions!BI37,IF(Company_PC_inputs!BI37&lt;&gt;"",Company_PC_inputs!BI37,""))</f>
        <v/>
      </c>
      <c r="BJ37" s="199" t="str">
        <f>IF(Ofwat_PC_Interventions!BJ37&lt;&gt;"",Ofwat_PC_Interventions!BJ37,IF(Company_PC_inputs!BJ37&lt;&gt;"",Company_PC_inputs!BJ37,""))</f>
        <v/>
      </c>
      <c r="BK37" s="199" t="str">
        <f>IF(Ofwat_PC_Interventions!BK37&lt;&gt;"",Ofwat_PC_Interventions!BK37,IF(Company_PC_inputs!BK37&lt;&gt;"",Company_PC_inputs!BK37,""))</f>
        <v/>
      </c>
      <c r="BL37" s="199" t="str">
        <f>IF(Ofwat_PC_Interventions!BL37&lt;&gt;"",Ofwat_PC_Interventions!BL37,IF(Company_PC_inputs!BL37&lt;&gt;"",Company_PC_inputs!BL37,""))</f>
        <v/>
      </c>
      <c r="BM37" s="199" t="str">
        <f>IF(Ofwat_PC_Interventions!BM37&lt;&gt;"",Ofwat_PC_Interventions!BM37,IF(Company_PC_inputs!BM37&lt;&gt;"",Company_PC_inputs!BM37,""))</f>
        <v/>
      </c>
      <c r="BN37" s="199" t="str">
        <f>IF(Ofwat_PC_Interventions!BN37&lt;&gt;"",Ofwat_PC_Interventions!BN37,IF(Company_PC_inputs!BN37&lt;&gt;"",Company_PC_inputs!BN37,""))</f>
        <v/>
      </c>
      <c r="BO37" s="199" t="str">
        <f>IF(Ofwat_PC_Interventions!BO37&lt;&gt;"",Ofwat_PC_Interventions!BO37,IF(Company_PC_inputs!BO37&lt;&gt;"",Company_PC_inputs!BO37,""))</f>
        <v/>
      </c>
      <c r="BP37" s="199" t="str">
        <f>IF(Ofwat_PC_Interventions!BP37&lt;&gt;"",Ofwat_PC_Interventions!BP37,IF(Company_PC_inputs!BP37&lt;&gt;"",Company_PC_inputs!BP37,""))</f>
        <v/>
      </c>
      <c r="BQ37" s="199" t="str">
        <f>IF(Ofwat_PC_Interventions!BQ37&lt;&gt;"",Ofwat_PC_Interventions!BQ37,IF(Company_PC_inputs!BQ37&lt;&gt;"",Company_PC_inputs!BQ37,""))</f>
        <v/>
      </c>
    </row>
    <row r="38" spans="4:69" s="170" customFormat="1" x14ac:dyDescent="0.2">
      <c r="D38" s="208"/>
      <c r="E38" s="208" t="s">
        <v>125</v>
      </c>
      <c r="F38" s="208"/>
      <c r="G38" s="208" t="s">
        <v>126</v>
      </c>
      <c r="H38" s="208"/>
      <c r="I38" s="208"/>
      <c r="J38" s="200" t="str">
        <f>IF(Ofwat_PC_Interventions!J38&lt;&gt;"",Ofwat_PC_Interventions!J38,IF(Company_PC_inputs!J38&lt;&gt;"",Company_PC_inputs!J38,""))</f>
        <v/>
      </c>
      <c r="K38" s="200" t="str">
        <f>IF(Ofwat_PC_Interventions!K38&lt;&gt;"",Ofwat_PC_Interventions!K38,IF(Company_PC_inputs!K38&lt;&gt;"",Company_PC_inputs!K38,""))</f>
        <v/>
      </c>
      <c r="L38" s="200" t="str">
        <f>IF(Ofwat_PC_Interventions!L38&lt;&gt;"",Ofwat_PC_Interventions!L38,IF(Company_PC_inputs!L38&lt;&gt;"",Company_PC_inputs!L38,""))</f>
        <v/>
      </c>
      <c r="M38" s="200" t="str">
        <f>IF(Ofwat_PC_Interventions!M38&lt;&gt;"",Ofwat_PC_Interventions!M38,IF(Company_PC_inputs!M38&lt;&gt;"",Company_PC_inputs!M38,""))</f>
        <v/>
      </c>
      <c r="N38" s="200" t="str">
        <f>IF(Ofwat_PC_Interventions!N38&lt;&gt;"",Ofwat_PC_Interventions!N38,IF(Company_PC_inputs!N38&lt;&gt;"",Company_PC_inputs!N38,""))</f>
        <v/>
      </c>
      <c r="O38" s="200" t="str">
        <f>IF(Ofwat_PC_Interventions!O38&lt;&gt;"",Ofwat_PC_Interventions!O38,IF(Company_PC_inputs!O38&lt;&gt;"",Company_PC_inputs!O38,""))</f>
        <v/>
      </c>
      <c r="P38" s="200" t="str">
        <f>IF(Ofwat_PC_Interventions!P38&lt;&gt;"",Ofwat_PC_Interventions!P38,IF(Company_PC_inputs!P38&lt;&gt;"",Company_PC_inputs!P38,""))</f>
        <v/>
      </c>
      <c r="Q38" s="200" t="str">
        <f>IF(Ofwat_PC_Interventions!Q38&lt;&gt;"",Ofwat_PC_Interventions!Q38,IF(Company_PC_inputs!Q38&lt;&gt;"",Company_PC_inputs!Q38,""))</f>
        <v/>
      </c>
      <c r="R38" s="200" t="str">
        <f>IF(Ofwat_PC_Interventions!R38&lt;&gt;"",Ofwat_PC_Interventions!R38,IF(Company_PC_inputs!R38&lt;&gt;"",Company_PC_inputs!R38,""))</f>
        <v/>
      </c>
      <c r="S38" s="200" t="str">
        <f>IF(Ofwat_PC_Interventions!S38&lt;&gt;"",Ofwat_PC_Interventions!S38,IF(Company_PC_inputs!S38&lt;&gt;"",Company_PC_inputs!S38,""))</f>
        <v/>
      </c>
      <c r="T38" s="200" t="str">
        <f>IF(Ofwat_PC_Interventions!T38&lt;&gt;"",Ofwat_PC_Interventions!T38,IF(Company_PC_inputs!T38&lt;&gt;"",Company_PC_inputs!T38,""))</f>
        <v/>
      </c>
      <c r="U38" s="200" t="str">
        <f>IF(Ofwat_PC_Interventions!U38&lt;&gt;"",Ofwat_PC_Interventions!U38,IF(Company_PC_inputs!U38&lt;&gt;"",Company_PC_inputs!U38,""))</f>
        <v/>
      </c>
      <c r="V38" s="200" t="str">
        <f>IF(Ofwat_PC_Interventions!V38&lt;&gt;"",Ofwat_PC_Interventions!V38,IF(Company_PC_inputs!V38&lt;&gt;"",Company_PC_inputs!V38,""))</f>
        <v/>
      </c>
      <c r="W38" s="200" t="str">
        <f>IF(Ofwat_PC_Interventions!W38&lt;&gt;"",Ofwat_PC_Interventions!W38,IF(Company_PC_inputs!W38&lt;&gt;"",Company_PC_inputs!W38,""))</f>
        <v/>
      </c>
      <c r="X38" s="200" t="str">
        <f>IF(Ofwat_PC_Interventions!X38&lt;&gt;"",Ofwat_PC_Interventions!X38,IF(Company_PC_inputs!X38&lt;&gt;"",Company_PC_inputs!X38,""))</f>
        <v/>
      </c>
      <c r="Y38" s="200" t="str">
        <f>IF(Ofwat_PC_Interventions!Y38&lt;&gt;"",Ofwat_PC_Interventions!Y38,IF(Company_PC_inputs!Y38&lt;&gt;"",Company_PC_inputs!Y38,""))</f>
        <v/>
      </c>
      <c r="Z38" s="200" t="str">
        <f>IF(Ofwat_PC_Interventions!Z38&lt;&gt;"",Ofwat_PC_Interventions!Z38,IF(Company_PC_inputs!Z38&lt;&gt;"",Company_PC_inputs!Z38,""))</f>
        <v/>
      </c>
      <c r="AA38" s="200" t="str">
        <f>IF(Ofwat_PC_Interventions!AA38&lt;&gt;"",Ofwat_PC_Interventions!AA38,IF(Company_PC_inputs!AA38&lt;&gt;"",Company_PC_inputs!AA38,""))</f>
        <v/>
      </c>
      <c r="AB38" s="200" t="str">
        <f>IF(Ofwat_PC_Interventions!AB38&lt;&gt;"",Ofwat_PC_Interventions!AB38,IF(Company_PC_inputs!AB38&lt;&gt;"",Company_PC_inputs!AB38,""))</f>
        <v/>
      </c>
      <c r="AC38" s="200" t="str">
        <f>IF(Ofwat_PC_Interventions!AC38&lt;&gt;"",Ofwat_PC_Interventions!AC38,IF(Company_PC_inputs!AC38&lt;&gt;"",Company_PC_inputs!AC38,""))</f>
        <v/>
      </c>
      <c r="AD38" s="200" t="str">
        <f>IF(Ofwat_PC_Interventions!AD38&lt;&gt;"",Ofwat_PC_Interventions!AD38,IF(Company_PC_inputs!AD38&lt;&gt;"",Company_PC_inputs!AD38,""))</f>
        <v/>
      </c>
      <c r="AE38" s="200" t="str">
        <f>IF(Ofwat_PC_Interventions!AE38&lt;&gt;"",Ofwat_PC_Interventions!AE38,IF(Company_PC_inputs!AE38&lt;&gt;"",Company_PC_inputs!AE38,""))</f>
        <v/>
      </c>
      <c r="AF38" s="200" t="str">
        <f>IF(Ofwat_PC_Interventions!AF38&lt;&gt;"",Ofwat_PC_Interventions!AF38,IF(Company_PC_inputs!AF38&lt;&gt;"",Company_PC_inputs!AF38,""))</f>
        <v/>
      </c>
      <c r="AG38" s="200" t="str">
        <f>IF(Ofwat_PC_Interventions!AG38&lt;&gt;"",Ofwat_PC_Interventions!AG38,IF(Company_PC_inputs!AG38&lt;&gt;"",Company_PC_inputs!AG38,""))</f>
        <v/>
      </c>
      <c r="AH38" s="200" t="str">
        <f>IF(Ofwat_PC_Interventions!AH38&lt;&gt;"",Ofwat_PC_Interventions!AH38,IF(Company_PC_inputs!AH38&lt;&gt;"",Company_PC_inputs!AH38,""))</f>
        <v/>
      </c>
      <c r="AI38" s="200" t="str">
        <f>IF(Ofwat_PC_Interventions!AI38&lt;&gt;"",Ofwat_PC_Interventions!AI38,IF(Company_PC_inputs!AI38&lt;&gt;"",Company_PC_inputs!AI38,""))</f>
        <v/>
      </c>
      <c r="AJ38" s="200" t="str">
        <f>IF(Ofwat_PC_Interventions!AJ38&lt;&gt;"",Ofwat_PC_Interventions!AJ38,IF(Company_PC_inputs!AJ38&lt;&gt;"",Company_PC_inputs!AJ38,""))</f>
        <v/>
      </c>
      <c r="AK38" s="200" t="str">
        <f>IF(Ofwat_PC_Interventions!AK38&lt;&gt;"",Ofwat_PC_Interventions!AK38,IF(Company_PC_inputs!AK38&lt;&gt;"",Company_PC_inputs!AK38,""))</f>
        <v/>
      </c>
      <c r="AL38" s="200" t="str">
        <f>IF(Ofwat_PC_Interventions!AL38&lt;&gt;"",Ofwat_PC_Interventions!AL38,IF(Company_PC_inputs!AL38&lt;&gt;"",Company_PC_inputs!AL38,""))</f>
        <v/>
      </c>
      <c r="AM38" s="200" t="str">
        <f>IF(Ofwat_PC_Interventions!AM38&lt;&gt;"",Ofwat_PC_Interventions!AM38,IF(Company_PC_inputs!AM38&lt;&gt;"",Company_PC_inputs!AM38,""))</f>
        <v/>
      </c>
      <c r="AN38" s="200" t="str">
        <f>IF(Ofwat_PC_Interventions!AN38&lt;&gt;"",Ofwat_PC_Interventions!AN38,IF(Company_PC_inputs!AN38&lt;&gt;"",Company_PC_inputs!AN38,""))</f>
        <v/>
      </c>
      <c r="AO38" s="200" t="str">
        <f>IF(Ofwat_PC_Interventions!AO38&lt;&gt;"",Ofwat_PC_Interventions!AO38,IF(Company_PC_inputs!AO38&lt;&gt;"",Company_PC_inputs!AO38,""))</f>
        <v/>
      </c>
      <c r="AP38" s="200" t="str">
        <f>IF(Ofwat_PC_Interventions!AP38&lt;&gt;"",Ofwat_PC_Interventions!AP38,IF(Company_PC_inputs!AP38&lt;&gt;"",Company_PC_inputs!AP38,""))</f>
        <v/>
      </c>
      <c r="AQ38" s="200" t="str">
        <f>IF(Ofwat_PC_Interventions!AQ38&lt;&gt;"",Ofwat_PC_Interventions!AQ38,IF(Company_PC_inputs!AQ38&lt;&gt;"",Company_PC_inputs!AQ38,""))</f>
        <v/>
      </c>
      <c r="AR38" s="200" t="str">
        <f>IF(Ofwat_PC_Interventions!AR38&lt;&gt;"",Ofwat_PC_Interventions!AR38,IF(Company_PC_inputs!AR38&lt;&gt;"",Company_PC_inputs!AR38,""))</f>
        <v/>
      </c>
      <c r="AS38" s="200" t="str">
        <f>IF(Ofwat_PC_Interventions!AS38&lt;&gt;"",Ofwat_PC_Interventions!AS38,IF(Company_PC_inputs!AS38&lt;&gt;"",Company_PC_inputs!AS38,""))</f>
        <v/>
      </c>
      <c r="AT38" s="200" t="str">
        <f>IF(Ofwat_PC_Interventions!AT38&lt;&gt;"",Ofwat_PC_Interventions!AT38,IF(Company_PC_inputs!AT38&lt;&gt;"",Company_PC_inputs!AT38,""))</f>
        <v/>
      </c>
      <c r="AU38" s="200" t="str">
        <f>IF(Ofwat_PC_Interventions!AU38&lt;&gt;"",Ofwat_PC_Interventions!AU38,IF(Company_PC_inputs!AU38&lt;&gt;"",Company_PC_inputs!AU38,""))</f>
        <v/>
      </c>
      <c r="AV38" s="200" t="str">
        <f>IF(Ofwat_PC_Interventions!AV38&lt;&gt;"",Ofwat_PC_Interventions!AV38,IF(Company_PC_inputs!AV38&lt;&gt;"",Company_PC_inputs!AV38,""))</f>
        <v/>
      </c>
      <c r="AW38" s="200" t="str">
        <f>IF(Ofwat_PC_Interventions!AW38&lt;&gt;"",Ofwat_PC_Interventions!AW38,IF(Company_PC_inputs!AW38&lt;&gt;"",Company_PC_inputs!AW38,""))</f>
        <v/>
      </c>
      <c r="AX38" s="200" t="str">
        <f>IF(Ofwat_PC_Interventions!AX38&lt;&gt;"",Ofwat_PC_Interventions!AX38,IF(Company_PC_inputs!AX38&lt;&gt;"",Company_PC_inputs!AX38,""))</f>
        <v/>
      </c>
      <c r="AY38" s="200" t="str">
        <f>IF(Ofwat_PC_Interventions!AY38&lt;&gt;"",Ofwat_PC_Interventions!AY38,IF(Company_PC_inputs!AY38&lt;&gt;"",Company_PC_inputs!AY38,""))</f>
        <v/>
      </c>
      <c r="AZ38" s="200" t="str">
        <f>IF(Ofwat_PC_Interventions!AZ38&lt;&gt;"",Ofwat_PC_Interventions!AZ38,IF(Company_PC_inputs!AZ38&lt;&gt;"",Company_PC_inputs!AZ38,""))</f>
        <v/>
      </c>
      <c r="BA38" s="200" t="str">
        <f>IF(Ofwat_PC_Interventions!BA38&lt;&gt;"",Ofwat_PC_Interventions!BA38,IF(Company_PC_inputs!BA38&lt;&gt;"",Company_PC_inputs!BA38,""))</f>
        <v/>
      </c>
      <c r="BB38" s="200" t="str">
        <f>IF(Ofwat_PC_Interventions!BB38&lt;&gt;"",Ofwat_PC_Interventions!BB38,IF(Company_PC_inputs!BB38&lt;&gt;"",Company_PC_inputs!BB38,""))</f>
        <v/>
      </c>
      <c r="BC38" s="200" t="str">
        <f>IF(Ofwat_PC_Interventions!BC38&lt;&gt;"",Ofwat_PC_Interventions!BC38,IF(Company_PC_inputs!BC38&lt;&gt;"",Company_PC_inputs!BC38,""))</f>
        <v/>
      </c>
      <c r="BD38" s="200" t="str">
        <f>IF(Ofwat_PC_Interventions!BD38&lt;&gt;"",Ofwat_PC_Interventions!BD38,IF(Company_PC_inputs!BD38&lt;&gt;"",Company_PC_inputs!BD38,""))</f>
        <v/>
      </c>
      <c r="BE38" s="200" t="str">
        <f>IF(Ofwat_PC_Interventions!BE38&lt;&gt;"",Ofwat_PC_Interventions!BE38,IF(Company_PC_inputs!BE38&lt;&gt;"",Company_PC_inputs!BE38,""))</f>
        <v/>
      </c>
      <c r="BF38" s="200" t="str">
        <f>IF(Ofwat_PC_Interventions!BF38&lt;&gt;"",Ofwat_PC_Interventions!BF38,IF(Company_PC_inputs!BF38&lt;&gt;"",Company_PC_inputs!BF38,""))</f>
        <v/>
      </c>
      <c r="BG38" s="200" t="str">
        <f>IF(Ofwat_PC_Interventions!BG38&lt;&gt;"",Ofwat_PC_Interventions!BG38,IF(Company_PC_inputs!BG38&lt;&gt;"",Company_PC_inputs!BG38,""))</f>
        <v/>
      </c>
      <c r="BH38" s="200" t="str">
        <f>IF(Ofwat_PC_Interventions!BH38&lt;&gt;"",Ofwat_PC_Interventions!BH38,IF(Company_PC_inputs!BH38&lt;&gt;"",Company_PC_inputs!BH38,""))</f>
        <v/>
      </c>
      <c r="BI38" s="200" t="str">
        <f>IF(Ofwat_PC_Interventions!BI38&lt;&gt;"",Ofwat_PC_Interventions!BI38,IF(Company_PC_inputs!BI38&lt;&gt;"",Company_PC_inputs!BI38,""))</f>
        <v/>
      </c>
      <c r="BJ38" s="200" t="str">
        <f>IF(Ofwat_PC_Interventions!BJ38&lt;&gt;"",Ofwat_PC_Interventions!BJ38,IF(Company_PC_inputs!BJ38&lt;&gt;"",Company_PC_inputs!BJ38,""))</f>
        <v/>
      </c>
      <c r="BK38" s="200" t="str">
        <f>IF(Ofwat_PC_Interventions!BK38&lt;&gt;"",Ofwat_PC_Interventions!BK38,IF(Company_PC_inputs!BK38&lt;&gt;"",Company_PC_inputs!BK38,""))</f>
        <v/>
      </c>
      <c r="BL38" s="200" t="str">
        <f>IF(Ofwat_PC_Interventions!BL38&lt;&gt;"",Ofwat_PC_Interventions!BL38,IF(Company_PC_inputs!BL38&lt;&gt;"",Company_PC_inputs!BL38,""))</f>
        <v/>
      </c>
      <c r="BM38" s="200" t="str">
        <f>IF(Ofwat_PC_Interventions!BM38&lt;&gt;"",Ofwat_PC_Interventions!BM38,IF(Company_PC_inputs!BM38&lt;&gt;"",Company_PC_inputs!BM38,""))</f>
        <v/>
      </c>
      <c r="BN38" s="200" t="str">
        <f>IF(Ofwat_PC_Interventions!BN38&lt;&gt;"",Ofwat_PC_Interventions!BN38,IF(Company_PC_inputs!BN38&lt;&gt;"",Company_PC_inputs!BN38,""))</f>
        <v/>
      </c>
      <c r="BO38" s="200" t="str">
        <f>IF(Ofwat_PC_Interventions!BO38&lt;&gt;"",Ofwat_PC_Interventions!BO38,IF(Company_PC_inputs!BO38&lt;&gt;"",Company_PC_inputs!BO38,""))</f>
        <v/>
      </c>
      <c r="BP38" s="200" t="str">
        <f>IF(Ofwat_PC_Interventions!BP38&lt;&gt;"",Ofwat_PC_Interventions!BP38,IF(Company_PC_inputs!BP38&lt;&gt;"",Company_PC_inputs!BP38,""))</f>
        <v/>
      </c>
      <c r="BQ38" s="200" t="str">
        <f>IF(Ofwat_PC_Interventions!BQ38&lt;&gt;"",Ofwat_PC_Interventions!BQ38,IF(Company_PC_inputs!BQ38&lt;&gt;"",Company_PC_inputs!BQ38,""))</f>
        <v/>
      </c>
    </row>
    <row r="39" spans="4:69" s="170" customFormat="1" x14ac:dyDescent="0.2">
      <c r="D39" s="208"/>
      <c r="E39" s="208"/>
      <c r="F39" s="208"/>
      <c r="G39" s="208"/>
      <c r="H39" s="208"/>
      <c r="I39" s="208"/>
      <c r="J39" s="199" t="str">
        <f>IF(Ofwat_PC_Interventions!J39&lt;&gt;"",Ofwat_PC_Interventions!J39,IF(Company_PC_inputs!J39&lt;&gt;"",Company_PC_inputs!J39,""))</f>
        <v/>
      </c>
      <c r="K39" s="199" t="str">
        <f>IF(Ofwat_PC_Interventions!K39&lt;&gt;"",Ofwat_PC_Interventions!K39,IF(Company_PC_inputs!K39&lt;&gt;"",Company_PC_inputs!K39,""))</f>
        <v/>
      </c>
      <c r="L39" s="199" t="str">
        <f>IF(Ofwat_PC_Interventions!L39&lt;&gt;"",Ofwat_PC_Interventions!L39,IF(Company_PC_inputs!L39&lt;&gt;"",Company_PC_inputs!L39,""))</f>
        <v/>
      </c>
      <c r="M39" s="199" t="str">
        <f>IF(Ofwat_PC_Interventions!M39&lt;&gt;"",Ofwat_PC_Interventions!M39,IF(Company_PC_inputs!M39&lt;&gt;"",Company_PC_inputs!M39,""))</f>
        <v/>
      </c>
      <c r="N39" s="199" t="str">
        <f>IF(Ofwat_PC_Interventions!N39&lt;&gt;"",Ofwat_PC_Interventions!N39,IF(Company_PC_inputs!N39&lt;&gt;"",Company_PC_inputs!N39,""))</f>
        <v/>
      </c>
      <c r="O39" s="199" t="str">
        <f>IF(Ofwat_PC_Interventions!O39&lt;&gt;"",Ofwat_PC_Interventions!O39,IF(Company_PC_inputs!O39&lt;&gt;"",Company_PC_inputs!O39,""))</f>
        <v/>
      </c>
      <c r="P39" s="199" t="str">
        <f>IF(Ofwat_PC_Interventions!P39&lt;&gt;"",Ofwat_PC_Interventions!P39,IF(Company_PC_inputs!P39&lt;&gt;"",Company_PC_inputs!P39,""))</f>
        <v/>
      </c>
      <c r="Q39" s="199" t="str">
        <f>IF(Ofwat_PC_Interventions!Q39&lt;&gt;"",Ofwat_PC_Interventions!Q39,IF(Company_PC_inputs!Q39&lt;&gt;"",Company_PC_inputs!Q39,""))</f>
        <v/>
      </c>
      <c r="R39" s="199" t="str">
        <f>IF(Ofwat_PC_Interventions!R39&lt;&gt;"",Ofwat_PC_Interventions!R39,IF(Company_PC_inputs!R39&lt;&gt;"",Company_PC_inputs!R39,""))</f>
        <v/>
      </c>
      <c r="S39" s="199" t="str">
        <f>IF(Ofwat_PC_Interventions!S39&lt;&gt;"",Ofwat_PC_Interventions!S39,IF(Company_PC_inputs!S39&lt;&gt;"",Company_PC_inputs!S39,""))</f>
        <v/>
      </c>
      <c r="T39" s="199" t="str">
        <f>IF(Ofwat_PC_Interventions!T39&lt;&gt;"",Ofwat_PC_Interventions!T39,IF(Company_PC_inputs!T39&lt;&gt;"",Company_PC_inputs!T39,""))</f>
        <v/>
      </c>
      <c r="U39" s="199" t="str">
        <f>IF(Ofwat_PC_Interventions!U39&lt;&gt;"",Ofwat_PC_Interventions!U39,IF(Company_PC_inputs!U39&lt;&gt;"",Company_PC_inputs!U39,""))</f>
        <v/>
      </c>
      <c r="V39" s="199" t="str">
        <f>IF(Ofwat_PC_Interventions!V39&lt;&gt;"",Ofwat_PC_Interventions!V39,IF(Company_PC_inputs!V39&lt;&gt;"",Company_PC_inputs!V39,""))</f>
        <v/>
      </c>
      <c r="W39" s="199" t="str">
        <f>IF(Ofwat_PC_Interventions!W39&lt;&gt;"",Ofwat_PC_Interventions!W39,IF(Company_PC_inputs!W39&lt;&gt;"",Company_PC_inputs!W39,""))</f>
        <v/>
      </c>
      <c r="X39" s="199" t="str">
        <f>IF(Ofwat_PC_Interventions!X39&lt;&gt;"",Ofwat_PC_Interventions!X39,IF(Company_PC_inputs!X39&lt;&gt;"",Company_PC_inputs!X39,""))</f>
        <v/>
      </c>
      <c r="Y39" s="199" t="str">
        <f>IF(Ofwat_PC_Interventions!Y39&lt;&gt;"",Ofwat_PC_Interventions!Y39,IF(Company_PC_inputs!Y39&lt;&gt;"",Company_PC_inputs!Y39,""))</f>
        <v/>
      </c>
      <c r="Z39" s="199" t="str">
        <f>IF(Ofwat_PC_Interventions!Z39&lt;&gt;"",Ofwat_PC_Interventions!Z39,IF(Company_PC_inputs!Z39&lt;&gt;"",Company_PC_inputs!Z39,""))</f>
        <v/>
      </c>
      <c r="AA39" s="199" t="str">
        <f>IF(Ofwat_PC_Interventions!AA39&lt;&gt;"",Ofwat_PC_Interventions!AA39,IF(Company_PC_inputs!AA39&lt;&gt;"",Company_PC_inputs!AA39,""))</f>
        <v/>
      </c>
      <c r="AB39" s="199" t="str">
        <f>IF(Ofwat_PC_Interventions!AB39&lt;&gt;"",Ofwat_PC_Interventions!AB39,IF(Company_PC_inputs!AB39&lt;&gt;"",Company_PC_inputs!AB39,""))</f>
        <v/>
      </c>
      <c r="AC39" s="199" t="str">
        <f>IF(Ofwat_PC_Interventions!AC39&lt;&gt;"",Ofwat_PC_Interventions!AC39,IF(Company_PC_inputs!AC39&lt;&gt;"",Company_PC_inputs!AC39,""))</f>
        <v/>
      </c>
      <c r="AD39" s="199" t="str">
        <f>IF(Ofwat_PC_Interventions!AD39&lt;&gt;"",Ofwat_PC_Interventions!AD39,IF(Company_PC_inputs!AD39&lt;&gt;"",Company_PC_inputs!AD39,""))</f>
        <v/>
      </c>
      <c r="AE39" s="199" t="str">
        <f>IF(Ofwat_PC_Interventions!AE39&lt;&gt;"",Ofwat_PC_Interventions!AE39,IF(Company_PC_inputs!AE39&lt;&gt;"",Company_PC_inputs!AE39,""))</f>
        <v/>
      </c>
      <c r="AF39" s="199" t="str">
        <f>IF(Ofwat_PC_Interventions!AF39&lt;&gt;"",Ofwat_PC_Interventions!AF39,IF(Company_PC_inputs!AF39&lt;&gt;"",Company_PC_inputs!AF39,""))</f>
        <v/>
      </c>
      <c r="AG39" s="199" t="str">
        <f>IF(Ofwat_PC_Interventions!AG39&lt;&gt;"",Ofwat_PC_Interventions!AG39,IF(Company_PC_inputs!AG39&lt;&gt;"",Company_PC_inputs!AG39,""))</f>
        <v/>
      </c>
      <c r="AH39" s="199" t="str">
        <f>IF(Ofwat_PC_Interventions!AH39&lt;&gt;"",Ofwat_PC_Interventions!AH39,IF(Company_PC_inputs!AH39&lt;&gt;"",Company_PC_inputs!AH39,""))</f>
        <v/>
      </c>
      <c r="AI39" s="199" t="str">
        <f>IF(Ofwat_PC_Interventions!AI39&lt;&gt;"",Ofwat_PC_Interventions!AI39,IF(Company_PC_inputs!AI39&lt;&gt;"",Company_PC_inputs!AI39,""))</f>
        <v/>
      </c>
      <c r="AJ39" s="199" t="str">
        <f>IF(Ofwat_PC_Interventions!AJ39&lt;&gt;"",Ofwat_PC_Interventions!AJ39,IF(Company_PC_inputs!AJ39&lt;&gt;"",Company_PC_inputs!AJ39,""))</f>
        <v/>
      </c>
      <c r="AK39" s="199" t="str">
        <f>IF(Ofwat_PC_Interventions!AK39&lt;&gt;"",Ofwat_PC_Interventions!AK39,IF(Company_PC_inputs!AK39&lt;&gt;"",Company_PC_inputs!AK39,""))</f>
        <v/>
      </c>
      <c r="AL39" s="199" t="str">
        <f>IF(Ofwat_PC_Interventions!AL39&lt;&gt;"",Ofwat_PC_Interventions!AL39,IF(Company_PC_inputs!AL39&lt;&gt;"",Company_PC_inputs!AL39,""))</f>
        <v/>
      </c>
      <c r="AM39" s="199" t="str">
        <f>IF(Ofwat_PC_Interventions!AM39&lt;&gt;"",Ofwat_PC_Interventions!AM39,IF(Company_PC_inputs!AM39&lt;&gt;"",Company_PC_inputs!AM39,""))</f>
        <v/>
      </c>
      <c r="AN39" s="199" t="str">
        <f>IF(Ofwat_PC_Interventions!AN39&lt;&gt;"",Ofwat_PC_Interventions!AN39,IF(Company_PC_inputs!AN39&lt;&gt;"",Company_PC_inputs!AN39,""))</f>
        <v/>
      </c>
      <c r="AO39" s="199" t="str">
        <f>IF(Ofwat_PC_Interventions!AO39&lt;&gt;"",Ofwat_PC_Interventions!AO39,IF(Company_PC_inputs!AO39&lt;&gt;"",Company_PC_inputs!AO39,""))</f>
        <v/>
      </c>
      <c r="AP39" s="199" t="str">
        <f>IF(Ofwat_PC_Interventions!AP39&lt;&gt;"",Ofwat_PC_Interventions!AP39,IF(Company_PC_inputs!AP39&lt;&gt;"",Company_PC_inputs!AP39,""))</f>
        <v/>
      </c>
      <c r="AQ39" s="199" t="str">
        <f>IF(Ofwat_PC_Interventions!AQ39&lt;&gt;"",Ofwat_PC_Interventions!AQ39,IF(Company_PC_inputs!AQ39&lt;&gt;"",Company_PC_inputs!AQ39,""))</f>
        <v/>
      </c>
      <c r="AR39" s="199" t="str">
        <f>IF(Ofwat_PC_Interventions!AR39&lt;&gt;"",Ofwat_PC_Interventions!AR39,IF(Company_PC_inputs!AR39&lt;&gt;"",Company_PC_inputs!AR39,""))</f>
        <v/>
      </c>
      <c r="AS39" s="199" t="str">
        <f>IF(Ofwat_PC_Interventions!AS39&lt;&gt;"",Ofwat_PC_Interventions!AS39,IF(Company_PC_inputs!AS39&lt;&gt;"",Company_PC_inputs!AS39,""))</f>
        <v/>
      </c>
      <c r="AT39" s="199" t="str">
        <f>IF(Ofwat_PC_Interventions!AT39&lt;&gt;"",Ofwat_PC_Interventions!AT39,IF(Company_PC_inputs!AT39&lt;&gt;"",Company_PC_inputs!AT39,""))</f>
        <v/>
      </c>
      <c r="AU39" s="199" t="str">
        <f>IF(Ofwat_PC_Interventions!AU39&lt;&gt;"",Ofwat_PC_Interventions!AU39,IF(Company_PC_inputs!AU39&lt;&gt;"",Company_PC_inputs!AU39,""))</f>
        <v/>
      </c>
      <c r="AV39" s="199" t="str">
        <f>IF(Ofwat_PC_Interventions!AV39&lt;&gt;"",Ofwat_PC_Interventions!AV39,IF(Company_PC_inputs!AV39&lt;&gt;"",Company_PC_inputs!AV39,""))</f>
        <v/>
      </c>
      <c r="AW39" s="199" t="str">
        <f>IF(Ofwat_PC_Interventions!AW39&lt;&gt;"",Ofwat_PC_Interventions!AW39,IF(Company_PC_inputs!AW39&lt;&gt;"",Company_PC_inputs!AW39,""))</f>
        <v/>
      </c>
      <c r="AX39" s="199" t="str">
        <f>IF(Ofwat_PC_Interventions!AX39&lt;&gt;"",Ofwat_PC_Interventions!AX39,IF(Company_PC_inputs!AX39&lt;&gt;"",Company_PC_inputs!AX39,""))</f>
        <v/>
      </c>
      <c r="AY39" s="199" t="str">
        <f>IF(Ofwat_PC_Interventions!AY39&lt;&gt;"",Ofwat_PC_Interventions!AY39,IF(Company_PC_inputs!AY39&lt;&gt;"",Company_PC_inputs!AY39,""))</f>
        <v/>
      </c>
      <c r="AZ39" s="199" t="str">
        <f>IF(Ofwat_PC_Interventions!AZ39&lt;&gt;"",Ofwat_PC_Interventions!AZ39,IF(Company_PC_inputs!AZ39&lt;&gt;"",Company_PC_inputs!AZ39,""))</f>
        <v/>
      </c>
      <c r="BA39" s="199" t="str">
        <f>IF(Ofwat_PC_Interventions!BA39&lt;&gt;"",Ofwat_PC_Interventions!BA39,IF(Company_PC_inputs!BA39&lt;&gt;"",Company_PC_inputs!BA39,""))</f>
        <v/>
      </c>
      <c r="BB39" s="199" t="str">
        <f>IF(Ofwat_PC_Interventions!BB39&lt;&gt;"",Ofwat_PC_Interventions!BB39,IF(Company_PC_inputs!BB39&lt;&gt;"",Company_PC_inputs!BB39,""))</f>
        <v/>
      </c>
      <c r="BC39" s="199" t="str">
        <f>IF(Ofwat_PC_Interventions!BC39&lt;&gt;"",Ofwat_PC_Interventions!BC39,IF(Company_PC_inputs!BC39&lt;&gt;"",Company_PC_inputs!BC39,""))</f>
        <v/>
      </c>
      <c r="BD39" s="199" t="str">
        <f>IF(Ofwat_PC_Interventions!BD39&lt;&gt;"",Ofwat_PC_Interventions!BD39,IF(Company_PC_inputs!BD39&lt;&gt;"",Company_PC_inputs!BD39,""))</f>
        <v/>
      </c>
      <c r="BE39" s="199" t="str">
        <f>IF(Ofwat_PC_Interventions!BE39&lt;&gt;"",Ofwat_PC_Interventions!BE39,IF(Company_PC_inputs!BE39&lt;&gt;"",Company_PC_inputs!BE39,""))</f>
        <v/>
      </c>
      <c r="BF39" s="199" t="str">
        <f>IF(Ofwat_PC_Interventions!BF39&lt;&gt;"",Ofwat_PC_Interventions!BF39,IF(Company_PC_inputs!BF39&lt;&gt;"",Company_PC_inputs!BF39,""))</f>
        <v/>
      </c>
      <c r="BG39" s="199" t="str">
        <f>IF(Ofwat_PC_Interventions!BG39&lt;&gt;"",Ofwat_PC_Interventions!BG39,IF(Company_PC_inputs!BG39&lt;&gt;"",Company_PC_inputs!BG39,""))</f>
        <v/>
      </c>
      <c r="BH39" s="199" t="str">
        <f>IF(Ofwat_PC_Interventions!BH39&lt;&gt;"",Ofwat_PC_Interventions!BH39,IF(Company_PC_inputs!BH39&lt;&gt;"",Company_PC_inputs!BH39,""))</f>
        <v/>
      </c>
      <c r="BI39" s="199" t="str">
        <f>IF(Ofwat_PC_Interventions!BI39&lt;&gt;"",Ofwat_PC_Interventions!BI39,IF(Company_PC_inputs!BI39&lt;&gt;"",Company_PC_inputs!BI39,""))</f>
        <v/>
      </c>
      <c r="BJ39" s="199" t="str">
        <f>IF(Ofwat_PC_Interventions!BJ39&lt;&gt;"",Ofwat_PC_Interventions!BJ39,IF(Company_PC_inputs!BJ39&lt;&gt;"",Company_PC_inputs!BJ39,""))</f>
        <v/>
      </c>
      <c r="BK39" s="199" t="str">
        <f>IF(Ofwat_PC_Interventions!BK39&lt;&gt;"",Ofwat_PC_Interventions!BK39,IF(Company_PC_inputs!BK39&lt;&gt;"",Company_PC_inputs!BK39,""))</f>
        <v/>
      </c>
      <c r="BL39" s="199" t="str">
        <f>IF(Ofwat_PC_Interventions!BL39&lt;&gt;"",Ofwat_PC_Interventions!BL39,IF(Company_PC_inputs!BL39&lt;&gt;"",Company_PC_inputs!BL39,""))</f>
        <v/>
      </c>
      <c r="BM39" s="199" t="str">
        <f>IF(Ofwat_PC_Interventions!BM39&lt;&gt;"",Ofwat_PC_Interventions!BM39,IF(Company_PC_inputs!BM39&lt;&gt;"",Company_PC_inputs!BM39,""))</f>
        <v/>
      </c>
      <c r="BN39" s="199" t="str">
        <f>IF(Ofwat_PC_Interventions!BN39&lt;&gt;"",Ofwat_PC_Interventions!BN39,IF(Company_PC_inputs!BN39&lt;&gt;"",Company_PC_inputs!BN39,""))</f>
        <v/>
      </c>
      <c r="BO39" s="199" t="str">
        <f>IF(Ofwat_PC_Interventions!BO39&lt;&gt;"",Ofwat_PC_Interventions!BO39,IF(Company_PC_inputs!BO39&lt;&gt;"",Company_PC_inputs!BO39,""))</f>
        <v/>
      </c>
      <c r="BP39" s="199" t="str">
        <f>IF(Ofwat_PC_Interventions!BP39&lt;&gt;"",Ofwat_PC_Interventions!BP39,IF(Company_PC_inputs!BP39&lt;&gt;"",Company_PC_inputs!BP39,""))</f>
        <v/>
      </c>
      <c r="BQ39" s="199" t="str">
        <f>IF(Ofwat_PC_Interventions!BQ39&lt;&gt;"",Ofwat_PC_Interventions!BQ39,IF(Company_PC_inputs!BQ39&lt;&gt;"",Company_PC_inputs!BQ39,""))</f>
        <v/>
      </c>
    </row>
    <row r="40" spans="4:69" s="170" customFormat="1" x14ac:dyDescent="0.2">
      <c r="D40" s="208"/>
      <c r="E40" s="208" t="s">
        <v>127</v>
      </c>
      <c r="F40" s="208"/>
      <c r="G40" s="208" t="s">
        <v>108</v>
      </c>
      <c r="H40" s="208"/>
      <c r="I40" s="208"/>
      <c r="J40" s="198" t="str">
        <f>IF(Ofwat_PC_Interventions!J40&lt;&gt;"",Ofwat_PC_Interventions!J40,IF(Company_PC_inputs!J40&lt;&gt;"",Company_PC_inputs!J40,""))</f>
        <v/>
      </c>
      <c r="K40" s="198" t="str">
        <f>IF(Ofwat_PC_Interventions!K40&lt;&gt;"",Ofwat_PC_Interventions!K40,IF(Company_PC_inputs!K40&lt;&gt;"",Company_PC_inputs!K40,""))</f>
        <v/>
      </c>
      <c r="L40" s="198" t="str">
        <f>IF(Ofwat_PC_Interventions!L40&lt;&gt;"",Ofwat_PC_Interventions!L40,IF(Company_PC_inputs!L40&lt;&gt;"",Company_PC_inputs!L40,""))</f>
        <v/>
      </c>
      <c r="M40" s="198" t="str">
        <f>IF(Ofwat_PC_Interventions!M40&lt;&gt;"",Ofwat_PC_Interventions!M40,IF(Company_PC_inputs!M40&lt;&gt;"",Company_PC_inputs!M40,""))</f>
        <v/>
      </c>
      <c r="N40" s="198" t="str">
        <f>IF(Ofwat_PC_Interventions!N40&lt;&gt;"",Ofwat_PC_Interventions!N40,IF(Company_PC_inputs!N40&lt;&gt;"",Company_PC_inputs!N40,""))</f>
        <v/>
      </c>
      <c r="O40" s="198" t="str">
        <f>IF(Ofwat_PC_Interventions!O40&lt;&gt;"",Ofwat_PC_Interventions!O40,IF(Company_PC_inputs!O40&lt;&gt;"",Company_PC_inputs!O40,""))</f>
        <v/>
      </c>
      <c r="P40" s="198" t="str">
        <f>IF(Ofwat_PC_Interventions!P40&lt;&gt;"",Ofwat_PC_Interventions!P40,IF(Company_PC_inputs!P40&lt;&gt;"",Company_PC_inputs!P40,""))</f>
        <v/>
      </c>
      <c r="Q40" s="198" t="str">
        <f>IF(Ofwat_PC_Interventions!Q40&lt;&gt;"",Ofwat_PC_Interventions!Q40,IF(Company_PC_inputs!Q40&lt;&gt;"",Company_PC_inputs!Q40,""))</f>
        <v/>
      </c>
      <c r="R40" s="198" t="str">
        <f>IF(Ofwat_PC_Interventions!R40&lt;&gt;"",Ofwat_PC_Interventions!R40,IF(Company_PC_inputs!R40&lt;&gt;"",Company_PC_inputs!R40,""))</f>
        <v/>
      </c>
      <c r="S40" s="198" t="str">
        <f>IF(Ofwat_PC_Interventions!S40&lt;&gt;"",Ofwat_PC_Interventions!S40,IF(Company_PC_inputs!S40&lt;&gt;"",Company_PC_inputs!S40,""))</f>
        <v/>
      </c>
      <c r="T40" s="198" t="str">
        <f>IF(Ofwat_PC_Interventions!T40&lt;&gt;"",Ofwat_PC_Interventions!T40,IF(Company_PC_inputs!T40&lt;&gt;"",Company_PC_inputs!T40,""))</f>
        <v/>
      </c>
      <c r="U40" s="198" t="str">
        <f>IF(Ofwat_PC_Interventions!U40&lt;&gt;"",Ofwat_PC_Interventions!U40,IF(Company_PC_inputs!U40&lt;&gt;"",Company_PC_inputs!U40,""))</f>
        <v/>
      </c>
      <c r="V40" s="198" t="str">
        <f>IF(Ofwat_PC_Interventions!V40&lt;&gt;"",Ofwat_PC_Interventions!V40,IF(Company_PC_inputs!V40&lt;&gt;"",Company_PC_inputs!V40,""))</f>
        <v/>
      </c>
      <c r="W40" s="198" t="str">
        <f>IF(Ofwat_PC_Interventions!W40&lt;&gt;"",Ofwat_PC_Interventions!W40,IF(Company_PC_inputs!W40&lt;&gt;"",Company_PC_inputs!W40,""))</f>
        <v/>
      </c>
      <c r="X40" s="198" t="str">
        <f>IF(Ofwat_PC_Interventions!X40&lt;&gt;"",Ofwat_PC_Interventions!X40,IF(Company_PC_inputs!X40&lt;&gt;"",Company_PC_inputs!X40,""))</f>
        <v/>
      </c>
      <c r="Y40" s="198" t="str">
        <f>IF(Ofwat_PC_Interventions!Y40&lt;&gt;"",Ofwat_PC_Interventions!Y40,IF(Company_PC_inputs!Y40&lt;&gt;"",Company_PC_inputs!Y40,""))</f>
        <v/>
      </c>
      <c r="Z40" s="198" t="str">
        <f>IF(Ofwat_PC_Interventions!Z40&lt;&gt;"",Ofwat_PC_Interventions!Z40,IF(Company_PC_inputs!Z40&lt;&gt;"",Company_PC_inputs!Z40,""))</f>
        <v/>
      </c>
      <c r="AA40" s="198" t="str">
        <f>IF(Ofwat_PC_Interventions!AA40&lt;&gt;"",Ofwat_PC_Interventions!AA40,IF(Company_PC_inputs!AA40&lt;&gt;"",Company_PC_inputs!AA40,""))</f>
        <v/>
      </c>
      <c r="AB40" s="198" t="str">
        <f>IF(Ofwat_PC_Interventions!AB40&lt;&gt;"",Ofwat_PC_Interventions!AB40,IF(Company_PC_inputs!AB40&lt;&gt;"",Company_PC_inputs!AB40,""))</f>
        <v/>
      </c>
      <c r="AC40" s="198" t="str">
        <f>IF(Ofwat_PC_Interventions!AC40&lt;&gt;"",Ofwat_PC_Interventions!AC40,IF(Company_PC_inputs!AC40&lt;&gt;"",Company_PC_inputs!AC40,""))</f>
        <v/>
      </c>
      <c r="AD40" s="198" t="str">
        <f>IF(Ofwat_PC_Interventions!AD40&lt;&gt;"",Ofwat_PC_Interventions!AD40,IF(Company_PC_inputs!AD40&lt;&gt;"",Company_PC_inputs!AD40,""))</f>
        <v/>
      </c>
      <c r="AE40" s="198" t="str">
        <f>IF(Ofwat_PC_Interventions!AE40&lt;&gt;"",Ofwat_PC_Interventions!AE40,IF(Company_PC_inputs!AE40&lt;&gt;"",Company_PC_inputs!AE40,""))</f>
        <v/>
      </c>
      <c r="AF40" s="198" t="str">
        <f>IF(Ofwat_PC_Interventions!AF40&lt;&gt;"",Ofwat_PC_Interventions!AF40,IF(Company_PC_inputs!AF40&lt;&gt;"",Company_PC_inputs!AF40,""))</f>
        <v/>
      </c>
      <c r="AG40" s="198" t="str">
        <f>IF(Ofwat_PC_Interventions!AG40&lt;&gt;"",Ofwat_PC_Interventions!AG40,IF(Company_PC_inputs!AG40&lt;&gt;"",Company_PC_inputs!AG40,""))</f>
        <v/>
      </c>
      <c r="AH40" s="198" t="str">
        <f>IF(Ofwat_PC_Interventions!AH40&lt;&gt;"",Ofwat_PC_Interventions!AH40,IF(Company_PC_inputs!AH40&lt;&gt;"",Company_PC_inputs!AH40,""))</f>
        <v/>
      </c>
      <c r="AI40" s="198" t="str">
        <f>IF(Ofwat_PC_Interventions!AI40&lt;&gt;"",Ofwat_PC_Interventions!AI40,IF(Company_PC_inputs!AI40&lt;&gt;"",Company_PC_inputs!AI40,""))</f>
        <v/>
      </c>
      <c r="AJ40" s="198" t="str">
        <f>IF(Ofwat_PC_Interventions!AJ40&lt;&gt;"",Ofwat_PC_Interventions!AJ40,IF(Company_PC_inputs!AJ40&lt;&gt;"",Company_PC_inputs!AJ40,""))</f>
        <v/>
      </c>
      <c r="AK40" s="198" t="str">
        <f>IF(Ofwat_PC_Interventions!AK40&lt;&gt;"",Ofwat_PC_Interventions!AK40,IF(Company_PC_inputs!AK40&lt;&gt;"",Company_PC_inputs!AK40,""))</f>
        <v/>
      </c>
      <c r="AL40" s="198" t="str">
        <f>IF(Ofwat_PC_Interventions!AL40&lt;&gt;"",Ofwat_PC_Interventions!AL40,IF(Company_PC_inputs!AL40&lt;&gt;"",Company_PC_inputs!AL40,""))</f>
        <v/>
      </c>
      <c r="AM40" s="198" t="str">
        <f>IF(Ofwat_PC_Interventions!AM40&lt;&gt;"",Ofwat_PC_Interventions!AM40,IF(Company_PC_inputs!AM40&lt;&gt;"",Company_PC_inputs!AM40,""))</f>
        <v/>
      </c>
      <c r="AN40" s="198" t="str">
        <f>IF(Ofwat_PC_Interventions!AN40&lt;&gt;"",Ofwat_PC_Interventions!AN40,IF(Company_PC_inputs!AN40&lt;&gt;"",Company_PC_inputs!AN40,""))</f>
        <v/>
      </c>
      <c r="AO40" s="198" t="str">
        <f>IF(Ofwat_PC_Interventions!AO40&lt;&gt;"",Ofwat_PC_Interventions!AO40,IF(Company_PC_inputs!AO40&lt;&gt;"",Company_PC_inputs!AO40,""))</f>
        <v/>
      </c>
      <c r="AP40" s="198" t="str">
        <f>IF(Ofwat_PC_Interventions!AP40&lt;&gt;"",Ofwat_PC_Interventions!AP40,IF(Company_PC_inputs!AP40&lt;&gt;"",Company_PC_inputs!AP40,""))</f>
        <v/>
      </c>
      <c r="AQ40" s="198" t="str">
        <f>IF(Ofwat_PC_Interventions!AQ40&lt;&gt;"",Ofwat_PC_Interventions!AQ40,IF(Company_PC_inputs!AQ40&lt;&gt;"",Company_PC_inputs!AQ40,""))</f>
        <v/>
      </c>
      <c r="AR40" s="198" t="str">
        <f>IF(Ofwat_PC_Interventions!AR40&lt;&gt;"",Ofwat_PC_Interventions!AR40,IF(Company_PC_inputs!AR40&lt;&gt;"",Company_PC_inputs!AR40,""))</f>
        <v/>
      </c>
      <c r="AS40" s="198" t="str">
        <f>IF(Ofwat_PC_Interventions!AS40&lt;&gt;"",Ofwat_PC_Interventions!AS40,IF(Company_PC_inputs!AS40&lt;&gt;"",Company_PC_inputs!AS40,""))</f>
        <v/>
      </c>
      <c r="AT40" s="198" t="str">
        <f>IF(Ofwat_PC_Interventions!AT40&lt;&gt;"",Ofwat_PC_Interventions!AT40,IF(Company_PC_inputs!AT40&lt;&gt;"",Company_PC_inputs!AT40,""))</f>
        <v/>
      </c>
      <c r="AU40" s="198" t="str">
        <f>IF(Ofwat_PC_Interventions!AU40&lt;&gt;"",Ofwat_PC_Interventions!AU40,IF(Company_PC_inputs!AU40&lt;&gt;"",Company_PC_inputs!AU40,""))</f>
        <v/>
      </c>
      <c r="AV40" s="198" t="str">
        <f>IF(Ofwat_PC_Interventions!AV40&lt;&gt;"",Ofwat_PC_Interventions!AV40,IF(Company_PC_inputs!AV40&lt;&gt;"",Company_PC_inputs!AV40,""))</f>
        <v/>
      </c>
      <c r="AW40" s="198" t="str">
        <f>IF(Ofwat_PC_Interventions!AW40&lt;&gt;"",Ofwat_PC_Interventions!AW40,IF(Company_PC_inputs!AW40&lt;&gt;"",Company_PC_inputs!AW40,""))</f>
        <v/>
      </c>
      <c r="AX40" s="198" t="str">
        <f>IF(Ofwat_PC_Interventions!AX40&lt;&gt;"",Ofwat_PC_Interventions!AX40,IF(Company_PC_inputs!AX40&lt;&gt;"",Company_PC_inputs!AX40,""))</f>
        <v/>
      </c>
      <c r="AY40" s="198" t="str">
        <f>IF(Ofwat_PC_Interventions!AY40&lt;&gt;"",Ofwat_PC_Interventions!AY40,IF(Company_PC_inputs!AY40&lt;&gt;"",Company_PC_inputs!AY40,""))</f>
        <v/>
      </c>
      <c r="AZ40" s="198" t="str">
        <f>IF(Ofwat_PC_Interventions!AZ40&lt;&gt;"",Ofwat_PC_Interventions!AZ40,IF(Company_PC_inputs!AZ40&lt;&gt;"",Company_PC_inputs!AZ40,""))</f>
        <v/>
      </c>
      <c r="BA40" s="198" t="str">
        <f>IF(Ofwat_PC_Interventions!BA40&lt;&gt;"",Ofwat_PC_Interventions!BA40,IF(Company_PC_inputs!BA40&lt;&gt;"",Company_PC_inputs!BA40,""))</f>
        <v/>
      </c>
      <c r="BB40" s="198" t="str">
        <f>IF(Ofwat_PC_Interventions!BB40&lt;&gt;"",Ofwat_PC_Interventions!BB40,IF(Company_PC_inputs!BB40&lt;&gt;"",Company_PC_inputs!BB40,""))</f>
        <v/>
      </c>
      <c r="BC40" s="198" t="str">
        <f>IF(Ofwat_PC_Interventions!BC40&lt;&gt;"",Ofwat_PC_Interventions!BC40,IF(Company_PC_inputs!BC40&lt;&gt;"",Company_PC_inputs!BC40,""))</f>
        <v/>
      </c>
      <c r="BD40" s="198" t="str">
        <f>IF(Ofwat_PC_Interventions!BD40&lt;&gt;"",Ofwat_PC_Interventions!BD40,IF(Company_PC_inputs!BD40&lt;&gt;"",Company_PC_inputs!BD40,""))</f>
        <v/>
      </c>
      <c r="BE40" s="198" t="str">
        <f>IF(Ofwat_PC_Interventions!BE40&lt;&gt;"",Ofwat_PC_Interventions!BE40,IF(Company_PC_inputs!BE40&lt;&gt;"",Company_PC_inputs!BE40,""))</f>
        <v/>
      </c>
      <c r="BF40" s="198" t="str">
        <f>IF(Ofwat_PC_Interventions!BF40&lt;&gt;"",Ofwat_PC_Interventions!BF40,IF(Company_PC_inputs!BF40&lt;&gt;"",Company_PC_inputs!BF40,""))</f>
        <v/>
      </c>
      <c r="BG40" s="198" t="str">
        <f>IF(Ofwat_PC_Interventions!BG40&lt;&gt;"",Ofwat_PC_Interventions!BG40,IF(Company_PC_inputs!BG40&lt;&gt;"",Company_PC_inputs!BG40,""))</f>
        <v/>
      </c>
      <c r="BH40" s="198" t="str">
        <f>IF(Ofwat_PC_Interventions!BH40&lt;&gt;"",Ofwat_PC_Interventions!BH40,IF(Company_PC_inputs!BH40&lt;&gt;"",Company_PC_inputs!BH40,""))</f>
        <v/>
      </c>
      <c r="BI40" s="198" t="str">
        <f>IF(Ofwat_PC_Interventions!BI40&lt;&gt;"",Ofwat_PC_Interventions!BI40,IF(Company_PC_inputs!BI40&lt;&gt;"",Company_PC_inputs!BI40,""))</f>
        <v/>
      </c>
      <c r="BJ40" s="198" t="str">
        <f>IF(Ofwat_PC_Interventions!BJ40&lt;&gt;"",Ofwat_PC_Interventions!BJ40,IF(Company_PC_inputs!BJ40&lt;&gt;"",Company_PC_inputs!BJ40,""))</f>
        <v/>
      </c>
      <c r="BK40" s="198" t="str">
        <f>IF(Ofwat_PC_Interventions!BK40&lt;&gt;"",Ofwat_PC_Interventions!BK40,IF(Company_PC_inputs!BK40&lt;&gt;"",Company_PC_inputs!BK40,""))</f>
        <v/>
      </c>
      <c r="BL40" s="198" t="str">
        <f>IF(Ofwat_PC_Interventions!BL40&lt;&gt;"",Ofwat_PC_Interventions!BL40,IF(Company_PC_inputs!BL40&lt;&gt;"",Company_PC_inputs!BL40,""))</f>
        <v/>
      </c>
      <c r="BM40" s="198" t="str">
        <f>IF(Ofwat_PC_Interventions!BM40&lt;&gt;"",Ofwat_PC_Interventions!BM40,IF(Company_PC_inputs!BM40&lt;&gt;"",Company_PC_inputs!BM40,""))</f>
        <v/>
      </c>
      <c r="BN40" s="198" t="str">
        <f>IF(Ofwat_PC_Interventions!BN40&lt;&gt;"",Ofwat_PC_Interventions!BN40,IF(Company_PC_inputs!BN40&lt;&gt;"",Company_PC_inputs!BN40,""))</f>
        <v/>
      </c>
      <c r="BO40" s="198" t="str">
        <f>IF(Ofwat_PC_Interventions!BO40&lt;&gt;"",Ofwat_PC_Interventions!BO40,IF(Company_PC_inputs!BO40&lt;&gt;"",Company_PC_inputs!BO40,""))</f>
        <v/>
      </c>
      <c r="BP40" s="198" t="str">
        <f>IF(Ofwat_PC_Interventions!BP40&lt;&gt;"",Ofwat_PC_Interventions!BP40,IF(Company_PC_inputs!BP40&lt;&gt;"",Company_PC_inputs!BP40,""))</f>
        <v/>
      </c>
      <c r="BQ40" s="198" t="str">
        <f>IF(Ofwat_PC_Interventions!BQ40&lt;&gt;"",Ofwat_PC_Interventions!BQ40,IF(Company_PC_inputs!BQ40&lt;&gt;"",Company_PC_inputs!BQ40,""))</f>
        <v/>
      </c>
    </row>
    <row r="41" spans="4:69" s="170" customFormat="1" x14ac:dyDescent="0.2">
      <c r="D41" s="208"/>
      <c r="E41" s="208"/>
      <c r="F41" s="208"/>
      <c r="G41" s="208"/>
      <c r="H41" s="208"/>
      <c r="I41" s="208"/>
      <c r="J41" s="198" t="str">
        <f>IF(Ofwat_PC_Interventions!J41&lt;&gt;"",Ofwat_PC_Interventions!J41,IF(Company_PC_inputs!J41&lt;&gt;"",Company_PC_inputs!J41,""))</f>
        <v/>
      </c>
      <c r="K41" s="198" t="str">
        <f>IF(Ofwat_PC_Interventions!K41&lt;&gt;"",Ofwat_PC_Interventions!K41,IF(Company_PC_inputs!K41&lt;&gt;"",Company_PC_inputs!K41,""))</f>
        <v/>
      </c>
      <c r="L41" s="198" t="str">
        <f>IF(Ofwat_PC_Interventions!L41&lt;&gt;"",Ofwat_PC_Interventions!L41,IF(Company_PC_inputs!L41&lt;&gt;"",Company_PC_inputs!L41,""))</f>
        <v/>
      </c>
      <c r="M41" s="198" t="str">
        <f>IF(Ofwat_PC_Interventions!M41&lt;&gt;"",Ofwat_PC_Interventions!M41,IF(Company_PC_inputs!M41&lt;&gt;"",Company_PC_inputs!M41,""))</f>
        <v/>
      </c>
      <c r="N41" s="198" t="str">
        <f>IF(Ofwat_PC_Interventions!N41&lt;&gt;"",Ofwat_PC_Interventions!N41,IF(Company_PC_inputs!N41&lt;&gt;"",Company_PC_inputs!N41,""))</f>
        <v/>
      </c>
      <c r="O41" s="198" t="str">
        <f>IF(Ofwat_PC_Interventions!O41&lt;&gt;"",Ofwat_PC_Interventions!O41,IF(Company_PC_inputs!O41&lt;&gt;"",Company_PC_inputs!O41,""))</f>
        <v/>
      </c>
      <c r="P41" s="198" t="str">
        <f>IF(Ofwat_PC_Interventions!P41&lt;&gt;"",Ofwat_PC_Interventions!P41,IF(Company_PC_inputs!P41&lt;&gt;"",Company_PC_inputs!P41,""))</f>
        <v/>
      </c>
      <c r="Q41" s="198" t="str">
        <f>IF(Ofwat_PC_Interventions!Q41&lt;&gt;"",Ofwat_PC_Interventions!Q41,IF(Company_PC_inputs!Q41&lt;&gt;"",Company_PC_inputs!Q41,""))</f>
        <v/>
      </c>
      <c r="R41" s="198" t="str">
        <f>IF(Ofwat_PC_Interventions!R41&lt;&gt;"",Ofwat_PC_Interventions!R41,IF(Company_PC_inputs!R41&lt;&gt;"",Company_PC_inputs!R41,""))</f>
        <v/>
      </c>
      <c r="S41" s="198" t="str">
        <f>IF(Ofwat_PC_Interventions!S41&lt;&gt;"",Ofwat_PC_Interventions!S41,IF(Company_PC_inputs!S41&lt;&gt;"",Company_PC_inputs!S41,""))</f>
        <v/>
      </c>
      <c r="T41" s="198" t="str">
        <f>IF(Ofwat_PC_Interventions!T41&lt;&gt;"",Ofwat_PC_Interventions!T41,IF(Company_PC_inputs!T41&lt;&gt;"",Company_PC_inputs!T41,""))</f>
        <v/>
      </c>
      <c r="U41" s="198" t="str">
        <f>IF(Ofwat_PC_Interventions!U41&lt;&gt;"",Ofwat_PC_Interventions!U41,IF(Company_PC_inputs!U41&lt;&gt;"",Company_PC_inputs!U41,""))</f>
        <v/>
      </c>
      <c r="V41" s="198" t="str">
        <f>IF(Ofwat_PC_Interventions!V41&lt;&gt;"",Ofwat_PC_Interventions!V41,IF(Company_PC_inputs!V41&lt;&gt;"",Company_PC_inputs!V41,""))</f>
        <v/>
      </c>
      <c r="W41" s="198" t="str">
        <f>IF(Ofwat_PC_Interventions!W41&lt;&gt;"",Ofwat_PC_Interventions!W41,IF(Company_PC_inputs!W41&lt;&gt;"",Company_PC_inputs!W41,""))</f>
        <v/>
      </c>
      <c r="X41" s="198" t="str">
        <f>IF(Ofwat_PC_Interventions!X41&lt;&gt;"",Ofwat_PC_Interventions!X41,IF(Company_PC_inputs!X41&lt;&gt;"",Company_PC_inputs!X41,""))</f>
        <v/>
      </c>
      <c r="Y41" s="198" t="str">
        <f>IF(Ofwat_PC_Interventions!Y41&lt;&gt;"",Ofwat_PC_Interventions!Y41,IF(Company_PC_inputs!Y41&lt;&gt;"",Company_PC_inputs!Y41,""))</f>
        <v/>
      </c>
      <c r="Z41" s="198" t="str">
        <f>IF(Ofwat_PC_Interventions!Z41&lt;&gt;"",Ofwat_PC_Interventions!Z41,IF(Company_PC_inputs!Z41&lt;&gt;"",Company_PC_inputs!Z41,""))</f>
        <v/>
      </c>
      <c r="AA41" s="198" t="str">
        <f>IF(Ofwat_PC_Interventions!AA41&lt;&gt;"",Ofwat_PC_Interventions!AA41,IF(Company_PC_inputs!AA41&lt;&gt;"",Company_PC_inputs!AA41,""))</f>
        <v/>
      </c>
      <c r="AB41" s="198" t="str">
        <f>IF(Ofwat_PC_Interventions!AB41&lt;&gt;"",Ofwat_PC_Interventions!AB41,IF(Company_PC_inputs!AB41&lt;&gt;"",Company_PC_inputs!AB41,""))</f>
        <v/>
      </c>
      <c r="AC41" s="198" t="str">
        <f>IF(Ofwat_PC_Interventions!AC41&lt;&gt;"",Ofwat_PC_Interventions!AC41,IF(Company_PC_inputs!AC41&lt;&gt;"",Company_PC_inputs!AC41,""))</f>
        <v/>
      </c>
      <c r="AD41" s="198" t="str">
        <f>IF(Ofwat_PC_Interventions!AD41&lt;&gt;"",Ofwat_PC_Interventions!AD41,IF(Company_PC_inputs!AD41&lt;&gt;"",Company_PC_inputs!AD41,""))</f>
        <v/>
      </c>
      <c r="AE41" s="198" t="str">
        <f>IF(Ofwat_PC_Interventions!AE41&lt;&gt;"",Ofwat_PC_Interventions!AE41,IF(Company_PC_inputs!AE41&lt;&gt;"",Company_PC_inputs!AE41,""))</f>
        <v/>
      </c>
      <c r="AF41" s="198" t="str">
        <f>IF(Ofwat_PC_Interventions!AF41&lt;&gt;"",Ofwat_PC_Interventions!AF41,IF(Company_PC_inputs!AF41&lt;&gt;"",Company_PC_inputs!AF41,""))</f>
        <v/>
      </c>
      <c r="AG41" s="198" t="str">
        <f>IF(Ofwat_PC_Interventions!AG41&lt;&gt;"",Ofwat_PC_Interventions!AG41,IF(Company_PC_inputs!AG41&lt;&gt;"",Company_PC_inputs!AG41,""))</f>
        <v/>
      </c>
      <c r="AH41" s="198" t="str">
        <f>IF(Ofwat_PC_Interventions!AH41&lt;&gt;"",Ofwat_PC_Interventions!AH41,IF(Company_PC_inputs!AH41&lt;&gt;"",Company_PC_inputs!AH41,""))</f>
        <v/>
      </c>
      <c r="AI41" s="198" t="str">
        <f>IF(Ofwat_PC_Interventions!AI41&lt;&gt;"",Ofwat_PC_Interventions!AI41,IF(Company_PC_inputs!AI41&lt;&gt;"",Company_PC_inputs!AI41,""))</f>
        <v/>
      </c>
      <c r="AJ41" s="198" t="str">
        <f>IF(Ofwat_PC_Interventions!AJ41&lt;&gt;"",Ofwat_PC_Interventions!AJ41,IF(Company_PC_inputs!AJ41&lt;&gt;"",Company_PC_inputs!AJ41,""))</f>
        <v/>
      </c>
      <c r="AK41" s="198" t="str">
        <f>IF(Ofwat_PC_Interventions!AK41&lt;&gt;"",Ofwat_PC_Interventions!AK41,IF(Company_PC_inputs!AK41&lt;&gt;"",Company_PC_inputs!AK41,""))</f>
        <v/>
      </c>
      <c r="AL41" s="198" t="str">
        <f>IF(Ofwat_PC_Interventions!AL41&lt;&gt;"",Ofwat_PC_Interventions!AL41,IF(Company_PC_inputs!AL41&lt;&gt;"",Company_PC_inputs!AL41,""))</f>
        <v/>
      </c>
      <c r="AM41" s="198" t="str">
        <f>IF(Ofwat_PC_Interventions!AM41&lt;&gt;"",Ofwat_PC_Interventions!AM41,IF(Company_PC_inputs!AM41&lt;&gt;"",Company_PC_inputs!AM41,""))</f>
        <v/>
      </c>
      <c r="AN41" s="198" t="str">
        <f>IF(Ofwat_PC_Interventions!AN41&lt;&gt;"",Ofwat_PC_Interventions!AN41,IF(Company_PC_inputs!AN41&lt;&gt;"",Company_PC_inputs!AN41,""))</f>
        <v/>
      </c>
      <c r="AO41" s="198" t="str">
        <f>IF(Ofwat_PC_Interventions!AO41&lt;&gt;"",Ofwat_PC_Interventions!AO41,IF(Company_PC_inputs!AO41&lt;&gt;"",Company_PC_inputs!AO41,""))</f>
        <v/>
      </c>
      <c r="AP41" s="198" t="str">
        <f>IF(Ofwat_PC_Interventions!AP41&lt;&gt;"",Ofwat_PC_Interventions!AP41,IF(Company_PC_inputs!AP41&lt;&gt;"",Company_PC_inputs!AP41,""))</f>
        <v/>
      </c>
      <c r="AQ41" s="198" t="str">
        <f>IF(Ofwat_PC_Interventions!AQ41&lt;&gt;"",Ofwat_PC_Interventions!AQ41,IF(Company_PC_inputs!AQ41&lt;&gt;"",Company_PC_inputs!AQ41,""))</f>
        <v/>
      </c>
      <c r="AR41" s="198" t="str">
        <f>IF(Ofwat_PC_Interventions!AR41&lt;&gt;"",Ofwat_PC_Interventions!AR41,IF(Company_PC_inputs!AR41&lt;&gt;"",Company_PC_inputs!AR41,""))</f>
        <v/>
      </c>
      <c r="AS41" s="198" t="str">
        <f>IF(Ofwat_PC_Interventions!AS41&lt;&gt;"",Ofwat_PC_Interventions!AS41,IF(Company_PC_inputs!AS41&lt;&gt;"",Company_PC_inputs!AS41,""))</f>
        <v/>
      </c>
      <c r="AT41" s="198" t="str">
        <f>IF(Ofwat_PC_Interventions!AT41&lt;&gt;"",Ofwat_PC_Interventions!AT41,IF(Company_PC_inputs!AT41&lt;&gt;"",Company_PC_inputs!AT41,""))</f>
        <v/>
      </c>
      <c r="AU41" s="198" t="str">
        <f>IF(Ofwat_PC_Interventions!AU41&lt;&gt;"",Ofwat_PC_Interventions!AU41,IF(Company_PC_inputs!AU41&lt;&gt;"",Company_PC_inputs!AU41,""))</f>
        <v/>
      </c>
      <c r="AV41" s="198" t="str">
        <f>IF(Ofwat_PC_Interventions!AV41&lt;&gt;"",Ofwat_PC_Interventions!AV41,IF(Company_PC_inputs!AV41&lt;&gt;"",Company_PC_inputs!AV41,""))</f>
        <v/>
      </c>
      <c r="AW41" s="198" t="str">
        <f>IF(Ofwat_PC_Interventions!AW41&lt;&gt;"",Ofwat_PC_Interventions!AW41,IF(Company_PC_inputs!AW41&lt;&gt;"",Company_PC_inputs!AW41,""))</f>
        <v/>
      </c>
      <c r="AX41" s="198" t="str">
        <f>IF(Ofwat_PC_Interventions!AX41&lt;&gt;"",Ofwat_PC_Interventions!AX41,IF(Company_PC_inputs!AX41&lt;&gt;"",Company_PC_inputs!AX41,""))</f>
        <v/>
      </c>
      <c r="AY41" s="198" t="str">
        <f>IF(Ofwat_PC_Interventions!AY41&lt;&gt;"",Ofwat_PC_Interventions!AY41,IF(Company_PC_inputs!AY41&lt;&gt;"",Company_PC_inputs!AY41,""))</f>
        <v/>
      </c>
      <c r="AZ41" s="198" t="str">
        <f>IF(Ofwat_PC_Interventions!AZ41&lt;&gt;"",Ofwat_PC_Interventions!AZ41,IF(Company_PC_inputs!AZ41&lt;&gt;"",Company_PC_inputs!AZ41,""))</f>
        <v/>
      </c>
      <c r="BA41" s="198" t="str">
        <f>IF(Ofwat_PC_Interventions!BA41&lt;&gt;"",Ofwat_PC_Interventions!BA41,IF(Company_PC_inputs!BA41&lt;&gt;"",Company_PC_inputs!BA41,""))</f>
        <v/>
      </c>
      <c r="BB41" s="198" t="str">
        <f>IF(Ofwat_PC_Interventions!BB41&lt;&gt;"",Ofwat_PC_Interventions!BB41,IF(Company_PC_inputs!BB41&lt;&gt;"",Company_PC_inputs!BB41,""))</f>
        <v/>
      </c>
      <c r="BC41" s="198" t="str">
        <f>IF(Ofwat_PC_Interventions!BC41&lt;&gt;"",Ofwat_PC_Interventions!BC41,IF(Company_PC_inputs!BC41&lt;&gt;"",Company_PC_inputs!BC41,""))</f>
        <v/>
      </c>
      <c r="BD41" s="198" t="str">
        <f>IF(Ofwat_PC_Interventions!BD41&lt;&gt;"",Ofwat_PC_Interventions!BD41,IF(Company_PC_inputs!BD41&lt;&gt;"",Company_PC_inputs!BD41,""))</f>
        <v/>
      </c>
      <c r="BE41" s="198" t="str">
        <f>IF(Ofwat_PC_Interventions!BE41&lt;&gt;"",Ofwat_PC_Interventions!BE41,IF(Company_PC_inputs!BE41&lt;&gt;"",Company_PC_inputs!BE41,""))</f>
        <v/>
      </c>
      <c r="BF41" s="198" t="str">
        <f>IF(Ofwat_PC_Interventions!BF41&lt;&gt;"",Ofwat_PC_Interventions!BF41,IF(Company_PC_inputs!BF41&lt;&gt;"",Company_PC_inputs!BF41,""))</f>
        <v/>
      </c>
      <c r="BG41" s="198" t="str">
        <f>IF(Ofwat_PC_Interventions!BG41&lt;&gt;"",Ofwat_PC_Interventions!BG41,IF(Company_PC_inputs!BG41&lt;&gt;"",Company_PC_inputs!BG41,""))</f>
        <v/>
      </c>
      <c r="BH41" s="198" t="str">
        <f>IF(Ofwat_PC_Interventions!BH41&lt;&gt;"",Ofwat_PC_Interventions!BH41,IF(Company_PC_inputs!BH41&lt;&gt;"",Company_PC_inputs!BH41,""))</f>
        <v/>
      </c>
      <c r="BI41" s="198" t="str">
        <f>IF(Ofwat_PC_Interventions!BI41&lt;&gt;"",Ofwat_PC_Interventions!BI41,IF(Company_PC_inputs!BI41&lt;&gt;"",Company_PC_inputs!BI41,""))</f>
        <v/>
      </c>
      <c r="BJ41" s="198" t="str">
        <f>IF(Ofwat_PC_Interventions!BJ41&lt;&gt;"",Ofwat_PC_Interventions!BJ41,IF(Company_PC_inputs!BJ41&lt;&gt;"",Company_PC_inputs!BJ41,""))</f>
        <v/>
      </c>
      <c r="BK41" s="198" t="str">
        <f>IF(Ofwat_PC_Interventions!BK41&lt;&gt;"",Ofwat_PC_Interventions!BK41,IF(Company_PC_inputs!BK41&lt;&gt;"",Company_PC_inputs!BK41,""))</f>
        <v/>
      </c>
      <c r="BL41" s="198" t="str">
        <f>IF(Ofwat_PC_Interventions!BL41&lt;&gt;"",Ofwat_PC_Interventions!BL41,IF(Company_PC_inputs!BL41&lt;&gt;"",Company_PC_inputs!BL41,""))</f>
        <v/>
      </c>
      <c r="BM41" s="198" t="str">
        <f>IF(Ofwat_PC_Interventions!BM41&lt;&gt;"",Ofwat_PC_Interventions!BM41,IF(Company_PC_inputs!BM41&lt;&gt;"",Company_PC_inputs!BM41,""))</f>
        <v/>
      </c>
      <c r="BN41" s="198" t="str">
        <f>IF(Ofwat_PC_Interventions!BN41&lt;&gt;"",Ofwat_PC_Interventions!BN41,IF(Company_PC_inputs!BN41&lt;&gt;"",Company_PC_inputs!BN41,""))</f>
        <v/>
      </c>
      <c r="BO41" s="198" t="str">
        <f>IF(Ofwat_PC_Interventions!BO41&lt;&gt;"",Ofwat_PC_Interventions!BO41,IF(Company_PC_inputs!BO41&lt;&gt;"",Company_PC_inputs!BO41,""))</f>
        <v/>
      </c>
      <c r="BP41" s="198" t="str">
        <f>IF(Ofwat_PC_Interventions!BP41&lt;&gt;"",Ofwat_PC_Interventions!BP41,IF(Company_PC_inputs!BP41&lt;&gt;"",Company_PC_inputs!BP41,""))</f>
        <v/>
      </c>
      <c r="BQ41" s="198" t="str">
        <f>IF(Ofwat_PC_Interventions!BQ41&lt;&gt;"",Ofwat_PC_Interventions!BQ41,IF(Company_PC_inputs!BQ41&lt;&gt;"",Company_PC_inputs!BQ41,""))</f>
        <v/>
      </c>
    </row>
    <row r="42" spans="4:69" s="170" customFormat="1" x14ac:dyDescent="0.2">
      <c r="D42" s="172" t="s">
        <v>128</v>
      </c>
      <c r="E42" s="208"/>
      <c r="F42" s="208"/>
      <c r="G42" s="208"/>
      <c r="H42" s="208"/>
      <c r="I42" s="208"/>
      <c r="J42" s="199" t="str">
        <f>IF(Ofwat_PC_Interventions!J42&lt;&gt;"",Ofwat_PC_Interventions!J42,IF(Company_PC_inputs!J42&lt;&gt;"",Company_PC_inputs!J42,""))</f>
        <v/>
      </c>
      <c r="K42" s="199" t="str">
        <f>IF(Ofwat_PC_Interventions!K42&lt;&gt;"",Ofwat_PC_Interventions!K42,IF(Company_PC_inputs!K42&lt;&gt;"",Company_PC_inputs!K42,""))</f>
        <v/>
      </c>
      <c r="L42" s="199" t="str">
        <f>IF(Ofwat_PC_Interventions!L42&lt;&gt;"",Ofwat_PC_Interventions!L42,IF(Company_PC_inputs!L42&lt;&gt;"",Company_PC_inputs!L42,""))</f>
        <v/>
      </c>
      <c r="M42" s="199" t="str">
        <f>IF(Ofwat_PC_Interventions!M42&lt;&gt;"",Ofwat_PC_Interventions!M42,IF(Company_PC_inputs!M42&lt;&gt;"",Company_PC_inputs!M42,""))</f>
        <v/>
      </c>
      <c r="N42" s="199" t="str">
        <f>IF(Ofwat_PC_Interventions!N42&lt;&gt;"",Ofwat_PC_Interventions!N42,IF(Company_PC_inputs!N42&lt;&gt;"",Company_PC_inputs!N42,""))</f>
        <v/>
      </c>
      <c r="O42" s="199" t="str">
        <f>IF(Ofwat_PC_Interventions!O42&lt;&gt;"",Ofwat_PC_Interventions!O42,IF(Company_PC_inputs!O42&lt;&gt;"",Company_PC_inputs!O42,""))</f>
        <v/>
      </c>
      <c r="P42" s="199" t="str">
        <f>IF(Ofwat_PC_Interventions!P42&lt;&gt;"",Ofwat_PC_Interventions!P42,IF(Company_PC_inputs!P42&lt;&gt;"",Company_PC_inputs!P42,""))</f>
        <v/>
      </c>
      <c r="Q42" s="199" t="str">
        <f>IF(Ofwat_PC_Interventions!Q42&lt;&gt;"",Ofwat_PC_Interventions!Q42,IF(Company_PC_inputs!Q42&lt;&gt;"",Company_PC_inputs!Q42,""))</f>
        <v/>
      </c>
      <c r="R42" s="199" t="str">
        <f>IF(Ofwat_PC_Interventions!R42&lt;&gt;"",Ofwat_PC_Interventions!R42,IF(Company_PC_inputs!R42&lt;&gt;"",Company_PC_inputs!R42,""))</f>
        <v/>
      </c>
      <c r="S42" s="199" t="str">
        <f>IF(Ofwat_PC_Interventions!S42&lt;&gt;"",Ofwat_PC_Interventions!S42,IF(Company_PC_inputs!S42&lt;&gt;"",Company_PC_inputs!S42,""))</f>
        <v/>
      </c>
      <c r="T42" s="199" t="str">
        <f>IF(Ofwat_PC_Interventions!T42&lt;&gt;"",Ofwat_PC_Interventions!T42,IF(Company_PC_inputs!T42&lt;&gt;"",Company_PC_inputs!T42,""))</f>
        <v/>
      </c>
      <c r="U42" s="199" t="str">
        <f>IF(Ofwat_PC_Interventions!U42&lt;&gt;"",Ofwat_PC_Interventions!U42,IF(Company_PC_inputs!U42&lt;&gt;"",Company_PC_inputs!U42,""))</f>
        <v/>
      </c>
      <c r="V42" s="199" t="str">
        <f>IF(Ofwat_PC_Interventions!V42&lt;&gt;"",Ofwat_PC_Interventions!V42,IF(Company_PC_inputs!V42&lt;&gt;"",Company_PC_inputs!V42,""))</f>
        <v/>
      </c>
      <c r="W42" s="199" t="str">
        <f>IF(Ofwat_PC_Interventions!W42&lt;&gt;"",Ofwat_PC_Interventions!W42,IF(Company_PC_inputs!W42&lt;&gt;"",Company_PC_inputs!W42,""))</f>
        <v/>
      </c>
      <c r="X42" s="199" t="str">
        <f>IF(Ofwat_PC_Interventions!X42&lt;&gt;"",Ofwat_PC_Interventions!X42,IF(Company_PC_inputs!X42&lt;&gt;"",Company_PC_inputs!X42,""))</f>
        <v/>
      </c>
      <c r="Y42" s="199" t="str">
        <f>IF(Ofwat_PC_Interventions!Y42&lt;&gt;"",Ofwat_PC_Interventions!Y42,IF(Company_PC_inputs!Y42&lt;&gt;"",Company_PC_inputs!Y42,""))</f>
        <v/>
      </c>
      <c r="Z42" s="199" t="str">
        <f>IF(Ofwat_PC_Interventions!Z42&lt;&gt;"",Ofwat_PC_Interventions!Z42,IF(Company_PC_inputs!Z42&lt;&gt;"",Company_PC_inputs!Z42,""))</f>
        <v/>
      </c>
      <c r="AA42" s="199" t="str">
        <f>IF(Ofwat_PC_Interventions!AA42&lt;&gt;"",Ofwat_PC_Interventions!AA42,IF(Company_PC_inputs!AA42&lt;&gt;"",Company_PC_inputs!AA42,""))</f>
        <v/>
      </c>
      <c r="AB42" s="199" t="str">
        <f>IF(Ofwat_PC_Interventions!AB42&lt;&gt;"",Ofwat_PC_Interventions!AB42,IF(Company_PC_inputs!AB42&lt;&gt;"",Company_PC_inputs!AB42,""))</f>
        <v/>
      </c>
      <c r="AC42" s="199" t="str">
        <f>IF(Ofwat_PC_Interventions!AC42&lt;&gt;"",Ofwat_PC_Interventions!AC42,IF(Company_PC_inputs!AC42&lt;&gt;"",Company_PC_inputs!AC42,""))</f>
        <v/>
      </c>
      <c r="AD42" s="199" t="str">
        <f>IF(Ofwat_PC_Interventions!AD42&lt;&gt;"",Ofwat_PC_Interventions!AD42,IF(Company_PC_inputs!AD42&lt;&gt;"",Company_PC_inputs!AD42,""))</f>
        <v/>
      </c>
      <c r="AE42" s="199" t="str">
        <f>IF(Ofwat_PC_Interventions!AE42&lt;&gt;"",Ofwat_PC_Interventions!AE42,IF(Company_PC_inputs!AE42&lt;&gt;"",Company_PC_inputs!AE42,""))</f>
        <v/>
      </c>
      <c r="AF42" s="199" t="str">
        <f>IF(Ofwat_PC_Interventions!AF42&lt;&gt;"",Ofwat_PC_Interventions!AF42,IF(Company_PC_inputs!AF42&lt;&gt;"",Company_PC_inputs!AF42,""))</f>
        <v/>
      </c>
      <c r="AG42" s="199" t="str">
        <f>IF(Ofwat_PC_Interventions!AG42&lt;&gt;"",Ofwat_PC_Interventions!AG42,IF(Company_PC_inputs!AG42&lt;&gt;"",Company_PC_inputs!AG42,""))</f>
        <v/>
      </c>
      <c r="AH42" s="199" t="str">
        <f>IF(Ofwat_PC_Interventions!AH42&lt;&gt;"",Ofwat_PC_Interventions!AH42,IF(Company_PC_inputs!AH42&lt;&gt;"",Company_PC_inputs!AH42,""))</f>
        <v/>
      </c>
      <c r="AI42" s="199" t="str">
        <f>IF(Ofwat_PC_Interventions!AI42&lt;&gt;"",Ofwat_PC_Interventions!AI42,IF(Company_PC_inputs!AI42&lt;&gt;"",Company_PC_inputs!AI42,""))</f>
        <v/>
      </c>
      <c r="AJ42" s="199" t="str">
        <f>IF(Ofwat_PC_Interventions!AJ42&lt;&gt;"",Ofwat_PC_Interventions!AJ42,IF(Company_PC_inputs!AJ42&lt;&gt;"",Company_PC_inputs!AJ42,""))</f>
        <v/>
      </c>
      <c r="AK42" s="199" t="str">
        <f>IF(Ofwat_PC_Interventions!AK42&lt;&gt;"",Ofwat_PC_Interventions!AK42,IF(Company_PC_inputs!AK42&lt;&gt;"",Company_PC_inputs!AK42,""))</f>
        <v/>
      </c>
      <c r="AL42" s="199" t="str">
        <f>IF(Ofwat_PC_Interventions!AL42&lt;&gt;"",Ofwat_PC_Interventions!AL42,IF(Company_PC_inputs!AL42&lt;&gt;"",Company_PC_inputs!AL42,""))</f>
        <v/>
      </c>
      <c r="AM42" s="199" t="str">
        <f>IF(Ofwat_PC_Interventions!AM42&lt;&gt;"",Ofwat_PC_Interventions!AM42,IF(Company_PC_inputs!AM42&lt;&gt;"",Company_PC_inputs!AM42,""))</f>
        <v/>
      </c>
      <c r="AN42" s="199" t="str">
        <f>IF(Ofwat_PC_Interventions!AN42&lt;&gt;"",Ofwat_PC_Interventions!AN42,IF(Company_PC_inputs!AN42&lt;&gt;"",Company_PC_inputs!AN42,""))</f>
        <v/>
      </c>
      <c r="AO42" s="199" t="str">
        <f>IF(Ofwat_PC_Interventions!AO42&lt;&gt;"",Ofwat_PC_Interventions!AO42,IF(Company_PC_inputs!AO42&lt;&gt;"",Company_PC_inputs!AO42,""))</f>
        <v/>
      </c>
      <c r="AP42" s="199" t="str">
        <f>IF(Ofwat_PC_Interventions!AP42&lt;&gt;"",Ofwat_PC_Interventions!AP42,IF(Company_PC_inputs!AP42&lt;&gt;"",Company_PC_inputs!AP42,""))</f>
        <v/>
      </c>
      <c r="AQ42" s="199" t="str">
        <f>IF(Ofwat_PC_Interventions!AQ42&lt;&gt;"",Ofwat_PC_Interventions!AQ42,IF(Company_PC_inputs!AQ42&lt;&gt;"",Company_PC_inputs!AQ42,""))</f>
        <v/>
      </c>
      <c r="AR42" s="199" t="str">
        <f>IF(Ofwat_PC_Interventions!AR42&lt;&gt;"",Ofwat_PC_Interventions!AR42,IF(Company_PC_inputs!AR42&lt;&gt;"",Company_PC_inputs!AR42,""))</f>
        <v/>
      </c>
      <c r="AS42" s="199" t="str">
        <f>IF(Ofwat_PC_Interventions!AS42&lt;&gt;"",Ofwat_PC_Interventions!AS42,IF(Company_PC_inputs!AS42&lt;&gt;"",Company_PC_inputs!AS42,""))</f>
        <v/>
      </c>
      <c r="AT42" s="199" t="str">
        <f>IF(Ofwat_PC_Interventions!AT42&lt;&gt;"",Ofwat_PC_Interventions!AT42,IF(Company_PC_inputs!AT42&lt;&gt;"",Company_PC_inputs!AT42,""))</f>
        <v/>
      </c>
      <c r="AU42" s="199" t="str">
        <f>IF(Ofwat_PC_Interventions!AU42&lt;&gt;"",Ofwat_PC_Interventions!AU42,IF(Company_PC_inputs!AU42&lt;&gt;"",Company_PC_inputs!AU42,""))</f>
        <v/>
      </c>
      <c r="AV42" s="199" t="str">
        <f>IF(Ofwat_PC_Interventions!AV42&lt;&gt;"",Ofwat_PC_Interventions!AV42,IF(Company_PC_inputs!AV42&lt;&gt;"",Company_PC_inputs!AV42,""))</f>
        <v/>
      </c>
      <c r="AW42" s="199" t="str">
        <f>IF(Ofwat_PC_Interventions!AW42&lt;&gt;"",Ofwat_PC_Interventions!AW42,IF(Company_PC_inputs!AW42&lt;&gt;"",Company_PC_inputs!AW42,""))</f>
        <v/>
      </c>
      <c r="AX42" s="199" t="str">
        <f>IF(Ofwat_PC_Interventions!AX42&lt;&gt;"",Ofwat_PC_Interventions!AX42,IF(Company_PC_inputs!AX42&lt;&gt;"",Company_PC_inputs!AX42,""))</f>
        <v/>
      </c>
      <c r="AY42" s="199" t="str">
        <f>IF(Ofwat_PC_Interventions!AY42&lt;&gt;"",Ofwat_PC_Interventions!AY42,IF(Company_PC_inputs!AY42&lt;&gt;"",Company_PC_inputs!AY42,""))</f>
        <v/>
      </c>
      <c r="AZ42" s="199" t="str">
        <f>IF(Ofwat_PC_Interventions!AZ42&lt;&gt;"",Ofwat_PC_Interventions!AZ42,IF(Company_PC_inputs!AZ42&lt;&gt;"",Company_PC_inputs!AZ42,""))</f>
        <v/>
      </c>
      <c r="BA42" s="199" t="str">
        <f>IF(Ofwat_PC_Interventions!BA42&lt;&gt;"",Ofwat_PC_Interventions!BA42,IF(Company_PC_inputs!BA42&lt;&gt;"",Company_PC_inputs!BA42,""))</f>
        <v/>
      </c>
      <c r="BB42" s="199" t="str">
        <f>IF(Ofwat_PC_Interventions!BB42&lt;&gt;"",Ofwat_PC_Interventions!BB42,IF(Company_PC_inputs!BB42&lt;&gt;"",Company_PC_inputs!BB42,""))</f>
        <v/>
      </c>
      <c r="BC42" s="199" t="str">
        <f>IF(Ofwat_PC_Interventions!BC42&lt;&gt;"",Ofwat_PC_Interventions!BC42,IF(Company_PC_inputs!BC42&lt;&gt;"",Company_PC_inputs!BC42,""))</f>
        <v/>
      </c>
      <c r="BD42" s="199" t="str">
        <f>IF(Ofwat_PC_Interventions!BD42&lt;&gt;"",Ofwat_PC_Interventions!BD42,IF(Company_PC_inputs!BD42&lt;&gt;"",Company_PC_inputs!BD42,""))</f>
        <v/>
      </c>
      <c r="BE42" s="199" t="str">
        <f>IF(Ofwat_PC_Interventions!BE42&lt;&gt;"",Ofwat_PC_Interventions!BE42,IF(Company_PC_inputs!BE42&lt;&gt;"",Company_PC_inputs!BE42,""))</f>
        <v/>
      </c>
      <c r="BF42" s="199" t="str">
        <f>IF(Ofwat_PC_Interventions!BF42&lt;&gt;"",Ofwat_PC_Interventions!BF42,IF(Company_PC_inputs!BF42&lt;&gt;"",Company_PC_inputs!BF42,""))</f>
        <v/>
      </c>
      <c r="BG42" s="199" t="str">
        <f>IF(Ofwat_PC_Interventions!BG42&lt;&gt;"",Ofwat_PC_Interventions!BG42,IF(Company_PC_inputs!BG42&lt;&gt;"",Company_PC_inputs!BG42,""))</f>
        <v/>
      </c>
      <c r="BH42" s="199" t="str">
        <f>IF(Ofwat_PC_Interventions!BH42&lt;&gt;"",Ofwat_PC_Interventions!BH42,IF(Company_PC_inputs!BH42&lt;&gt;"",Company_PC_inputs!BH42,""))</f>
        <v/>
      </c>
      <c r="BI42" s="199" t="str">
        <f>IF(Ofwat_PC_Interventions!BI42&lt;&gt;"",Ofwat_PC_Interventions!BI42,IF(Company_PC_inputs!BI42&lt;&gt;"",Company_PC_inputs!BI42,""))</f>
        <v/>
      </c>
      <c r="BJ42" s="199" t="str">
        <f>IF(Ofwat_PC_Interventions!BJ42&lt;&gt;"",Ofwat_PC_Interventions!BJ42,IF(Company_PC_inputs!BJ42&lt;&gt;"",Company_PC_inputs!BJ42,""))</f>
        <v/>
      </c>
      <c r="BK42" s="199" t="str">
        <f>IF(Ofwat_PC_Interventions!BK42&lt;&gt;"",Ofwat_PC_Interventions!BK42,IF(Company_PC_inputs!BK42&lt;&gt;"",Company_PC_inputs!BK42,""))</f>
        <v/>
      </c>
      <c r="BL42" s="199" t="str">
        <f>IF(Ofwat_PC_Interventions!BL42&lt;&gt;"",Ofwat_PC_Interventions!BL42,IF(Company_PC_inputs!BL42&lt;&gt;"",Company_PC_inputs!BL42,""))</f>
        <v/>
      </c>
      <c r="BM42" s="199" t="str">
        <f>IF(Ofwat_PC_Interventions!BM42&lt;&gt;"",Ofwat_PC_Interventions!BM42,IF(Company_PC_inputs!BM42&lt;&gt;"",Company_PC_inputs!BM42,""))</f>
        <v/>
      </c>
      <c r="BN42" s="199" t="str">
        <f>IF(Ofwat_PC_Interventions!BN42&lt;&gt;"",Ofwat_PC_Interventions!BN42,IF(Company_PC_inputs!BN42&lt;&gt;"",Company_PC_inputs!BN42,""))</f>
        <v/>
      </c>
      <c r="BO42" s="199" t="str">
        <f>IF(Ofwat_PC_Interventions!BO42&lt;&gt;"",Ofwat_PC_Interventions!BO42,IF(Company_PC_inputs!BO42&lt;&gt;"",Company_PC_inputs!BO42,""))</f>
        <v/>
      </c>
      <c r="BP42" s="199" t="str">
        <f>IF(Ofwat_PC_Interventions!BP42&lt;&gt;"",Ofwat_PC_Interventions!BP42,IF(Company_PC_inputs!BP42&lt;&gt;"",Company_PC_inputs!BP42,""))</f>
        <v/>
      </c>
      <c r="BQ42" s="199" t="str">
        <f>IF(Ofwat_PC_Interventions!BQ42&lt;&gt;"",Ofwat_PC_Interventions!BQ42,IF(Company_PC_inputs!BQ42&lt;&gt;"",Company_PC_inputs!BQ42,""))</f>
        <v/>
      </c>
    </row>
    <row r="43" spans="4:69" s="170" customFormat="1" x14ac:dyDescent="0.2">
      <c r="D43" s="208"/>
      <c r="E43" s="208" t="s">
        <v>129</v>
      </c>
      <c r="F43" s="208"/>
      <c r="G43" s="208" t="s">
        <v>101</v>
      </c>
      <c r="H43" s="208"/>
      <c r="I43" s="208"/>
      <c r="J43" s="199" t="str">
        <f>IF(Ofwat_PC_Interventions!J43&lt;&gt;"",Ofwat_PC_Interventions!J43,IF(Company_PC_inputs!J43&lt;&gt;"",Company_PC_inputs!J43,""))</f>
        <v/>
      </c>
      <c r="K43" s="199" t="str">
        <f>IF(Ofwat_PC_Interventions!K43&lt;&gt;"",Ofwat_PC_Interventions!K43,IF(Company_PC_inputs!K43&lt;&gt;"",Company_PC_inputs!K43,""))</f>
        <v/>
      </c>
      <c r="L43" s="199" t="str">
        <f>IF(Ofwat_PC_Interventions!L43&lt;&gt;"",Ofwat_PC_Interventions!L43,IF(Company_PC_inputs!L43&lt;&gt;"",Company_PC_inputs!L43,""))</f>
        <v/>
      </c>
      <c r="M43" s="199" t="str">
        <f>IF(Ofwat_PC_Interventions!M43&lt;&gt;"",Ofwat_PC_Interventions!M43,IF(Company_PC_inputs!M43&lt;&gt;"",Company_PC_inputs!M43,""))</f>
        <v/>
      </c>
      <c r="N43" s="199" t="str">
        <f>IF(Ofwat_PC_Interventions!N43&lt;&gt;"",Ofwat_PC_Interventions!N43,IF(Company_PC_inputs!N43&lt;&gt;"",Company_PC_inputs!N43,""))</f>
        <v/>
      </c>
      <c r="O43" s="199" t="str">
        <f>IF(Ofwat_PC_Interventions!O43&lt;&gt;"",Ofwat_PC_Interventions!O43,IF(Company_PC_inputs!O43&lt;&gt;"",Company_PC_inputs!O43,""))</f>
        <v/>
      </c>
      <c r="P43" s="199" t="str">
        <f>IF(Ofwat_PC_Interventions!P43&lt;&gt;"",Ofwat_PC_Interventions!P43,IF(Company_PC_inputs!P43&lt;&gt;"",Company_PC_inputs!P43,""))</f>
        <v/>
      </c>
      <c r="Q43" s="199" t="str">
        <f>IF(Ofwat_PC_Interventions!Q43&lt;&gt;"",Ofwat_PC_Interventions!Q43,IF(Company_PC_inputs!Q43&lt;&gt;"",Company_PC_inputs!Q43,""))</f>
        <v/>
      </c>
      <c r="R43" s="199" t="str">
        <f>IF(Ofwat_PC_Interventions!R43&lt;&gt;"",Ofwat_PC_Interventions!R43,IF(Company_PC_inputs!R43&lt;&gt;"",Company_PC_inputs!R43,""))</f>
        <v/>
      </c>
      <c r="S43" s="199" t="str">
        <f>IF(Ofwat_PC_Interventions!S43&lt;&gt;"",Ofwat_PC_Interventions!S43,IF(Company_PC_inputs!S43&lt;&gt;"",Company_PC_inputs!S43,""))</f>
        <v/>
      </c>
      <c r="T43" s="199" t="str">
        <f>IF(Ofwat_PC_Interventions!T43&lt;&gt;"",Ofwat_PC_Interventions!T43,IF(Company_PC_inputs!T43&lt;&gt;"",Company_PC_inputs!T43,""))</f>
        <v/>
      </c>
      <c r="U43" s="199" t="str">
        <f>IF(Ofwat_PC_Interventions!U43&lt;&gt;"",Ofwat_PC_Interventions!U43,IF(Company_PC_inputs!U43&lt;&gt;"",Company_PC_inputs!U43,""))</f>
        <v/>
      </c>
      <c r="V43" s="199" t="str">
        <f>IF(Ofwat_PC_Interventions!V43&lt;&gt;"",Ofwat_PC_Interventions!V43,IF(Company_PC_inputs!V43&lt;&gt;"",Company_PC_inputs!V43,""))</f>
        <v/>
      </c>
      <c r="W43" s="199" t="str">
        <f>IF(Ofwat_PC_Interventions!W43&lt;&gt;"",Ofwat_PC_Interventions!W43,IF(Company_PC_inputs!W43&lt;&gt;"",Company_PC_inputs!W43,""))</f>
        <v/>
      </c>
      <c r="X43" s="199" t="str">
        <f>IF(Ofwat_PC_Interventions!X43&lt;&gt;"",Ofwat_PC_Interventions!X43,IF(Company_PC_inputs!X43&lt;&gt;"",Company_PC_inputs!X43,""))</f>
        <v/>
      </c>
      <c r="Y43" s="199" t="str">
        <f>IF(Ofwat_PC_Interventions!Y43&lt;&gt;"",Ofwat_PC_Interventions!Y43,IF(Company_PC_inputs!Y43&lt;&gt;"",Company_PC_inputs!Y43,""))</f>
        <v/>
      </c>
      <c r="Z43" s="199" t="str">
        <f>IF(Ofwat_PC_Interventions!Z43&lt;&gt;"",Ofwat_PC_Interventions!Z43,IF(Company_PC_inputs!Z43&lt;&gt;"",Company_PC_inputs!Z43,""))</f>
        <v/>
      </c>
      <c r="AA43" s="199" t="str">
        <f>IF(Ofwat_PC_Interventions!AA43&lt;&gt;"",Ofwat_PC_Interventions!AA43,IF(Company_PC_inputs!AA43&lt;&gt;"",Company_PC_inputs!AA43,""))</f>
        <v/>
      </c>
      <c r="AB43" s="199" t="str">
        <f>IF(Ofwat_PC_Interventions!AB43&lt;&gt;"",Ofwat_PC_Interventions!AB43,IF(Company_PC_inputs!AB43&lt;&gt;"",Company_PC_inputs!AB43,""))</f>
        <v/>
      </c>
      <c r="AC43" s="199" t="str">
        <f>IF(Ofwat_PC_Interventions!AC43&lt;&gt;"",Ofwat_PC_Interventions!AC43,IF(Company_PC_inputs!AC43&lt;&gt;"",Company_PC_inputs!AC43,""))</f>
        <v/>
      </c>
      <c r="AD43" s="199" t="str">
        <f>IF(Ofwat_PC_Interventions!AD43&lt;&gt;"",Ofwat_PC_Interventions!AD43,IF(Company_PC_inputs!AD43&lt;&gt;"",Company_PC_inputs!AD43,""))</f>
        <v/>
      </c>
      <c r="AE43" s="199" t="str">
        <f>IF(Ofwat_PC_Interventions!AE43&lt;&gt;"",Ofwat_PC_Interventions!AE43,IF(Company_PC_inputs!AE43&lt;&gt;"",Company_PC_inputs!AE43,""))</f>
        <v/>
      </c>
      <c r="AF43" s="199" t="str">
        <f>IF(Ofwat_PC_Interventions!AF43&lt;&gt;"",Ofwat_PC_Interventions!AF43,IF(Company_PC_inputs!AF43&lt;&gt;"",Company_PC_inputs!AF43,""))</f>
        <v/>
      </c>
      <c r="AG43" s="199" t="str">
        <f>IF(Ofwat_PC_Interventions!AG43&lt;&gt;"",Ofwat_PC_Interventions!AG43,IF(Company_PC_inputs!AG43&lt;&gt;"",Company_PC_inputs!AG43,""))</f>
        <v/>
      </c>
      <c r="AH43" s="199" t="str">
        <f>IF(Ofwat_PC_Interventions!AH43&lt;&gt;"",Ofwat_PC_Interventions!AH43,IF(Company_PC_inputs!AH43&lt;&gt;"",Company_PC_inputs!AH43,""))</f>
        <v/>
      </c>
      <c r="AI43" s="199" t="str">
        <f>IF(Ofwat_PC_Interventions!AI43&lt;&gt;"",Ofwat_PC_Interventions!AI43,IF(Company_PC_inputs!AI43&lt;&gt;"",Company_PC_inputs!AI43,""))</f>
        <v/>
      </c>
      <c r="AJ43" s="199" t="str">
        <f>IF(Ofwat_PC_Interventions!AJ43&lt;&gt;"",Ofwat_PC_Interventions!AJ43,IF(Company_PC_inputs!AJ43&lt;&gt;"",Company_PC_inputs!AJ43,""))</f>
        <v/>
      </c>
      <c r="AK43" s="199" t="str">
        <f>IF(Ofwat_PC_Interventions!AK43&lt;&gt;"",Ofwat_PC_Interventions!AK43,IF(Company_PC_inputs!AK43&lt;&gt;"",Company_PC_inputs!AK43,""))</f>
        <v/>
      </c>
      <c r="AL43" s="199" t="str">
        <f>IF(Ofwat_PC_Interventions!AL43&lt;&gt;"",Ofwat_PC_Interventions!AL43,IF(Company_PC_inputs!AL43&lt;&gt;"",Company_PC_inputs!AL43,""))</f>
        <v/>
      </c>
      <c r="AM43" s="199" t="str">
        <f>IF(Ofwat_PC_Interventions!AM43&lt;&gt;"",Ofwat_PC_Interventions!AM43,IF(Company_PC_inputs!AM43&lt;&gt;"",Company_PC_inputs!AM43,""))</f>
        <v/>
      </c>
      <c r="AN43" s="199" t="str">
        <f>IF(Ofwat_PC_Interventions!AN43&lt;&gt;"",Ofwat_PC_Interventions!AN43,IF(Company_PC_inputs!AN43&lt;&gt;"",Company_PC_inputs!AN43,""))</f>
        <v/>
      </c>
      <c r="AO43" s="199" t="str">
        <f>IF(Ofwat_PC_Interventions!AO43&lt;&gt;"",Ofwat_PC_Interventions!AO43,IF(Company_PC_inputs!AO43&lt;&gt;"",Company_PC_inputs!AO43,""))</f>
        <v/>
      </c>
      <c r="AP43" s="199" t="str">
        <f>IF(Ofwat_PC_Interventions!AP43&lt;&gt;"",Ofwat_PC_Interventions!AP43,IF(Company_PC_inputs!AP43&lt;&gt;"",Company_PC_inputs!AP43,""))</f>
        <v/>
      </c>
      <c r="AQ43" s="199" t="str">
        <f>IF(Ofwat_PC_Interventions!AQ43&lt;&gt;"",Ofwat_PC_Interventions!AQ43,IF(Company_PC_inputs!AQ43&lt;&gt;"",Company_PC_inputs!AQ43,""))</f>
        <v/>
      </c>
      <c r="AR43" s="199" t="str">
        <f>IF(Ofwat_PC_Interventions!AR43&lt;&gt;"",Ofwat_PC_Interventions!AR43,IF(Company_PC_inputs!AR43&lt;&gt;"",Company_PC_inputs!AR43,""))</f>
        <v/>
      </c>
      <c r="AS43" s="199" t="str">
        <f>IF(Ofwat_PC_Interventions!AS43&lt;&gt;"",Ofwat_PC_Interventions!AS43,IF(Company_PC_inputs!AS43&lt;&gt;"",Company_PC_inputs!AS43,""))</f>
        <v/>
      </c>
      <c r="AT43" s="199" t="str">
        <f>IF(Ofwat_PC_Interventions!AT43&lt;&gt;"",Ofwat_PC_Interventions!AT43,IF(Company_PC_inputs!AT43&lt;&gt;"",Company_PC_inputs!AT43,""))</f>
        <v/>
      </c>
      <c r="AU43" s="199" t="str">
        <f>IF(Ofwat_PC_Interventions!AU43&lt;&gt;"",Ofwat_PC_Interventions!AU43,IF(Company_PC_inputs!AU43&lt;&gt;"",Company_PC_inputs!AU43,""))</f>
        <v/>
      </c>
      <c r="AV43" s="199" t="str">
        <f>IF(Ofwat_PC_Interventions!AV43&lt;&gt;"",Ofwat_PC_Interventions!AV43,IF(Company_PC_inputs!AV43&lt;&gt;"",Company_PC_inputs!AV43,""))</f>
        <v/>
      </c>
      <c r="AW43" s="199" t="str">
        <f>IF(Ofwat_PC_Interventions!AW43&lt;&gt;"",Ofwat_PC_Interventions!AW43,IF(Company_PC_inputs!AW43&lt;&gt;"",Company_PC_inputs!AW43,""))</f>
        <v/>
      </c>
      <c r="AX43" s="199" t="str">
        <f>IF(Ofwat_PC_Interventions!AX43&lt;&gt;"",Ofwat_PC_Interventions!AX43,IF(Company_PC_inputs!AX43&lt;&gt;"",Company_PC_inputs!AX43,""))</f>
        <v/>
      </c>
      <c r="AY43" s="199" t="str">
        <f>IF(Ofwat_PC_Interventions!AY43&lt;&gt;"",Ofwat_PC_Interventions!AY43,IF(Company_PC_inputs!AY43&lt;&gt;"",Company_PC_inputs!AY43,""))</f>
        <v/>
      </c>
      <c r="AZ43" s="199" t="str">
        <f>IF(Ofwat_PC_Interventions!AZ43&lt;&gt;"",Ofwat_PC_Interventions!AZ43,IF(Company_PC_inputs!AZ43&lt;&gt;"",Company_PC_inputs!AZ43,""))</f>
        <v/>
      </c>
      <c r="BA43" s="199" t="str">
        <f>IF(Ofwat_PC_Interventions!BA43&lt;&gt;"",Ofwat_PC_Interventions!BA43,IF(Company_PC_inputs!BA43&lt;&gt;"",Company_PC_inputs!BA43,""))</f>
        <v/>
      </c>
      <c r="BB43" s="199" t="str">
        <f>IF(Ofwat_PC_Interventions!BB43&lt;&gt;"",Ofwat_PC_Interventions!BB43,IF(Company_PC_inputs!BB43&lt;&gt;"",Company_PC_inputs!BB43,""))</f>
        <v/>
      </c>
      <c r="BC43" s="199" t="str">
        <f>IF(Ofwat_PC_Interventions!BC43&lt;&gt;"",Ofwat_PC_Interventions!BC43,IF(Company_PC_inputs!BC43&lt;&gt;"",Company_PC_inputs!BC43,""))</f>
        <v/>
      </c>
      <c r="BD43" s="199" t="str">
        <f>IF(Ofwat_PC_Interventions!BD43&lt;&gt;"",Ofwat_PC_Interventions!BD43,IF(Company_PC_inputs!BD43&lt;&gt;"",Company_PC_inputs!BD43,""))</f>
        <v/>
      </c>
      <c r="BE43" s="199" t="str">
        <f>IF(Ofwat_PC_Interventions!BE43&lt;&gt;"",Ofwat_PC_Interventions!BE43,IF(Company_PC_inputs!BE43&lt;&gt;"",Company_PC_inputs!BE43,""))</f>
        <v/>
      </c>
      <c r="BF43" s="199" t="str">
        <f>IF(Ofwat_PC_Interventions!BF43&lt;&gt;"",Ofwat_PC_Interventions!BF43,IF(Company_PC_inputs!BF43&lt;&gt;"",Company_PC_inputs!BF43,""))</f>
        <v/>
      </c>
      <c r="BG43" s="199" t="str">
        <f>IF(Ofwat_PC_Interventions!BG43&lt;&gt;"",Ofwat_PC_Interventions!BG43,IF(Company_PC_inputs!BG43&lt;&gt;"",Company_PC_inputs!BG43,""))</f>
        <v/>
      </c>
      <c r="BH43" s="199" t="str">
        <f>IF(Ofwat_PC_Interventions!BH43&lt;&gt;"",Ofwat_PC_Interventions!BH43,IF(Company_PC_inputs!BH43&lt;&gt;"",Company_PC_inputs!BH43,""))</f>
        <v/>
      </c>
      <c r="BI43" s="199" t="str">
        <f>IF(Ofwat_PC_Interventions!BI43&lt;&gt;"",Ofwat_PC_Interventions!BI43,IF(Company_PC_inputs!BI43&lt;&gt;"",Company_PC_inputs!BI43,""))</f>
        <v/>
      </c>
      <c r="BJ43" s="199" t="str">
        <f>IF(Ofwat_PC_Interventions!BJ43&lt;&gt;"",Ofwat_PC_Interventions!BJ43,IF(Company_PC_inputs!BJ43&lt;&gt;"",Company_PC_inputs!BJ43,""))</f>
        <v/>
      </c>
      <c r="BK43" s="199" t="str">
        <f>IF(Ofwat_PC_Interventions!BK43&lt;&gt;"",Ofwat_PC_Interventions!BK43,IF(Company_PC_inputs!BK43&lt;&gt;"",Company_PC_inputs!BK43,""))</f>
        <v/>
      </c>
      <c r="BL43" s="199" t="str">
        <f>IF(Ofwat_PC_Interventions!BL43&lt;&gt;"",Ofwat_PC_Interventions!BL43,IF(Company_PC_inputs!BL43&lt;&gt;"",Company_PC_inputs!BL43,""))</f>
        <v/>
      </c>
      <c r="BM43" s="199" t="str">
        <f>IF(Ofwat_PC_Interventions!BM43&lt;&gt;"",Ofwat_PC_Interventions!BM43,IF(Company_PC_inputs!BM43&lt;&gt;"",Company_PC_inputs!BM43,""))</f>
        <v/>
      </c>
      <c r="BN43" s="199" t="str">
        <f>IF(Ofwat_PC_Interventions!BN43&lt;&gt;"",Ofwat_PC_Interventions!BN43,IF(Company_PC_inputs!BN43&lt;&gt;"",Company_PC_inputs!BN43,""))</f>
        <v/>
      </c>
      <c r="BO43" s="199" t="str">
        <f>IF(Ofwat_PC_Interventions!BO43&lt;&gt;"",Ofwat_PC_Interventions!BO43,IF(Company_PC_inputs!BO43&lt;&gt;"",Company_PC_inputs!BO43,""))</f>
        <v/>
      </c>
      <c r="BP43" s="199" t="str">
        <f>IF(Ofwat_PC_Interventions!BP43&lt;&gt;"",Ofwat_PC_Interventions!BP43,IF(Company_PC_inputs!BP43&lt;&gt;"",Company_PC_inputs!BP43,""))</f>
        <v/>
      </c>
      <c r="BQ43" s="199" t="str">
        <f>IF(Ofwat_PC_Interventions!BQ43&lt;&gt;"",Ofwat_PC_Interventions!BQ43,IF(Company_PC_inputs!BQ43&lt;&gt;"",Company_PC_inputs!BQ43,""))</f>
        <v/>
      </c>
    </row>
    <row r="44" spans="4:69" s="170" customFormat="1" x14ac:dyDescent="0.2">
      <c r="D44" s="208"/>
      <c r="E44" s="208" t="s">
        <v>130</v>
      </c>
      <c r="F44" s="208"/>
      <c r="G44" s="208" t="s">
        <v>101</v>
      </c>
      <c r="H44" s="208"/>
      <c r="I44" s="208"/>
      <c r="J44" s="199" t="str">
        <f>IF(Ofwat_PC_Interventions!J44&lt;&gt;"",Ofwat_PC_Interventions!J44,IF(Company_PC_inputs!J44&lt;&gt;"",Company_PC_inputs!J44,""))</f>
        <v/>
      </c>
      <c r="K44" s="199" t="str">
        <f>IF(Ofwat_PC_Interventions!K44&lt;&gt;"",Ofwat_PC_Interventions!K44,IF(Company_PC_inputs!K44&lt;&gt;"",Company_PC_inputs!K44,""))</f>
        <v/>
      </c>
      <c r="L44" s="199" t="str">
        <f>IF(Ofwat_PC_Interventions!L44&lt;&gt;"",Ofwat_PC_Interventions!L44,IF(Company_PC_inputs!L44&lt;&gt;"",Company_PC_inputs!L44,""))</f>
        <v/>
      </c>
      <c r="M44" s="199" t="str">
        <f>IF(Ofwat_PC_Interventions!M44&lt;&gt;"",Ofwat_PC_Interventions!M44,IF(Company_PC_inputs!M44&lt;&gt;"",Company_PC_inputs!M44,""))</f>
        <v/>
      </c>
      <c r="N44" s="199" t="str">
        <f>IF(Ofwat_PC_Interventions!N44&lt;&gt;"",Ofwat_PC_Interventions!N44,IF(Company_PC_inputs!N44&lt;&gt;"",Company_PC_inputs!N44,""))</f>
        <v/>
      </c>
      <c r="O44" s="199" t="str">
        <f>IF(Ofwat_PC_Interventions!O44&lt;&gt;"",Ofwat_PC_Interventions!O44,IF(Company_PC_inputs!O44&lt;&gt;"",Company_PC_inputs!O44,""))</f>
        <v/>
      </c>
      <c r="P44" s="199" t="str">
        <f>IF(Ofwat_PC_Interventions!P44&lt;&gt;"",Ofwat_PC_Interventions!P44,IF(Company_PC_inputs!P44&lt;&gt;"",Company_PC_inputs!P44,""))</f>
        <v/>
      </c>
      <c r="Q44" s="199" t="str">
        <f>IF(Ofwat_PC_Interventions!Q44&lt;&gt;"",Ofwat_PC_Interventions!Q44,IF(Company_PC_inputs!Q44&lt;&gt;"",Company_PC_inputs!Q44,""))</f>
        <v/>
      </c>
      <c r="R44" s="199" t="str">
        <f>IF(Ofwat_PC_Interventions!R44&lt;&gt;"",Ofwat_PC_Interventions!R44,IF(Company_PC_inputs!R44&lt;&gt;"",Company_PC_inputs!R44,""))</f>
        <v/>
      </c>
      <c r="S44" s="199" t="str">
        <f>IF(Ofwat_PC_Interventions!S44&lt;&gt;"",Ofwat_PC_Interventions!S44,IF(Company_PC_inputs!S44&lt;&gt;"",Company_PC_inputs!S44,""))</f>
        <v/>
      </c>
      <c r="T44" s="199" t="str">
        <f>IF(Ofwat_PC_Interventions!T44&lt;&gt;"",Ofwat_PC_Interventions!T44,IF(Company_PC_inputs!T44&lt;&gt;"",Company_PC_inputs!T44,""))</f>
        <v/>
      </c>
      <c r="U44" s="199" t="str">
        <f>IF(Ofwat_PC_Interventions!U44&lt;&gt;"",Ofwat_PC_Interventions!U44,IF(Company_PC_inputs!U44&lt;&gt;"",Company_PC_inputs!U44,""))</f>
        <v/>
      </c>
      <c r="V44" s="199" t="str">
        <f>IF(Ofwat_PC_Interventions!V44&lt;&gt;"",Ofwat_PC_Interventions!V44,IF(Company_PC_inputs!V44&lt;&gt;"",Company_PC_inputs!V44,""))</f>
        <v/>
      </c>
      <c r="W44" s="199" t="str">
        <f>IF(Ofwat_PC_Interventions!W44&lt;&gt;"",Ofwat_PC_Interventions!W44,IF(Company_PC_inputs!W44&lt;&gt;"",Company_PC_inputs!W44,""))</f>
        <v/>
      </c>
      <c r="X44" s="199" t="str">
        <f>IF(Ofwat_PC_Interventions!X44&lt;&gt;"",Ofwat_PC_Interventions!X44,IF(Company_PC_inputs!X44&lt;&gt;"",Company_PC_inputs!X44,""))</f>
        <v/>
      </c>
      <c r="Y44" s="199" t="str">
        <f>IF(Ofwat_PC_Interventions!Y44&lt;&gt;"",Ofwat_PC_Interventions!Y44,IF(Company_PC_inputs!Y44&lt;&gt;"",Company_PC_inputs!Y44,""))</f>
        <v/>
      </c>
      <c r="Z44" s="199" t="str">
        <f>IF(Ofwat_PC_Interventions!Z44&lt;&gt;"",Ofwat_PC_Interventions!Z44,IF(Company_PC_inputs!Z44&lt;&gt;"",Company_PC_inputs!Z44,""))</f>
        <v/>
      </c>
      <c r="AA44" s="199" t="str">
        <f>IF(Ofwat_PC_Interventions!AA44&lt;&gt;"",Ofwat_PC_Interventions!AA44,IF(Company_PC_inputs!AA44&lt;&gt;"",Company_PC_inputs!AA44,""))</f>
        <v/>
      </c>
      <c r="AB44" s="199" t="str">
        <f>IF(Ofwat_PC_Interventions!AB44&lt;&gt;"",Ofwat_PC_Interventions!AB44,IF(Company_PC_inputs!AB44&lt;&gt;"",Company_PC_inputs!AB44,""))</f>
        <v/>
      </c>
      <c r="AC44" s="199" t="str">
        <f>IF(Ofwat_PC_Interventions!AC44&lt;&gt;"",Ofwat_PC_Interventions!AC44,IF(Company_PC_inputs!AC44&lt;&gt;"",Company_PC_inputs!AC44,""))</f>
        <v/>
      </c>
      <c r="AD44" s="199" t="str">
        <f>IF(Ofwat_PC_Interventions!AD44&lt;&gt;"",Ofwat_PC_Interventions!AD44,IF(Company_PC_inputs!AD44&lt;&gt;"",Company_PC_inputs!AD44,""))</f>
        <v/>
      </c>
      <c r="AE44" s="199" t="str">
        <f>IF(Ofwat_PC_Interventions!AE44&lt;&gt;"",Ofwat_PC_Interventions!AE44,IF(Company_PC_inputs!AE44&lt;&gt;"",Company_PC_inputs!AE44,""))</f>
        <v/>
      </c>
      <c r="AF44" s="199" t="str">
        <f>IF(Ofwat_PC_Interventions!AF44&lt;&gt;"",Ofwat_PC_Interventions!AF44,IF(Company_PC_inputs!AF44&lt;&gt;"",Company_PC_inputs!AF44,""))</f>
        <v/>
      </c>
      <c r="AG44" s="199" t="str">
        <f>IF(Ofwat_PC_Interventions!AG44&lt;&gt;"",Ofwat_PC_Interventions!AG44,IF(Company_PC_inputs!AG44&lt;&gt;"",Company_PC_inputs!AG44,""))</f>
        <v/>
      </c>
      <c r="AH44" s="199" t="str">
        <f>IF(Ofwat_PC_Interventions!AH44&lt;&gt;"",Ofwat_PC_Interventions!AH44,IF(Company_PC_inputs!AH44&lt;&gt;"",Company_PC_inputs!AH44,""))</f>
        <v/>
      </c>
      <c r="AI44" s="199" t="str">
        <f>IF(Ofwat_PC_Interventions!AI44&lt;&gt;"",Ofwat_PC_Interventions!AI44,IF(Company_PC_inputs!AI44&lt;&gt;"",Company_PC_inputs!AI44,""))</f>
        <v/>
      </c>
      <c r="AJ44" s="199" t="str">
        <f>IF(Ofwat_PC_Interventions!AJ44&lt;&gt;"",Ofwat_PC_Interventions!AJ44,IF(Company_PC_inputs!AJ44&lt;&gt;"",Company_PC_inputs!AJ44,""))</f>
        <v/>
      </c>
      <c r="AK44" s="199" t="str">
        <f>IF(Ofwat_PC_Interventions!AK44&lt;&gt;"",Ofwat_PC_Interventions!AK44,IF(Company_PC_inputs!AK44&lt;&gt;"",Company_PC_inputs!AK44,""))</f>
        <v/>
      </c>
      <c r="AL44" s="199" t="str">
        <f>IF(Ofwat_PC_Interventions!AL44&lt;&gt;"",Ofwat_PC_Interventions!AL44,IF(Company_PC_inputs!AL44&lt;&gt;"",Company_PC_inputs!AL44,""))</f>
        <v/>
      </c>
      <c r="AM44" s="199" t="str">
        <f>IF(Ofwat_PC_Interventions!AM44&lt;&gt;"",Ofwat_PC_Interventions!AM44,IF(Company_PC_inputs!AM44&lt;&gt;"",Company_PC_inputs!AM44,""))</f>
        <v/>
      </c>
      <c r="AN44" s="199" t="str">
        <f>IF(Ofwat_PC_Interventions!AN44&lt;&gt;"",Ofwat_PC_Interventions!AN44,IF(Company_PC_inputs!AN44&lt;&gt;"",Company_PC_inputs!AN44,""))</f>
        <v/>
      </c>
      <c r="AO44" s="199" t="str">
        <f>IF(Ofwat_PC_Interventions!AO44&lt;&gt;"",Ofwat_PC_Interventions!AO44,IF(Company_PC_inputs!AO44&lt;&gt;"",Company_PC_inputs!AO44,""))</f>
        <v/>
      </c>
      <c r="AP44" s="199" t="str">
        <f>IF(Ofwat_PC_Interventions!AP44&lt;&gt;"",Ofwat_PC_Interventions!AP44,IF(Company_PC_inputs!AP44&lt;&gt;"",Company_PC_inputs!AP44,""))</f>
        <v/>
      </c>
      <c r="AQ44" s="199" t="str">
        <f>IF(Ofwat_PC_Interventions!AQ44&lt;&gt;"",Ofwat_PC_Interventions!AQ44,IF(Company_PC_inputs!AQ44&lt;&gt;"",Company_PC_inputs!AQ44,""))</f>
        <v/>
      </c>
      <c r="AR44" s="199" t="str">
        <f>IF(Ofwat_PC_Interventions!AR44&lt;&gt;"",Ofwat_PC_Interventions!AR44,IF(Company_PC_inputs!AR44&lt;&gt;"",Company_PC_inputs!AR44,""))</f>
        <v/>
      </c>
      <c r="AS44" s="199" t="str">
        <f>IF(Ofwat_PC_Interventions!AS44&lt;&gt;"",Ofwat_PC_Interventions!AS44,IF(Company_PC_inputs!AS44&lt;&gt;"",Company_PC_inputs!AS44,""))</f>
        <v/>
      </c>
      <c r="AT44" s="199" t="str">
        <f>IF(Ofwat_PC_Interventions!AT44&lt;&gt;"",Ofwat_PC_Interventions!AT44,IF(Company_PC_inputs!AT44&lt;&gt;"",Company_PC_inputs!AT44,""))</f>
        <v/>
      </c>
      <c r="AU44" s="199" t="str">
        <f>IF(Ofwat_PC_Interventions!AU44&lt;&gt;"",Ofwat_PC_Interventions!AU44,IF(Company_PC_inputs!AU44&lt;&gt;"",Company_PC_inputs!AU44,""))</f>
        <v/>
      </c>
      <c r="AV44" s="199" t="str">
        <f>IF(Ofwat_PC_Interventions!AV44&lt;&gt;"",Ofwat_PC_Interventions!AV44,IF(Company_PC_inputs!AV44&lt;&gt;"",Company_PC_inputs!AV44,""))</f>
        <v/>
      </c>
      <c r="AW44" s="199" t="str">
        <f>IF(Ofwat_PC_Interventions!AW44&lt;&gt;"",Ofwat_PC_Interventions!AW44,IF(Company_PC_inputs!AW44&lt;&gt;"",Company_PC_inputs!AW44,""))</f>
        <v/>
      </c>
      <c r="AX44" s="199" t="str">
        <f>IF(Ofwat_PC_Interventions!AX44&lt;&gt;"",Ofwat_PC_Interventions!AX44,IF(Company_PC_inputs!AX44&lt;&gt;"",Company_PC_inputs!AX44,""))</f>
        <v/>
      </c>
      <c r="AY44" s="199" t="str">
        <f>IF(Ofwat_PC_Interventions!AY44&lt;&gt;"",Ofwat_PC_Interventions!AY44,IF(Company_PC_inputs!AY44&lt;&gt;"",Company_PC_inputs!AY44,""))</f>
        <v/>
      </c>
      <c r="AZ44" s="199" t="str">
        <f>IF(Ofwat_PC_Interventions!AZ44&lt;&gt;"",Ofwat_PC_Interventions!AZ44,IF(Company_PC_inputs!AZ44&lt;&gt;"",Company_PC_inputs!AZ44,""))</f>
        <v/>
      </c>
      <c r="BA44" s="199" t="str">
        <f>IF(Ofwat_PC_Interventions!BA44&lt;&gt;"",Ofwat_PC_Interventions!BA44,IF(Company_PC_inputs!BA44&lt;&gt;"",Company_PC_inputs!BA44,""))</f>
        <v/>
      </c>
      <c r="BB44" s="199" t="str">
        <f>IF(Ofwat_PC_Interventions!BB44&lt;&gt;"",Ofwat_PC_Interventions!BB44,IF(Company_PC_inputs!BB44&lt;&gt;"",Company_PC_inputs!BB44,""))</f>
        <v/>
      </c>
      <c r="BC44" s="199" t="str">
        <f>IF(Ofwat_PC_Interventions!BC44&lt;&gt;"",Ofwat_PC_Interventions!BC44,IF(Company_PC_inputs!BC44&lt;&gt;"",Company_PC_inputs!BC44,""))</f>
        <v/>
      </c>
      <c r="BD44" s="199" t="str">
        <f>IF(Ofwat_PC_Interventions!BD44&lt;&gt;"",Ofwat_PC_Interventions!BD44,IF(Company_PC_inputs!BD44&lt;&gt;"",Company_PC_inputs!BD44,""))</f>
        <v/>
      </c>
      <c r="BE44" s="199" t="str">
        <f>IF(Ofwat_PC_Interventions!BE44&lt;&gt;"",Ofwat_PC_Interventions!BE44,IF(Company_PC_inputs!BE44&lt;&gt;"",Company_PC_inputs!BE44,""))</f>
        <v/>
      </c>
      <c r="BF44" s="199" t="str">
        <f>IF(Ofwat_PC_Interventions!BF44&lt;&gt;"",Ofwat_PC_Interventions!BF44,IF(Company_PC_inputs!BF44&lt;&gt;"",Company_PC_inputs!BF44,""))</f>
        <v/>
      </c>
      <c r="BG44" s="199" t="str">
        <f>IF(Ofwat_PC_Interventions!BG44&lt;&gt;"",Ofwat_PC_Interventions!BG44,IF(Company_PC_inputs!BG44&lt;&gt;"",Company_PC_inputs!BG44,""))</f>
        <v/>
      </c>
      <c r="BH44" s="199" t="str">
        <f>IF(Ofwat_PC_Interventions!BH44&lt;&gt;"",Ofwat_PC_Interventions!BH44,IF(Company_PC_inputs!BH44&lt;&gt;"",Company_PC_inputs!BH44,""))</f>
        <v/>
      </c>
      <c r="BI44" s="199" t="str">
        <f>IF(Ofwat_PC_Interventions!BI44&lt;&gt;"",Ofwat_PC_Interventions!BI44,IF(Company_PC_inputs!BI44&lt;&gt;"",Company_PC_inputs!BI44,""))</f>
        <v/>
      </c>
      <c r="BJ44" s="199" t="str">
        <f>IF(Ofwat_PC_Interventions!BJ44&lt;&gt;"",Ofwat_PC_Interventions!BJ44,IF(Company_PC_inputs!BJ44&lt;&gt;"",Company_PC_inputs!BJ44,""))</f>
        <v/>
      </c>
      <c r="BK44" s="199" t="str">
        <f>IF(Ofwat_PC_Interventions!BK44&lt;&gt;"",Ofwat_PC_Interventions!BK44,IF(Company_PC_inputs!BK44&lt;&gt;"",Company_PC_inputs!BK44,""))</f>
        <v/>
      </c>
      <c r="BL44" s="199" t="str">
        <f>IF(Ofwat_PC_Interventions!BL44&lt;&gt;"",Ofwat_PC_Interventions!BL44,IF(Company_PC_inputs!BL44&lt;&gt;"",Company_PC_inputs!BL44,""))</f>
        <v/>
      </c>
      <c r="BM44" s="199" t="str">
        <f>IF(Ofwat_PC_Interventions!BM44&lt;&gt;"",Ofwat_PC_Interventions!BM44,IF(Company_PC_inputs!BM44&lt;&gt;"",Company_PC_inputs!BM44,""))</f>
        <v/>
      </c>
      <c r="BN44" s="199" t="str">
        <f>IF(Ofwat_PC_Interventions!BN44&lt;&gt;"",Ofwat_PC_Interventions!BN44,IF(Company_PC_inputs!BN44&lt;&gt;"",Company_PC_inputs!BN44,""))</f>
        <v/>
      </c>
      <c r="BO44" s="199" t="str">
        <f>IF(Ofwat_PC_Interventions!BO44&lt;&gt;"",Ofwat_PC_Interventions!BO44,IF(Company_PC_inputs!BO44&lt;&gt;"",Company_PC_inputs!BO44,""))</f>
        <v/>
      </c>
      <c r="BP44" s="199" t="str">
        <f>IF(Ofwat_PC_Interventions!BP44&lt;&gt;"",Ofwat_PC_Interventions!BP44,IF(Company_PC_inputs!BP44&lt;&gt;"",Company_PC_inputs!BP44,""))</f>
        <v/>
      </c>
      <c r="BQ44" s="199" t="str">
        <f>IF(Ofwat_PC_Interventions!BQ44&lt;&gt;"",Ofwat_PC_Interventions!BQ44,IF(Company_PC_inputs!BQ44&lt;&gt;"",Company_PC_inputs!BQ44,""))</f>
        <v/>
      </c>
    </row>
    <row r="45" spans="4:69" s="170" customFormat="1" x14ac:dyDescent="0.2">
      <c r="D45" s="208"/>
      <c r="E45" s="208" t="s">
        <v>131</v>
      </c>
      <c r="F45" s="208"/>
      <c r="G45" s="208" t="s">
        <v>101</v>
      </c>
      <c r="H45" s="208"/>
      <c r="I45" s="208"/>
      <c r="J45" s="199" t="str">
        <f>IF(Ofwat_PC_Interventions!J45&lt;&gt;"",Ofwat_PC_Interventions!J45,IF(Company_PC_inputs!J45&lt;&gt;"",Company_PC_inputs!J45,""))</f>
        <v/>
      </c>
      <c r="K45" s="199" t="str">
        <f>IF(Ofwat_PC_Interventions!K45&lt;&gt;"",Ofwat_PC_Interventions!K45,IF(Company_PC_inputs!K45&lt;&gt;"",Company_PC_inputs!K45,""))</f>
        <v/>
      </c>
      <c r="L45" s="199" t="str">
        <f>IF(Ofwat_PC_Interventions!L45&lt;&gt;"",Ofwat_PC_Interventions!L45,IF(Company_PC_inputs!L45&lt;&gt;"",Company_PC_inputs!L45,""))</f>
        <v/>
      </c>
      <c r="M45" s="199" t="str">
        <f>IF(Ofwat_PC_Interventions!M45&lt;&gt;"",Ofwat_PC_Interventions!M45,IF(Company_PC_inputs!M45&lt;&gt;"",Company_PC_inputs!M45,""))</f>
        <v/>
      </c>
      <c r="N45" s="199" t="str">
        <f>IF(Ofwat_PC_Interventions!N45&lt;&gt;"",Ofwat_PC_Interventions!N45,IF(Company_PC_inputs!N45&lt;&gt;"",Company_PC_inputs!N45,""))</f>
        <v/>
      </c>
      <c r="O45" s="199" t="str">
        <f>IF(Ofwat_PC_Interventions!O45&lt;&gt;"",Ofwat_PC_Interventions!O45,IF(Company_PC_inputs!O45&lt;&gt;"",Company_PC_inputs!O45,""))</f>
        <v/>
      </c>
      <c r="P45" s="199" t="str">
        <f>IF(Ofwat_PC_Interventions!P45&lt;&gt;"",Ofwat_PC_Interventions!P45,IF(Company_PC_inputs!P45&lt;&gt;"",Company_PC_inputs!P45,""))</f>
        <v/>
      </c>
      <c r="Q45" s="199" t="str">
        <f>IF(Ofwat_PC_Interventions!Q45&lt;&gt;"",Ofwat_PC_Interventions!Q45,IF(Company_PC_inputs!Q45&lt;&gt;"",Company_PC_inputs!Q45,""))</f>
        <v/>
      </c>
      <c r="R45" s="199" t="str">
        <f>IF(Ofwat_PC_Interventions!R45&lt;&gt;"",Ofwat_PC_Interventions!R45,IF(Company_PC_inputs!R45&lt;&gt;"",Company_PC_inputs!R45,""))</f>
        <v/>
      </c>
      <c r="S45" s="199" t="str">
        <f>IF(Ofwat_PC_Interventions!S45&lt;&gt;"",Ofwat_PC_Interventions!S45,IF(Company_PC_inputs!S45&lt;&gt;"",Company_PC_inputs!S45,""))</f>
        <v/>
      </c>
      <c r="T45" s="199" t="str">
        <f>IF(Ofwat_PC_Interventions!T45&lt;&gt;"",Ofwat_PC_Interventions!T45,IF(Company_PC_inputs!T45&lt;&gt;"",Company_PC_inputs!T45,""))</f>
        <v/>
      </c>
      <c r="U45" s="199" t="str">
        <f>IF(Ofwat_PC_Interventions!U45&lt;&gt;"",Ofwat_PC_Interventions!U45,IF(Company_PC_inputs!U45&lt;&gt;"",Company_PC_inputs!U45,""))</f>
        <v/>
      </c>
      <c r="V45" s="199" t="str">
        <f>IF(Ofwat_PC_Interventions!V45&lt;&gt;"",Ofwat_PC_Interventions!V45,IF(Company_PC_inputs!V45&lt;&gt;"",Company_PC_inputs!V45,""))</f>
        <v/>
      </c>
      <c r="W45" s="199" t="str">
        <f>IF(Ofwat_PC_Interventions!W45&lt;&gt;"",Ofwat_PC_Interventions!W45,IF(Company_PC_inputs!W45&lt;&gt;"",Company_PC_inputs!W45,""))</f>
        <v/>
      </c>
      <c r="X45" s="199" t="str">
        <f>IF(Ofwat_PC_Interventions!X45&lt;&gt;"",Ofwat_PC_Interventions!X45,IF(Company_PC_inputs!X45&lt;&gt;"",Company_PC_inputs!X45,""))</f>
        <v/>
      </c>
      <c r="Y45" s="199" t="str">
        <f>IF(Ofwat_PC_Interventions!Y45&lt;&gt;"",Ofwat_PC_Interventions!Y45,IF(Company_PC_inputs!Y45&lt;&gt;"",Company_PC_inputs!Y45,""))</f>
        <v/>
      </c>
      <c r="Z45" s="199" t="str">
        <f>IF(Ofwat_PC_Interventions!Z45&lt;&gt;"",Ofwat_PC_Interventions!Z45,IF(Company_PC_inputs!Z45&lt;&gt;"",Company_PC_inputs!Z45,""))</f>
        <v/>
      </c>
      <c r="AA45" s="199" t="str">
        <f>IF(Ofwat_PC_Interventions!AA45&lt;&gt;"",Ofwat_PC_Interventions!AA45,IF(Company_PC_inputs!AA45&lt;&gt;"",Company_PC_inputs!AA45,""))</f>
        <v/>
      </c>
      <c r="AB45" s="199" t="str">
        <f>IF(Ofwat_PC_Interventions!AB45&lt;&gt;"",Ofwat_PC_Interventions!AB45,IF(Company_PC_inputs!AB45&lt;&gt;"",Company_PC_inputs!AB45,""))</f>
        <v/>
      </c>
      <c r="AC45" s="199" t="str">
        <f>IF(Ofwat_PC_Interventions!AC45&lt;&gt;"",Ofwat_PC_Interventions!AC45,IF(Company_PC_inputs!AC45&lt;&gt;"",Company_PC_inputs!AC45,""))</f>
        <v/>
      </c>
      <c r="AD45" s="199" t="str">
        <f>IF(Ofwat_PC_Interventions!AD45&lt;&gt;"",Ofwat_PC_Interventions!AD45,IF(Company_PC_inputs!AD45&lt;&gt;"",Company_PC_inputs!AD45,""))</f>
        <v/>
      </c>
      <c r="AE45" s="199" t="str">
        <f>IF(Ofwat_PC_Interventions!AE45&lt;&gt;"",Ofwat_PC_Interventions!AE45,IF(Company_PC_inputs!AE45&lt;&gt;"",Company_PC_inputs!AE45,""))</f>
        <v/>
      </c>
      <c r="AF45" s="199" t="str">
        <f>IF(Ofwat_PC_Interventions!AF45&lt;&gt;"",Ofwat_PC_Interventions!AF45,IF(Company_PC_inputs!AF45&lt;&gt;"",Company_PC_inputs!AF45,""))</f>
        <v/>
      </c>
      <c r="AG45" s="199" t="str">
        <f>IF(Ofwat_PC_Interventions!AG45&lt;&gt;"",Ofwat_PC_Interventions!AG45,IF(Company_PC_inputs!AG45&lt;&gt;"",Company_PC_inputs!AG45,""))</f>
        <v/>
      </c>
      <c r="AH45" s="199" t="str">
        <f>IF(Ofwat_PC_Interventions!AH45&lt;&gt;"",Ofwat_PC_Interventions!AH45,IF(Company_PC_inputs!AH45&lt;&gt;"",Company_PC_inputs!AH45,""))</f>
        <v/>
      </c>
      <c r="AI45" s="199" t="str">
        <f>IF(Ofwat_PC_Interventions!AI45&lt;&gt;"",Ofwat_PC_Interventions!AI45,IF(Company_PC_inputs!AI45&lt;&gt;"",Company_PC_inputs!AI45,""))</f>
        <v/>
      </c>
      <c r="AJ45" s="199" t="str">
        <f>IF(Ofwat_PC_Interventions!AJ45&lt;&gt;"",Ofwat_PC_Interventions!AJ45,IF(Company_PC_inputs!AJ45&lt;&gt;"",Company_PC_inputs!AJ45,""))</f>
        <v/>
      </c>
      <c r="AK45" s="199" t="str">
        <f>IF(Ofwat_PC_Interventions!AK45&lt;&gt;"",Ofwat_PC_Interventions!AK45,IF(Company_PC_inputs!AK45&lt;&gt;"",Company_PC_inputs!AK45,""))</f>
        <v/>
      </c>
      <c r="AL45" s="199" t="str">
        <f>IF(Ofwat_PC_Interventions!AL45&lt;&gt;"",Ofwat_PC_Interventions!AL45,IF(Company_PC_inputs!AL45&lt;&gt;"",Company_PC_inputs!AL45,""))</f>
        <v/>
      </c>
      <c r="AM45" s="199" t="str">
        <f>IF(Ofwat_PC_Interventions!AM45&lt;&gt;"",Ofwat_PC_Interventions!AM45,IF(Company_PC_inputs!AM45&lt;&gt;"",Company_PC_inputs!AM45,""))</f>
        <v/>
      </c>
      <c r="AN45" s="199" t="str">
        <f>IF(Ofwat_PC_Interventions!AN45&lt;&gt;"",Ofwat_PC_Interventions!AN45,IF(Company_PC_inputs!AN45&lt;&gt;"",Company_PC_inputs!AN45,""))</f>
        <v/>
      </c>
      <c r="AO45" s="199" t="str">
        <f>IF(Ofwat_PC_Interventions!AO45&lt;&gt;"",Ofwat_PC_Interventions!AO45,IF(Company_PC_inputs!AO45&lt;&gt;"",Company_PC_inputs!AO45,""))</f>
        <v/>
      </c>
      <c r="AP45" s="199" t="str">
        <f>IF(Ofwat_PC_Interventions!AP45&lt;&gt;"",Ofwat_PC_Interventions!AP45,IF(Company_PC_inputs!AP45&lt;&gt;"",Company_PC_inputs!AP45,""))</f>
        <v/>
      </c>
      <c r="AQ45" s="199" t="str">
        <f>IF(Ofwat_PC_Interventions!AQ45&lt;&gt;"",Ofwat_PC_Interventions!AQ45,IF(Company_PC_inputs!AQ45&lt;&gt;"",Company_PC_inputs!AQ45,""))</f>
        <v/>
      </c>
      <c r="AR45" s="199" t="str">
        <f>IF(Ofwat_PC_Interventions!AR45&lt;&gt;"",Ofwat_PC_Interventions!AR45,IF(Company_PC_inputs!AR45&lt;&gt;"",Company_PC_inputs!AR45,""))</f>
        <v/>
      </c>
      <c r="AS45" s="199" t="str">
        <f>IF(Ofwat_PC_Interventions!AS45&lt;&gt;"",Ofwat_PC_Interventions!AS45,IF(Company_PC_inputs!AS45&lt;&gt;"",Company_PC_inputs!AS45,""))</f>
        <v/>
      </c>
      <c r="AT45" s="199" t="str">
        <f>IF(Ofwat_PC_Interventions!AT45&lt;&gt;"",Ofwat_PC_Interventions!AT45,IF(Company_PC_inputs!AT45&lt;&gt;"",Company_PC_inputs!AT45,""))</f>
        <v/>
      </c>
      <c r="AU45" s="199" t="str">
        <f>IF(Ofwat_PC_Interventions!AU45&lt;&gt;"",Ofwat_PC_Interventions!AU45,IF(Company_PC_inputs!AU45&lt;&gt;"",Company_PC_inputs!AU45,""))</f>
        <v/>
      </c>
      <c r="AV45" s="199" t="str">
        <f>IF(Ofwat_PC_Interventions!AV45&lt;&gt;"",Ofwat_PC_Interventions!AV45,IF(Company_PC_inputs!AV45&lt;&gt;"",Company_PC_inputs!AV45,""))</f>
        <v/>
      </c>
      <c r="AW45" s="199" t="str">
        <f>IF(Ofwat_PC_Interventions!AW45&lt;&gt;"",Ofwat_PC_Interventions!AW45,IF(Company_PC_inputs!AW45&lt;&gt;"",Company_PC_inputs!AW45,""))</f>
        <v/>
      </c>
      <c r="AX45" s="199" t="str">
        <f>IF(Ofwat_PC_Interventions!AX45&lt;&gt;"",Ofwat_PC_Interventions!AX45,IF(Company_PC_inputs!AX45&lt;&gt;"",Company_PC_inputs!AX45,""))</f>
        <v/>
      </c>
      <c r="AY45" s="199" t="str">
        <f>IF(Ofwat_PC_Interventions!AY45&lt;&gt;"",Ofwat_PC_Interventions!AY45,IF(Company_PC_inputs!AY45&lt;&gt;"",Company_PC_inputs!AY45,""))</f>
        <v/>
      </c>
      <c r="AZ45" s="199" t="str">
        <f>IF(Ofwat_PC_Interventions!AZ45&lt;&gt;"",Ofwat_PC_Interventions!AZ45,IF(Company_PC_inputs!AZ45&lt;&gt;"",Company_PC_inputs!AZ45,""))</f>
        <v/>
      </c>
      <c r="BA45" s="199" t="str">
        <f>IF(Ofwat_PC_Interventions!BA45&lt;&gt;"",Ofwat_PC_Interventions!BA45,IF(Company_PC_inputs!BA45&lt;&gt;"",Company_PC_inputs!BA45,""))</f>
        <v/>
      </c>
      <c r="BB45" s="199" t="str">
        <f>IF(Ofwat_PC_Interventions!BB45&lt;&gt;"",Ofwat_PC_Interventions!BB45,IF(Company_PC_inputs!BB45&lt;&gt;"",Company_PC_inputs!BB45,""))</f>
        <v/>
      </c>
      <c r="BC45" s="199" t="str">
        <f>IF(Ofwat_PC_Interventions!BC45&lt;&gt;"",Ofwat_PC_Interventions!BC45,IF(Company_PC_inputs!BC45&lt;&gt;"",Company_PC_inputs!BC45,""))</f>
        <v/>
      </c>
      <c r="BD45" s="199" t="str">
        <f>IF(Ofwat_PC_Interventions!BD45&lt;&gt;"",Ofwat_PC_Interventions!BD45,IF(Company_PC_inputs!BD45&lt;&gt;"",Company_PC_inputs!BD45,""))</f>
        <v/>
      </c>
      <c r="BE45" s="199" t="str">
        <f>IF(Ofwat_PC_Interventions!BE45&lt;&gt;"",Ofwat_PC_Interventions!BE45,IF(Company_PC_inputs!BE45&lt;&gt;"",Company_PC_inputs!BE45,""))</f>
        <v/>
      </c>
      <c r="BF45" s="199" t="str">
        <f>IF(Ofwat_PC_Interventions!BF45&lt;&gt;"",Ofwat_PC_Interventions!BF45,IF(Company_PC_inputs!BF45&lt;&gt;"",Company_PC_inputs!BF45,""))</f>
        <v/>
      </c>
      <c r="BG45" s="199" t="str">
        <f>IF(Ofwat_PC_Interventions!BG45&lt;&gt;"",Ofwat_PC_Interventions!BG45,IF(Company_PC_inputs!BG45&lt;&gt;"",Company_PC_inputs!BG45,""))</f>
        <v/>
      </c>
      <c r="BH45" s="199" t="str">
        <f>IF(Ofwat_PC_Interventions!BH45&lt;&gt;"",Ofwat_PC_Interventions!BH45,IF(Company_PC_inputs!BH45&lt;&gt;"",Company_PC_inputs!BH45,""))</f>
        <v/>
      </c>
      <c r="BI45" s="199" t="str">
        <f>IF(Ofwat_PC_Interventions!BI45&lt;&gt;"",Ofwat_PC_Interventions!BI45,IF(Company_PC_inputs!BI45&lt;&gt;"",Company_PC_inputs!BI45,""))</f>
        <v/>
      </c>
      <c r="BJ45" s="199" t="str">
        <f>IF(Ofwat_PC_Interventions!BJ45&lt;&gt;"",Ofwat_PC_Interventions!BJ45,IF(Company_PC_inputs!BJ45&lt;&gt;"",Company_PC_inputs!BJ45,""))</f>
        <v/>
      </c>
      <c r="BK45" s="199" t="str">
        <f>IF(Ofwat_PC_Interventions!BK45&lt;&gt;"",Ofwat_PC_Interventions!BK45,IF(Company_PC_inputs!BK45&lt;&gt;"",Company_PC_inputs!BK45,""))</f>
        <v/>
      </c>
      <c r="BL45" s="199" t="str">
        <f>IF(Ofwat_PC_Interventions!BL45&lt;&gt;"",Ofwat_PC_Interventions!BL45,IF(Company_PC_inputs!BL45&lt;&gt;"",Company_PC_inputs!BL45,""))</f>
        <v/>
      </c>
      <c r="BM45" s="199" t="str">
        <f>IF(Ofwat_PC_Interventions!BM45&lt;&gt;"",Ofwat_PC_Interventions!BM45,IF(Company_PC_inputs!BM45&lt;&gt;"",Company_PC_inputs!BM45,""))</f>
        <v/>
      </c>
      <c r="BN45" s="199" t="str">
        <f>IF(Ofwat_PC_Interventions!BN45&lt;&gt;"",Ofwat_PC_Interventions!BN45,IF(Company_PC_inputs!BN45&lt;&gt;"",Company_PC_inputs!BN45,""))</f>
        <v/>
      </c>
      <c r="BO45" s="199" t="str">
        <f>IF(Ofwat_PC_Interventions!BO45&lt;&gt;"",Ofwat_PC_Interventions!BO45,IF(Company_PC_inputs!BO45&lt;&gt;"",Company_PC_inputs!BO45,""))</f>
        <v/>
      </c>
      <c r="BP45" s="199" t="str">
        <f>IF(Ofwat_PC_Interventions!BP45&lt;&gt;"",Ofwat_PC_Interventions!BP45,IF(Company_PC_inputs!BP45&lt;&gt;"",Company_PC_inputs!BP45,""))</f>
        <v/>
      </c>
      <c r="BQ45" s="199" t="str">
        <f>IF(Ofwat_PC_Interventions!BQ45&lt;&gt;"",Ofwat_PC_Interventions!BQ45,IF(Company_PC_inputs!BQ45&lt;&gt;"",Company_PC_inputs!BQ45,""))</f>
        <v/>
      </c>
    </row>
    <row r="46" spans="4:69" s="170" customFormat="1" x14ac:dyDescent="0.2">
      <c r="D46" s="208"/>
      <c r="E46" s="208" t="s">
        <v>132</v>
      </c>
      <c r="F46" s="208"/>
      <c r="G46" s="208" t="s">
        <v>101</v>
      </c>
      <c r="H46" s="208"/>
      <c r="I46" s="208"/>
      <c r="J46" s="199" t="str">
        <f>IF(Ofwat_PC_Interventions!J46&lt;&gt;"",Ofwat_PC_Interventions!J46,IF(Company_PC_inputs!J46&lt;&gt;"",Company_PC_inputs!J46,""))</f>
        <v/>
      </c>
      <c r="K46" s="199" t="str">
        <f>IF(Ofwat_PC_Interventions!K46&lt;&gt;"",Ofwat_PC_Interventions!K46,IF(Company_PC_inputs!K46&lt;&gt;"",Company_PC_inputs!K46,""))</f>
        <v/>
      </c>
      <c r="L46" s="199" t="str">
        <f>IF(Ofwat_PC_Interventions!L46&lt;&gt;"",Ofwat_PC_Interventions!L46,IF(Company_PC_inputs!L46&lt;&gt;"",Company_PC_inputs!L46,""))</f>
        <v/>
      </c>
      <c r="M46" s="199" t="str">
        <f>IF(Ofwat_PC_Interventions!M46&lt;&gt;"",Ofwat_PC_Interventions!M46,IF(Company_PC_inputs!M46&lt;&gt;"",Company_PC_inputs!M46,""))</f>
        <v/>
      </c>
      <c r="N46" s="199" t="str">
        <f>IF(Ofwat_PC_Interventions!N46&lt;&gt;"",Ofwat_PC_Interventions!N46,IF(Company_PC_inputs!N46&lt;&gt;"",Company_PC_inputs!N46,""))</f>
        <v/>
      </c>
      <c r="O46" s="199" t="str">
        <f>IF(Ofwat_PC_Interventions!O46&lt;&gt;"",Ofwat_PC_Interventions!O46,IF(Company_PC_inputs!O46&lt;&gt;"",Company_PC_inputs!O46,""))</f>
        <v/>
      </c>
      <c r="P46" s="199" t="str">
        <f>IF(Ofwat_PC_Interventions!P46&lt;&gt;"",Ofwat_PC_Interventions!P46,IF(Company_PC_inputs!P46&lt;&gt;"",Company_PC_inputs!P46,""))</f>
        <v/>
      </c>
      <c r="Q46" s="199" t="str">
        <f>IF(Ofwat_PC_Interventions!Q46&lt;&gt;"",Ofwat_PC_Interventions!Q46,IF(Company_PC_inputs!Q46&lt;&gt;"",Company_PC_inputs!Q46,""))</f>
        <v/>
      </c>
      <c r="R46" s="199" t="str">
        <f>IF(Ofwat_PC_Interventions!R46&lt;&gt;"",Ofwat_PC_Interventions!R46,IF(Company_PC_inputs!R46&lt;&gt;"",Company_PC_inputs!R46,""))</f>
        <v/>
      </c>
      <c r="S46" s="199" t="str">
        <f>IF(Ofwat_PC_Interventions!S46&lt;&gt;"",Ofwat_PC_Interventions!S46,IF(Company_PC_inputs!S46&lt;&gt;"",Company_PC_inputs!S46,""))</f>
        <v/>
      </c>
      <c r="T46" s="199" t="str">
        <f>IF(Ofwat_PC_Interventions!T46&lt;&gt;"",Ofwat_PC_Interventions!T46,IF(Company_PC_inputs!T46&lt;&gt;"",Company_PC_inputs!T46,""))</f>
        <v/>
      </c>
      <c r="U46" s="199" t="str">
        <f>IF(Ofwat_PC_Interventions!U46&lt;&gt;"",Ofwat_PC_Interventions!U46,IF(Company_PC_inputs!U46&lt;&gt;"",Company_PC_inputs!U46,""))</f>
        <v/>
      </c>
      <c r="V46" s="199" t="str">
        <f>IF(Ofwat_PC_Interventions!V46&lt;&gt;"",Ofwat_PC_Interventions!V46,IF(Company_PC_inputs!V46&lt;&gt;"",Company_PC_inputs!V46,""))</f>
        <v/>
      </c>
      <c r="W46" s="199" t="str">
        <f>IF(Ofwat_PC_Interventions!W46&lt;&gt;"",Ofwat_PC_Interventions!W46,IF(Company_PC_inputs!W46&lt;&gt;"",Company_PC_inputs!W46,""))</f>
        <v/>
      </c>
      <c r="X46" s="199" t="str">
        <f>IF(Ofwat_PC_Interventions!X46&lt;&gt;"",Ofwat_PC_Interventions!X46,IF(Company_PC_inputs!X46&lt;&gt;"",Company_PC_inputs!X46,""))</f>
        <v/>
      </c>
      <c r="Y46" s="199" t="str">
        <f>IF(Ofwat_PC_Interventions!Y46&lt;&gt;"",Ofwat_PC_Interventions!Y46,IF(Company_PC_inputs!Y46&lt;&gt;"",Company_PC_inputs!Y46,""))</f>
        <v/>
      </c>
      <c r="Z46" s="199" t="str">
        <f>IF(Ofwat_PC_Interventions!Z46&lt;&gt;"",Ofwat_PC_Interventions!Z46,IF(Company_PC_inputs!Z46&lt;&gt;"",Company_PC_inputs!Z46,""))</f>
        <v/>
      </c>
      <c r="AA46" s="199" t="str">
        <f>IF(Ofwat_PC_Interventions!AA46&lt;&gt;"",Ofwat_PC_Interventions!AA46,IF(Company_PC_inputs!AA46&lt;&gt;"",Company_PC_inputs!AA46,""))</f>
        <v/>
      </c>
      <c r="AB46" s="199" t="str">
        <f>IF(Ofwat_PC_Interventions!AB46&lt;&gt;"",Ofwat_PC_Interventions!AB46,IF(Company_PC_inputs!AB46&lt;&gt;"",Company_PC_inputs!AB46,""))</f>
        <v/>
      </c>
      <c r="AC46" s="199" t="str">
        <f>IF(Ofwat_PC_Interventions!AC46&lt;&gt;"",Ofwat_PC_Interventions!AC46,IF(Company_PC_inputs!AC46&lt;&gt;"",Company_PC_inputs!AC46,""))</f>
        <v/>
      </c>
      <c r="AD46" s="199" t="str">
        <f>IF(Ofwat_PC_Interventions!AD46&lt;&gt;"",Ofwat_PC_Interventions!AD46,IF(Company_PC_inputs!AD46&lt;&gt;"",Company_PC_inputs!AD46,""))</f>
        <v/>
      </c>
      <c r="AE46" s="199" t="str">
        <f>IF(Ofwat_PC_Interventions!AE46&lt;&gt;"",Ofwat_PC_Interventions!AE46,IF(Company_PC_inputs!AE46&lt;&gt;"",Company_PC_inputs!AE46,""))</f>
        <v/>
      </c>
      <c r="AF46" s="199" t="str">
        <f>IF(Ofwat_PC_Interventions!AF46&lt;&gt;"",Ofwat_PC_Interventions!AF46,IF(Company_PC_inputs!AF46&lt;&gt;"",Company_PC_inputs!AF46,""))</f>
        <v/>
      </c>
      <c r="AG46" s="199" t="str">
        <f>IF(Ofwat_PC_Interventions!AG46&lt;&gt;"",Ofwat_PC_Interventions!AG46,IF(Company_PC_inputs!AG46&lt;&gt;"",Company_PC_inputs!AG46,""))</f>
        <v/>
      </c>
      <c r="AH46" s="199" t="str">
        <f>IF(Ofwat_PC_Interventions!AH46&lt;&gt;"",Ofwat_PC_Interventions!AH46,IF(Company_PC_inputs!AH46&lt;&gt;"",Company_PC_inputs!AH46,""))</f>
        <v/>
      </c>
      <c r="AI46" s="199" t="str">
        <f>IF(Ofwat_PC_Interventions!AI46&lt;&gt;"",Ofwat_PC_Interventions!AI46,IF(Company_PC_inputs!AI46&lt;&gt;"",Company_PC_inputs!AI46,""))</f>
        <v/>
      </c>
      <c r="AJ46" s="199" t="str">
        <f>IF(Ofwat_PC_Interventions!AJ46&lt;&gt;"",Ofwat_PC_Interventions!AJ46,IF(Company_PC_inputs!AJ46&lt;&gt;"",Company_PC_inputs!AJ46,""))</f>
        <v/>
      </c>
      <c r="AK46" s="199" t="str">
        <f>IF(Ofwat_PC_Interventions!AK46&lt;&gt;"",Ofwat_PC_Interventions!AK46,IF(Company_PC_inputs!AK46&lt;&gt;"",Company_PC_inputs!AK46,""))</f>
        <v/>
      </c>
      <c r="AL46" s="199" t="str">
        <f>IF(Ofwat_PC_Interventions!AL46&lt;&gt;"",Ofwat_PC_Interventions!AL46,IF(Company_PC_inputs!AL46&lt;&gt;"",Company_PC_inputs!AL46,""))</f>
        <v/>
      </c>
      <c r="AM46" s="199" t="str">
        <f>IF(Ofwat_PC_Interventions!AM46&lt;&gt;"",Ofwat_PC_Interventions!AM46,IF(Company_PC_inputs!AM46&lt;&gt;"",Company_PC_inputs!AM46,""))</f>
        <v/>
      </c>
      <c r="AN46" s="199" t="str">
        <f>IF(Ofwat_PC_Interventions!AN46&lt;&gt;"",Ofwat_PC_Interventions!AN46,IF(Company_PC_inputs!AN46&lt;&gt;"",Company_PC_inputs!AN46,""))</f>
        <v/>
      </c>
      <c r="AO46" s="199" t="str">
        <f>IF(Ofwat_PC_Interventions!AO46&lt;&gt;"",Ofwat_PC_Interventions!AO46,IF(Company_PC_inputs!AO46&lt;&gt;"",Company_PC_inputs!AO46,""))</f>
        <v/>
      </c>
      <c r="AP46" s="199" t="str">
        <f>IF(Ofwat_PC_Interventions!AP46&lt;&gt;"",Ofwat_PC_Interventions!AP46,IF(Company_PC_inputs!AP46&lt;&gt;"",Company_PC_inputs!AP46,""))</f>
        <v/>
      </c>
      <c r="AQ46" s="199" t="str">
        <f>IF(Ofwat_PC_Interventions!AQ46&lt;&gt;"",Ofwat_PC_Interventions!AQ46,IF(Company_PC_inputs!AQ46&lt;&gt;"",Company_PC_inputs!AQ46,""))</f>
        <v/>
      </c>
      <c r="AR46" s="199" t="str">
        <f>IF(Ofwat_PC_Interventions!AR46&lt;&gt;"",Ofwat_PC_Interventions!AR46,IF(Company_PC_inputs!AR46&lt;&gt;"",Company_PC_inputs!AR46,""))</f>
        <v/>
      </c>
      <c r="AS46" s="199" t="str">
        <f>IF(Ofwat_PC_Interventions!AS46&lt;&gt;"",Ofwat_PC_Interventions!AS46,IF(Company_PC_inputs!AS46&lt;&gt;"",Company_PC_inputs!AS46,""))</f>
        <v/>
      </c>
      <c r="AT46" s="199" t="str">
        <f>IF(Ofwat_PC_Interventions!AT46&lt;&gt;"",Ofwat_PC_Interventions!AT46,IF(Company_PC_inputs!AT46&lt;&gt;"",Company_PC_inputs!AT46,""))</f>
        <v/>
      </c>
      <c r="AU46" s="199" t="str">
        <f>IF(Ofwat_PC_Interventions!AU46&lt;&gt;"",Ofwat_PC_Interventions!AU46,IF(Company_PC_inputs!AU46&lt;&gt;"",Company_PC_inputs!AU46,""))</f>
        <v/>
      </c>
      <c r="AV46" s="199" t="str">
        <f>IF(Ofwat_PC_Interventions!AV46&lt;&gt;"",Ofwat_PC_Interventions!AV46,IF(Company_PC_inputs!AV46&lt;&gt;"",Company_PC_inputs!AV46,""))</f>
        <v/>
      </c>
      <c r="AW46" s="199" t="str">
        <f>IF(Ofwat_PC_Interventions!AW46&lt;&gt;"",Ofwat_PC_Interventions!AW46,IF(Company_PC_inputs!AW46&lt;&gt;"",Company_PC_inputs!AW46,""))</f>
        <v/>
      </c>
      <c r="AX46" s="199" t="str">
        <f>IF(Ofwat_PC_Interventions!AX46&lt;&gt;"",Ofwat_PC_Interventions!AX46,IF(Company_PC_inputs!AX46&lt;&gt;"",Company_PC_inputs!AX46,""))</f>
        <v/>
      </c>
      <c r="AY46" s="199" t="str">
        <f>IF(Ofwat_PC_Interventions!AY46&lt;&gt;"",Ofwat_PC_Interventions!AY46,IF(Company_PC_inputs!AY46&lt;&gt;"",Company_PC_inputs!AY46,""))</f>
        <v/>
      </c>
      <c r="AZ46" s="199" t="str">
        <f>IF(Ofwat_PC_Interventions!AZ46&lt;&gt;"",Ofwat_PC_Interventions!AZ46,IF(Company_PC_inputs!AZ46&lt;&gt;"",Company_PC_inputs!AZ46,""))</f>
        <v/>
      </c>
      <c r="BA46" s="199" t="str">
        <f>IF(Ofwat_PC_Interventions!BA46&lt;&gt;"",Ofwat_PC_Interventions!BA46,IF(Company_PC_inputs!BA46&lt;&gt;"",Company_PC_inputs!BA46,""))</f>
        <v/>
      </c>
      <c r="BB46" s="199" t="str">
        <f>IF(Ofwat_PC_Interventions!BB46&lt;&gt;"",Ofwat_PC_Interventions!BB46,IF(Company_PC_inputs!BB46&lt;&gt;"",Company_PC_inputs!BB46,""))</f>
        <v/>
      </c>
      <c r="BC46" s="199" t="str">
        <f>IF(Ofwat_PC_Interventions!BC46&lt;&gt;"",Ofwat_PC_Interventions!BC46,IF(Company_PC_inputs!BC46&lt;&gt;"",Company_PC_inputs!BC46,""))</f>
        <v/>
      </c>
      <c r="BD46" s="199" t="str">
        <f>IF(Ofwat_PC_Interventions!BD46&lt;&gt;"",Ofwat_PC_Interventions!BD46,IF(Company_PC_inputs!BD46&lt;&gt;"",Company_PC_inputs!BD46,""))</f>
        <v/>
      </c>
      <c r="BE46" s="199" t="str">
        <f>IF(Ofwat_PC_Interventions!BE46&lt;&gt;"",Ofwat_PC_Interventions!BE46,IF(Company_PC_inputs!BE46&lt;&gt;"",Company_PC_inputs!BE46,""))</f>
        <v/>
      </c>
      <c r="BF46" s="199" t="str">
        <f>IF(Ofwat_PC_Interventions!BF46&lt;&gt;"",Ofwat_PC_Interventions!BF46,IF(Company_PC_inputs!BF46&lt;&gt;"",Company_PC_inputs!BF46,""))</f>
        <v/>
      </c>
      <c r="BG46" s="199" t="str">
        <f>IF(Ofwat_PC_Interventions!BG46&lt;&gt;"",Ofwat_PC_Interventions!BG46,IF(Company_PC_inputs!BG46&lt;&gt;"",Company_PC_inputs!BG46,""))</f>
        <v/>
      </c>
      <c r="BH46" s="199" t="str">
        <f>IF(Ofwat_PC_Interventions!BH46&lt;&gt;"",Ofwat_PC_Interventions!BH46,IF(Company_PC_inputs!BH46&lt;&gt;"",Company_PC_inputs!BH46,""))</f>
        <v/>
      </c>
      <c r="BI46" s="199" t="str">
        <f>IF(Ofwat_PC_Interventions!BI46&lt;&gt;"",Ofwat_PC_Interventions!BI46,IF(Company_PC_inputs!BI46&lt;&gt;"",Company_PC_inputs!BI46,""))</f>
        <v/>
      </c>
      <c r="BJ46" s="199" t="str">
        <f>IF(Ofwat_PC_Interventions!BJ46&lt;&gt;"",Ofwat_PC_Interventions!BJ46,IF(Company_PC_inputs!BJ46&lt;&gt;"",Company_PC_inputs!BJ46,""))</f>
        <v/>
      </c>
      <c r="BK46" s="199" t="str">
        <f>IF(Ofwat_PC_Interventions!BK46&lt;&gt;"",Ofwat_PC_Interventions!BK46,IF(Company_PC_inputs!BK46&lt;&gt;"",Company_PC_inputs!BK46,""))</f>
        <v/>
      </c>
      <c r="BL46" s="199" t="str">
        <f>IF(Ofwat_PC_Interventions!BL46&lt;&gt;"",Ofwat_PC_Interventions!BL46,IF(Company_PC_inputs!BL46&lt;&gt;"",Company_PC_inputs!BL46,""))</f>
        <v/>
      </c>
      <c r="BM46" s="199" t="str">
        <f>IF(Ofwat_PC_Interventions!BM46&lt;&gt;"",Ofwat_PC_Interventions!BM46,IF(Company_PC_inputs!BM46&lt;&gt;"",Company_PC_inputs!BM46,""))</f>
        <v/>
      </c>
      <c r="BN46" s="199" t="str">
        <f>IF(Ofwat_PC_Interventions!BN46&lt;&gt;"",Ofwat_PC_Interventions!BN46,IF(Company_PC_inputs!BN46&lt;&gt;"",Company_PC_inputs!BN46,""))</f>
        <v/>
      </c>
      <c r="BO46" s="199" t="str">
        <f>IF(Ofwat_PC_Interventions!BO46&lt;&gt;"",Ofwat_PC_Interventions!BO46,IF(Company_PC_inputs!BO46&lt;&gt;"",Company_PC_inputs!BO46,""))</f>
        <v/>
      </c>
      <c r="BP46" s="199" t="str">
        <f>IF(Ofwat_PC_Interventions!BP46&lt;&gt;"",Ofwat_PC_Interventions!BP46,IF(Company_PC_inputs!BP46&lt;&gt;"",Company_PC_inputs!BP46,""))</f>
        <v/>
      </c>
      <c r="BQ46" s="199" t="str">
        <f>IF(Ofwat_PC_Interventions!BQ46&lt;&gt;"",Ofwat_PC_Interventions!BQ46,IF(Company_PC_inputs!BQ46&lt;&gt;"",Company_PC_inputs!BQ46,""))</f>
        <v/>
      </c>
    </row>
    <row r="47" spans="4:69" s="170" customFormat="1" x14ac:dyDescent="0.2">
      <c r="D47" s="208"/>
      <c r="E47" s="208" t="s">
        <v>133</v>
      </c>
      <c r="F47" s="208"/>
      <c r="G47" s="208" t="s">
        <v>101</v>
      </c>
      <c r="H47" s="208"/>
      <c r="I47" s="208"/>
      <c r="J47" s="199" t="str">
        <f>IF(Ofwat_PC_Interventions!J47&lt;&gt;"",Ofwat_PC_Interventions!J47,IF(Company_PC_inputs!J47&lt;&gt;"",Company_PC_inputs!J47,""))</f>
        <v/>
      </c>
      <c r="K47" s="199" t="str">
        <f>IF(Ofwat_PC_Interventions!K47&lt;&gt;"",Ofwat_PC_Interventions!K47,IF(Company_PC_inputs!K47&lt;&gt;"",Company_PC_inputs!K47,""))</f>
        <v/>
      </c>
      <c r="L47" s="199" t="str">
        <f>IF(Ofwat_PC_Interventions!L47&lt;&gt;"",Ofwat_PC_Interventions!L47,IF(Company_PC_inputs!L47&lt;&gt;"",Company_PC_inputs!L47,""))</f>
        <v/>
      </c>
      <c r="M47" s="199" t="str">
        <f>IF(Ofwat_PC_Interventions!M47&lt;&gt;"",Ofwat_PC_Interventions!M47,IF(Company_PC_inputs!M47&lt;&gt;"",Company_PC_inputs!M47,""))</f>
        <v/>
      </c>
      <c r="N47" s="199" t="str">
        <f>IF(Ofwat_PC_Interventions!N47&lt;&gt;"",Ofwat_PC_Interventions!N47,IF(Company_PC_inputs!N47&lt;&gt;"",Company_PC_inputs!N47,""))</f>
        <v/>
      </c>
      <c r="O47" s="199" t="str">
        <f>IF(Ofwat_PC_Interventions!O47&lt;&gt;"",Ofwat_PC_Interventions!O47,IF(Company_PC_inputs!O47&lt;&gt;"",Company_PC_inputs!O47,""))</f>
        <v/>
      </c>
      <c r="P47" s="199" t="str">
        <f>IF(Ofwat_PC_Interventions!P47&lt;&gt;"",Ofwat_PC_Interventions!P47,IF(Company_PC_inputs!P47&lt;&gt;"",Company_PC_inputs!P47,""))</f>
        <v/>
      </c>
      <c r="Q47" s="199" t="str">
        <f>IF(Ofwat_PC_Interventions!Q47&lt;&gt;"",Ofwat_PC_Interventions!Q47,IF(Company_PC_inputs!Q47&lt;&gt;"",Company_PC_inputs!Q47,""))</f>
        <v/>
      </c>
      <c r="R47" s="199" t="str">
        <f>IF(Ofwat_PC_Interventions!R47&lt;&gt;"",Ofwat_PC_Interventions!R47,IF(Company_PC_inputs!R47&lt;&gt;"",Company_PC_inputs!R47,""))</f>
        <v/>
      </c>
      <c r="S47" s="199" t="str">
        <f>IF(Ofwat_PC_Interventions!S47&lt;&gt;"",Ofwat_PC_Interventions!S47,IF(Company_PC_inputs!S47&lt;&gt;"",Company_PC_inputs!S47,""))</f>
        <v/>
      </c>
      <c r="T47" s="199" t="str">
        <f>IF(Ofwat_PC_Interventions!T47&lt;&gt;"",Ofwat_PC_Interventions!T47,IF(Company_PC_inputs!T47&lt;&gt;"",Company_PC_inputs!T47,""))</f>
        <v/>
      </c>
      <c r="U47" s="199" t="str">
        <f>IF(Ofwat_PC_Interventions!U47&lt;&gt;"",Ofwat_PC_Interventions!U47,IF(Company_PC_inputs!U47&lt;&gt;"",Company_PC_inputs!U47,""))</f>
        <v/>
      </c>
      <c r="V47" s="199" t="str">
        <f>IF(Ofwat_PC_Interventions!V47&lt;&gt;"",Ofwat_PC_Interventions!V47,IF(Company_PC_inputs!V47&lt;&gt;"",Company_PC_inputs!V47,""))</f>
        <v/>
      </c>
      <c r="W47" s="199" t="str">
        <f>IF(Ofwat_PC_Interventions!W47&lt;&gt;"",Ofwat_PC_Interventions!W47,IF(Company_PC_inputs!W47&lt;&gt;"",Company_PC_inputs!W47,""))</f>
        <v/>
      </c>
      <c r="X47" s="199" t="str">
        <f>IF(Ofwat_PC_Interventions!X47&lt;&gt;"",Ofwat_PC_Interventions!X47,IF(Company_PC_inputs!X47&lt;&gt;"",Company_PC_inputs!X47,""))</f>
        <v/>
      </c>
      <c r="Y47" s="199" t="str">
        <f>IF(Ofwat_PC_Interventions!Y47&lt;&gt;"",Ofwat_PC_Interventions!Y47,IF(Company_PC_inputs!Y47&lt;&gt;"",Company_PC_inputs!Y47,""))</f>
        <v/>
      </c>
      <c r="Z47" s="199" t="str">
        <f>IF(Ofwat_PC_Interventions!Z47&lt;&gt;"",Ofwat_PC_Interventions!Z47,IF(Company_PC_inputs!Z47&lt;&gt;"",Company_PC_inputs!Z47,""))</f>
        <v/>
      </c>
      <c r="AA47" s="199" t="str">
        <f>IF(Ofwat_PC_Interventions!AA47&lt;&gt;"",Ofwat_PC_Interventions!AA47,IF(Company_PC_inputs!AA47&lt;&gt;"",Company_PC_inputs!AA47,""))</f>
        <v/>
      </c>
      <c r="AB47" s="199" t="str">
        <f>IF(Ofwat_PC_Interventions!AB47&lt;&gt;"",Ofwat_PC_Interventions!AB47,IF(Company_PC_inputs!AB47&lt;&gt;"",Company_PC_inputs!AB47,""))</f>
        <v/>
      </c>
      <c r="AC47" s="199" t="str">
        <f>IF(Ofwat_PC_Interventions!AC47&lt;&gt;"",Ofwat_PC_Interventions!AC47,IF(Company_PC_inputs!AC47&lt;&gt;"",Company_PC_inputs!AC47,""))</f>
        <v/>
      </c>
      <c r="AD47" s="199" t="str">
        <f>IF(Ofwat_PC_Interventions!AD47&lt;&gt;"",Ofwat_PC_Interventions!AD47,IF(Company_PC_inputs!AD47&lt;&gt;"",Company_PC_inputs!AD47,""))</f>
        <v/>
      </c>
      <c r="AE47" s="199" t="str">
        <f>IF(Ofwat_PC_Interventions!AE47&lt;&gt;"",Ofwat_PC_Interventions!AE47,IF(Company_PC_inputs!AE47&lt;&gt;"",Company_PC_inputs!AE47,""))</f>
        <v/>
      </c>
      <c r="AF47" s="199" t="str">
        <f>IF(Ofwat_PC_Interventions!AF47&lt;&gt;"",Ofwat_PC_Interventions!AF47,IF(Company_PC_inputs!AF47&lt;&gt;"",Company_PC_inputs!AF47,""))</f>
        <v/>
      </c>
      <c r="AG47" s="199" t="str">
        <f>IF(Ofwat_PC_Interventions!AG47&lt;&gt;"",Ofwat_PC_Interventions!AG47,IF(Company_PC_inputs!AG47&lt;&gt;"",Company_PC_inputs!AG47,""))</f>
        <v/>
      </c>
      <c r="AH47" s="199" t="str">
        <f>IF(Ofwat_PC_Interventions!AH47&lt;&gt;"",Ofwat_PC_Interventions!AH47,IF(Company_PC_inputs!AH47&lt;&gt;"",Company_PC_inputs!AH47,""))</f>
        <v/>
      </c>
      <c r="AI47" s="199" t="str">
        <f>IF(Ofwat_PC_Interventions!AI47&lt;&gt;"",Ofwat_PC_Interventions!AI47,IF(Company_PC_inputs!AI47&lt;&gt;"",Company_PC_inputs!AI47,""))</f>
        <v/>
      </c>
      <c r="AJ47" s="199" t="str">
        <f>IF(Ofwat_PC_Interventions!AJ47&lt;&gt;"",Ofwat_PC_Interventions!AJ47,IF(Company_PC_inputs!AJ47&lt;&gt;"",Company_PC_inputs!AJ47,""))</f>
        <v/>
      </c>
      <c r="AK47" s="199" t="str">
        <f>IF(Ofwat_PC_Interventions!AK47&lt;&gt;"",Ofwat_PC_Interventions!AK47,IF(Company_PC_inputs!AK47&lt;&gt;"",Company_PC_inputs!AK47,""))</f>
        <v/>
      </c>
      <c r="AL47" s="199" t="str">
        <f>IF(Ofwat_PC_Interventions!AL47&lt;&gt;"",Ofwat_PC_Interventions!AL47,IF(Company_PC_inputs!AL47&lt;&gt;"",Company_PC_inputs!AL47,""))</f>
        <v/>
      </c>
      <c r="AM47" s="199" t="str">
        <f>IF(Ofwat_PC_Interventions!AM47&lt;&gt;"",Ofwat_PC_Interventions!AM47,IF(Company_PC_inputs!AM47&lt;&gt;"",Company_PC_inputs!AM47,""))</f>
        <v/>
      </c>
      <c r="AN47" s="199" t="str">
        <f>IF(Ofwat_PC_Interventions!AN47&lt;&gt;"",Ofwat_PC_Interventions!AN47,IF(Company_PC_inputs!AN47&lt;&gt;"",Company_PC_inputs!AN47,""))</f>
        <v/>
      </c>
      <c r="AO47" s="199" t="str">
        <f>IF(Ofwat_PC_Interventions!AO47&lt;&gt;"",Ofwat_PC_Interventions!AO47,IF(Company_PC_inputs!AO47&lt;&gt;"",Company_PC_inputs!AO47,""))</f>
        <v/>
      </c>
      <c r="AP47" s="199" t="str">
        <f>IF(Ofwat_PC_Interventions!AP47&lt;&gt;"",Ofwat_PC_Interventions!AP47,IF(Company_PC_inputs!AP47&lt;&gt;"",Company_PC_inputs!AP47,""))</f>
        <v/>
      </c>
      <c r="AQ47" s="199" t="str">
        <f>IF(Ofwat_PC_Interventions!AQ47&lt;&gt;"",Ofwat_PC_Interventions!AQ47,IF(Company_PC_inputs!AQ47&lt;&gt;"",Company_PC_inputs!AQ47,""))</f>
        <v/>
      </c>
      <c r="AR47" s="199" t="str">
        <f>IF(Ofwat_PC_Interventions!AR47&lt;&gt;"",Ofwat_PC_Interventions!AR47,IF(Company_PC_inputs!AR47&lt;&gt;"",Company_PC_inputs!AR47,""))</f>
        <v/>
      </c>
      <c r="AS47" s="199" t="str">
        <f>IF(Ofwat_PC_Interventions!AS47&lt;&gt;"",Ofwat_PC_Interventions!AS47,IF(Company_PC_inputs!AS47&lt;&gt;"",Company_PC_inputs!AS47,""))</f>
        <v/>
      </c>
      <c r="AT47" s="199" t="str">
        <f>IF(Ofwat_PC_Interventions!AT47&lt;&gt;"",Ofwat_PC_Interventions!AT47,IF(Company_PC_inputs!AT47&lt;&gt;"",Company_PC_inputs!AT47,""))</f>
        <v/>
      </c>
      <c r="AU47" s="199" t="str">
        <f>IF(Ofwat_PC_Interventions!AU47&lt;&gt;"",Ofwat_PC_Interventions!AU47,IF(Company_PC_inputs!AU47&lt;&gt;"",Company_PC_inputs!AU47,""))</f>
        <v/>
      </c>
      <c r="AV47" s="199" t="str">
        <f>IF(Ofwat_PC_Interventions!AV47&lt;&gt;"",Ofwat_PC_Interventions!AV47,IF(Company_PC_inputs!AV47&lt;&gt;"",Company_PC_inputs!AV47,""))</f>
        <v/>
      </c>
      <c r="AW47" s="199" t="str">
        <f>IF(Ofwat_PC_Interventions!AW47&lt;&gt;"",Ofwat_PC_Interventions!AW47,IF(Company_PC_inputs!AW47&lt;&gt;"",Company_PC_inputs!AW47,""))</f>
        <v/>
      </c>
      <c r="AX47" s="199" t="str">
        <f>IF(Ofwat_PC_Interventions!AX47&lt;&gt;"",Ofwat_PC_Interventions!AX47,IF(Company_PC_inputs!AX47&lt;&gt;"",Company_PC_inputs!AX47,""))</f>
        <v/>
      </c>
      <c r="AY47" s="199" t="str">
        <f>IF(Ofwat_PC_Interventions!AY47&lt;&gt;"",Ofwat_PC_Interventions!AY47,IF(Company_PC_inputs!AY47&lt;&gt;"",Company_PC_inputs!AY47,""))</f>
        <v/>
      </c>
      <c r="AZ47" s="199" t="str">
        <f>IF(Ofwat_PC_Interventions!AZ47&lt;&gt;"",Ofwat_PC_Interventions!AZ47,IF(Company_PC_inputs!AZ47&lt;&gt;"",Company_PC_inputs!AZ47,""))</f>
        <v/>
      </c>
      <c r="BA47" s="199" t="str">
        <f>IF(Ofwat_PC_Interventions!BA47&lt;&gt;"",Ofwat_PC_Interventions!BA47,IF(Company_PC_inputs!BA47&lt;&gt;"",Company_PC_inputs!BA47,""))</f>
        <v/>
      </c>
      <c r="BB47" s="199" t="str">
        <f>IF(Ofwat_PC_Interventions!BB47&lt;&gt;"",Ofwat_PC_Interventions!BB47,IF(Company_PC_inputs!BB47&lt;&gt;"",Company_PC_inputs!BB47,""))</f>
        <v/>
      </c>
      <c r="BC47" s="199" t="str">
        <f>IF(Ofwat_PC_Interventions!BC47&lt;&gt;"",Ofwat_PC_Interventions!BC47,IF(Company_PC_inputs!BC47&lt;&gt;"",Company_PC_inputs!BC47,""))</f>
        <v/>
      </c>
      <c r="BD47" s="199" t="str">
        <f>IF(Ofwat_PC_Interventions!BD47&lt;&gt;"",Ofwat_PC_Interventions!BD47,IF(Company_PC_inputs!BD47&lt;&gt;"",Company_PC_inputs!BD47,""))</f>
        <v/>
      </c>
      <c r="BE47" s="199" t="str">
        <f>IF(Ofwat_PC_Interventions!BE47&lt;&gt;"",Ofwat_PC_Interventions!BE47,IF(Company_PC_inputs!BE47&lt;&gt;"",Company_PC_inputs!BE47,""))</f>
        <v/>
      </c>
      <c r="BF47" s="199" t="str">
        <f>IF(Ofwat_PC_Interventions!BF47&lt;&gt;"",Ofwat_PC_Interventions!BF47,IF(Company_PC_inputs!BF47&lt;&gt;"",Company_PC_inputs!BF47,""))</f>
        <v/>
      </c>
      <c r="BG47" s="199" t="str">
        <f>IF(Ofwat_PC_Interventions!BG47&lt;&gt;"",Ofwat_PC_Interventions!BG47,IF(Company_PC_inputs!BG47&lt;&gt;"",Company_PC_inputs!BG47,""))</f>
        <v/>
      </c>
      <c r="BH47" s="199" t="str">
        <f>IF(Ofwat_PC_Interventions!BH47&lt;&gt;"",Ofwat_PC_Interventions!BH47,IF(Company_PC_inputs!BH47&lt;&gt;"",Company_PC_inputs!BH47,""))</f>
        <v/>
      </c>
      <c r="BI47" s="199" t="str">
        <f>IF(Ofwat_PC_Interventions!BI47&lt;&gt;"",Ofwat_PC_Interventions!BI47,IF(Company_PC_inputs!BI47&lt;&gt;"",Company_PC_inputs!BI47,""))</f>
        <v/>
      </c>
      <c r="BJ47" s="199" t="str">
        <f>IF(Ofwat_PC_Interventions!BJ47&lt;&gt;"",Ofwat_PC_Interventions!BJ47,IF(Company_PC_inputs!BJ47&lt;&gt;"",Company_PC_inputs!BJ47,""))</f>
        <v/>
      </c>
      <c r="BK47" s="199" t="str">
        <f>IF(Ofwat_PC_Interventions!BK47&lt;&gt;"",Ofwat_PC_Interventions!BK47,IF(Company_PC_inputs!BK47&lt;&gt;"",Company_PC_inputs!BK47,""))</f>
        <v/>
      </c>
      <c r="BL47" s="199" t="str">
        <f>IF(Ofwat_PC_Interventions!BL47&lt;&gt;"",Ofwat_PC_Interventions!BL47,IF(Company_PC_inputs!BL47&lt;&gt;"",Company_PC_inputs!BL47,""))</f>
        <v/>
      </c>
      <c r="BM47" s="199" t="str">
        <f>IF(Ofwat_PC_Interventions!BM47&lt;&gt;"",Ofwat_PC_Interventions!BM47,IF(Company_PC_inputs!BM47&lt;&gt;"",Company_PC_inputs!BM47,""))</f>
        <v/>
      </c>
      <c r="BN47" s="199" t="str">
        <f>IF(Ofwat_PC_Interventions!BN47&lt;&gt;"",Ofwat_PC_Interventions!BN47,IF(Company_PC_inputs!BN47&lt;&gt;"",Company_PC_inputs!BN47,""))</f>
        <v/>
      </c>
      <c r="BO47" s="199" t="str">
        <f>IF(Ofwat_PC_Interventions!BO47&lt;&gt;"",Ofwat_PC_Interventions!BO47,IF(Company_PC_inputs!BO47&lt;&gt;"",Company_PC_inputs!BO47,""))</f>
        <v/>
      </c>
      <c r="BP47" s="199" t="str">
        <f>IF(Ofwat_PC_Interventions!BP47&lt;&gt;"",Ofwat_PC_Interventions!BP47,IF(Company_PC_inputs!BP47&lt;&gt;"",Company_PC_inputs!BP47,""))</f>
        <v/>
      </c>
      <c r="BQ47" s="199" t="str">
        <f>IF(Ofwat_PC_Interventions!BQ47&lt;&gt;"",Ofwat_PC_Interventions!BQ47,IF(Company_PC_inputs!BQ47&lt;&gt;"",Company_PC_inputs!BQ47,""))</f>
        <v/>
      </c>
    </row>
    <row r="48" spans="4:69" s="170" customFormat="1" x14ac:dyDescent="0.2">
      <c r="D48" s="208"/>
      <c r="E48" s="208"/>
      <c r="F48" s="208"/>
      <c r="G48" s="208"/>
      <c r="H48" s="208"/>
      <c r="I48" s="208"/>
      <c r="J48" s="199" t="str">
        <f>IF(Ofwat_PC_Interventions!J48&lt;&gt;"",Ofwat_PC_Interventions!J48,IF(Company_PC_inputs!J48&lt;&gt;"",Company_PC_inputs!J48,""))</f>
        <v/>
      </c>
      <c r="K48" s="199" t="str">
        <f>IF(Ofwat_PC_Interventions!K48&lt;&gt;"",Ofwat_PC_Interventions!K48,IF(Company_PC_inputs!K48&lt;&gt;"",Company_PC_inputs!K48,""))</f>
        <v/>
      </c>
      <c r="L48" s="199" t="str">
        <f>IF(Ofwat_PC_Interventions!L48&lt;&gt;"",Ofwat_PC_Interventions!L48,IF(Company_PC_inputs!L48&lt;&gt;"",Company_PC_inputs!L48,""))</f>
        <v/>
      </c>
      <c r="M48" s="199" t="str">
        <f>IF(Ofwat_PC_Interventions!M48&lt;&gt;"",Ofwat_PC_Interventions!M48,IF(Company_PC_inputs!M48&lt;&gt;"",Company_PC_inputs!M48,""))</f>
        <v/>
      </c>
      <c r="N48" s="199" t="str">
        <f>IF(Ofwat_PC_Interventions!N48&lt;&gt;"",Ofwat_PC_Interventions!N48,IF(Company_PC_inputs!N48&lt;&gt;"",Company_PC_inputs!N48,""))</f>
        <v/>
      </c>
      <c r="O48" s="199" t="str">
        <f>IF(Ofwat_PC_Interventions!O48&lt;&gt;"",Ofwat_PC_Interventions!O48,IF(Company_PC_inputs!O48&lt;&gt;"",Company_PC_inputs!O48,""))</f>
        <v/>
      </c>
      <c r="P48" s="199" t="str">
        <f>IF(Ofwat_PC_Interventions!P48&lt;&gt;"",Ofwat_PC_Interventions!P48,IF(Company_PC_inputs!P48&lt;&gt;"",Company_PC_inputs!P48,""))</f>
        <v/>
      </c>
      <c r="Q48" s="199" t="str">
        <f>IF(Ofwat_PC_Interventions!Q48&lt;&gt;"",Ofwat_PC_Interventions!Q48,IF(Company_PC_inputs!Q48&lt;&gt;"",Company_PC_inputs!Q48,""))</f>
        <v/>
      </c>
      <c r="R48" s="199" t="str">
        <f>IF(Ofwat_PC_Interventions!R48&lt;&gt;"",Ofwat_PC_Interventions!R48,IF(Company_PC_inputs!R48&lt;&gt;"",Company_PC_inputs!R48,""))</f>
        <v/>
      </c>
      <c r="S48" s="199" t="str">
        <f>IF(Ofwat_PC_Interventions!S48&lt;&gt;"",Ofwat_PC_Interventions!S48,IF(Company_PC_inputs!S48&lt;&gt;"",Company_PC_inputs!S48,""))</f>
        <v/>
      </c>
      <c r="T48" s="199" t="str">
        <f>IF(Ofwat_PC_Interventions!T48&lt;&gt;"",Ofwat_PC_Interventions!T48,IF(Company_PC_inputs!T48&lt;&gt;"",Company_PC_inputs!T48,""))</f>
        <v/>
      </c>
      <c r="U48" s="199" t="str">
        <f>IF(Ofwat_PC_Interventions!U48&lt;&gt;"",Ofwat_PC_Interventions!U48,IF(Company_PC_inputs!U48&lt;&gt;"",Company_PC_inputs!U48,""))</f>
        <v/>
      </c>
      <c r="V48" s="199" t="str">
        <f>IF(Ofwat_PC_Interventions!V48&lt;&gt;"",Ofwat_PC_Interventions!V48,IF(Company_PC_inputs!V48&lt;&gt;"",Company_PC_inputs!V48,""))</f>
        <v/>
      </c>
      <c r="W48" s="199" t="str">
        <f>IF(Ofwat_PC_Interventions!W48&lt;&gt;"",Ofwat_PC_Interventions!W48,IF(Company_PC_inputs!W48&lt;&gt;"",Company_PC_inputs!W48,""))</f>
        <v/>
      </c>
      <c r="X48" s="199" t="str">
        <f>IF(Ofwat_PC_Interventions!X48&lt;&gt;"",Ofwat_PC_Interventions!X48,IF(Company_PC_inputs!X48&lt;&gt;"",Company_PC_inputs!X48,""))</f>
        <v/>
      </c>
      <c r="Y48" s="199" t="str">
        <f>IF(Ofwat_PC_Interventions!Y48&lt;&gt;"",Ofwat_PC_Interventions!Y48,IF(Company_PC_inputs!Y48&lt;&gt;"",Company_PC_inputs!Y48,""))</f>
        <v/>
      </c>
      <c r="Z48" s="199" t="str">
        <f>IF(Ofwat_PC_Interventions!Z48&lt;&gt;"",Ofwat_PC_Interventions!Z48,IF(Company_PC_inputs!Z48&lt;&gt;"",Company_PC_inputs!Z48,""))</f>
        <v/>
      </c>
      <c r="AA48" s="199" t="str">
        <f>IF(Ofwat_PC_Interventions!AA48&lt;&gt;"",Ofwat_PC_Interventions!AA48,IF(Company_PC_inputs!AA48&lt;&gt;"",Company_PC_inputs!AA48,""))</f>
        <v/>
      </c>
      <c r="AB48" s="199" t="str">
        <f>IF(Ofwat_PC_Interventions!AB48&lt;&gt;"",Ofwat_PC_Interventions!AB48,IF(Company_PC_inputs!AB48&lt;&gt;"",Company_PC_inputs!AB48,""))</f>
        <v/>
      </c>
      <c r="AC48" s="199" t="str">
        <f>IF(Ofwat_PC_Interventions!AC48&lt;&gt;"",Ofwat_PC_Interventions!AC48,IF(Company_PC_inputs!AC48&lt;&gt;"",Company_PC_inputs!AC48,""))</f>
        <v/>
      </c>
      <c r="AD48" s="199" t="str">
        <f>IF(Ofwat_PC_Interventions!AD48&lt;&gt;"",Ofwat_PC_Interventions!AD48,IF(Company_PC_inputs!AD48&lt;&gt;"",Company_PC_inputs!AD48,""))</f>
        <v/>
      </c>
      <c r="AE48" s="199" t="str">
        <f>IF(Ofwat_PC_Interventions!AE48&lt;&gt;"",Ofwat_PC_Interventions!AE48,IF(Company_PC_inputs!AE48&lt;&gt;"",Company_PC_inputs!AE48,""))</f>
        <v/>
      </c>
      <c r="AF48" s="199" t="str">
        <f>IF(Ofwat_PC_Interventions!AF48&lt;&gt;"",Ofwat_PC_Interventions!AF48,IF(Company_PC_inputs!AF48&lt;&gt;"",Company_PC_inputs!AF48,""))</f>
        <v/>
      </c>
      <c r="AG48" s="199" t="str">
        <f>IF(Ofwat_PC_Interventions!AG48&lt;&gt;"",Ofwat_PC_Interventions!AG48,IF(Company_PC_inputs!AG48&lt;&gt;"",Company_PC_inputs!AG48,""))</f>
        <v/>
      </c>
      <c r="AH48" s="199" t="str">
        <f>IF(Ofwat_PC_Interventions!AH48&lt;&gt;"",Ofwat_PC_Interventions!AH48,IF(Company_PC_inputs!AH48&lt;&gt;"",Company_PC_inputs!AH48,""))</f>
        <v/>
      </c>
      <c r="AI48" s="199" t="str">
        <f>IF(Ofwat_PC_Interventions!AI48&lt;&gt;"",Ofwat_PC_Interventions!AI48,IF(Company_PC_inputs!AI48&lt;&gt;"",Company_PC_inputs!AI48,""))</f>
        <v/>
      </c>
      <c r="AJ48" s="199" t="str">
        <f>IF(Ofwat_PC_Interventions!AJ48&lt;&gt;"",Ofwat_PC_Interventions!AJ48,IF(Company_PC_inputs!AJ48&lt;&gt;"",Company_PC_inputs!AJ48,""))</f>
        <v/>
      </c>
      <c r="AK48" s="199" t="str">
        <f>IF(Ofwat_PC_Interventions!AK48&lt;&gt;"",Ofwat_PC_Interventions!AK48,IF(Company_PC_inputs!AK48&lt;&gt;"",Company_PC_inputs!AK48,""))</f>
        <v/>
      </c>
      <c r="AL48" s="199" t="str">
        <f>IF(Ofwat_PC_Interventions!AL48&lt;&gt;"",Ofwat_PC_Interventions!AL48,IF(Company_PC_inputs!AL48&lt;&gt;"",Company_PC_inputs!AL48,""))</f>
        <v/>
      </c>
      <c r="AM48" s="199" t="str">
        <f>IF(Ofwat_PC_Interventions!AM48&lt;&gt;"",Ofwat_PC_Interventions!AM48,IF(Company_PC_inputs!AM48&lt;&gt;"",Company_PC_inputs!AM48,""))</f>
        <v/>
      </c>
      <c r="AN48" s="199" t="str">
        <f>IF(Ofwat_PC_Interventions!AN48&lt;&gt;"",Ofwat_PC_Interventions!AN48,IF(Company_PC_inputs!AN48&lt;&gt;"",Company_PC_inputs!AN48,""))</f>
        <v/>
      </c>
      <c r="AO48" s="199" t="str">
        <f>IF(Ofwat_PC_Interventions!AO48&lt;&gt;"",Ofwat_PC_Interventions!AO48,IF(Company_PC_inputs!AO48&lt;&gt;"",Company_PC_inputs!AO48,""))</f>
        <v/>
      </c>
      <c r="AP48" s="199" t="str">
        <f>IF(Ofwat_PC_Interventions!AP48&lt;&gt;"",Ofwat_PC_Interventions!AP48,IF(Company_PC_inputs!AP48&lt;&gt;"",Company_PC_inputs!AP48,""))</f>
        <v/>
      </c>
      <c r="AQ48" s="199" t="str">
        <f>IF(Ofwat_PC_Interventions!AQ48&lt;&gt;"",Ofwat_PC_Interventions!AQ48,IF(Company_PC_inputs!AQ48&lt;&gt;"",Company_PC_inputs!AQ48,""))</f>
        <v/>
      </c>
      <c r="AR48" s="199" t="str">
        <f>IF(Ofwat_PC_Interventions!AR48&lt;&gt;"",Ofwat_PC_Interventions!AR48,IF(Company_PC_inputs!AR48&lt;&gt;"",Company_PC_inputs!AR48,""))</f>
        <v/>
      </c>
      <c r="AS48" s="199" t="str">
        <f>IF(Ofwat_PC_Interventions!AS48&lt;&gt;"",Ofwat_PC_Interventions!AS48,IF(Company_PC_inputs!AS48&lt;&gt;"",Company_PC_inputs!AS48,""))</f>
        <v/>
      </c>
      <c r="AT48" s="199" t="str">
        <f>IF(Ofwat_PC_Interventions!AT48&lt;&gt;"",Ofwat_PC_Interventions!AT48,IF(Company_PC_inputs!AT48&lt;&gt;"",Company_PC_inputs!AT48,""))</f>
        <v/>
      </c>
      <c r="AU48" s="199" t="str">
        <f>IF(Ofwat_PC_Interventions!AU48&lt;&gt;"",Ofwat_PC_Interventions!AU48,IF(Company_PC_inputs!AU48&lt;&gt;"",Company_PC_inputs!AU48,""))</f>
        <v/>
      </c>
      <c r="AV48" s="199" t="str">
        <f>IF(Ofwat_PC_Interventions!AV48&lt;&gt;"",Ofwat_PC_Interventions!AV48,IF(Company_PC_inputs!AV48&lt;&gt;"",Company_PC_inputs!AV48,""))</f>
        <v/>
      </c>
      <c r="AW48" s="199" t="str">
        <f>IF(Ofwat_PC_Interventions!AW48&lt;&gt;"",Ofwat_PC_Interventions!AW48,IF(Company_PC_inputs!AW48&lt;&gt;"",Company_PC_inputs!AW48,""))</f>
        <v/>
      </c>
      <c r="AX48" s="199" t="str">
        <f>IF(Ofwat_PC_Interventions!AX48&lt;&gt;"",Ofwat_PC_Interventions!AX48,IF(Company_PC_inputs!AX48&lt;&gt;"",Company_PC_inputs!AX48,""))</f>
        <v/>
      </c>
      <c r="AY48" s="199" t="str">
        <f>IF(Ofwat_PC_Interventions!AY48&lt;&gt;"",Ofwat_PC_Interventions!AY48,IF(Company_PC_inputs!AY48&lt;&gt;"",Company_PC_inputs!AY48,""))</f>
        <v/>
      </c>
      <c r="AZ48" s="199" t="str">
        <f>IF(Ofwat_PC_Interventions!AZ48&lt;&gt;"",Ofwat_PC_Interventions!AZ48,IF(Company_PC_inputs!AZ48&lt;&gt;"",Company_PC_inputs!AZ48,""))</f>
        <v/>
      </c>
      <c r="BA48" s="199" t="str">
        <f>IF(Ofwat_PC_Interventions!BA48&lt;&gt;"",Ofwat_PC_Interventions!BA48,IF(Company_PC_inputs!BA48&lt;&gt;"",Company_PC_inputs!BA48,""))</f>
        <v/>
      </c>
      <c r="BB48" s="199" t="str">
        <f>IF(Ofwat_PC_Interventions!BB48&lt;&gt;"",Ofwat_PC_Interventions!BB48,IF(Company_PC_inputs!BB48&lt;&gt;"",Company_PC_inputs!BB48,""))</f>
        <v/>
      </c>
      <c r="BC48" s="199" t="str">
        <f>IF(Ofwat_PC_Interventions!BC48&lt;&gt;"",Ofwat_PC_Interventions!BC48,IF(Company_PC_inputs!BC48&lt;&gt;"",Company_PC_inputs!BC48,""))</f>
        <v/>
      </c>
      <c r="BD48" s="199" t="str">
        <f>IF(Ofwat_PC_Interventions!BD48&lt;&gt;"",Ofwat_PC_Interventions!BD48,IF(Company_PC_inputs!BD48&lt;&gt;"",Company_PC_inputs!BD48,""))</f>
        <v/>
      </c>
      <c r="BE48" s="199" t="str">
        <f>IF(Ofwat_PC_Interventions!BE48&lt;&gt;"",Ofwat_PC_Interventions!BE48,IF(Company_PC_inputs!BE48&lt;&gt;"",Company_PC_inputs!BE48,""))</f>
        <v/>
      </c>
      <c r="BF48" s="199" t="str">
        <f>IF(Ofwat_PC_Interventions!BF48&lt;&gt;"",Ofwat_PC_Interventions!BF48,IF(Company_PC_inputs!BF48&lt;&gt;"",Company_PC_inputs!BF48,""))</f>
        <v/>
      </c>
      <c r="BG48" s="199" t="str">
        <f>IF(Ofwat_PC_Interventions!BG48&lt;&gt;"",Ofwat_PC_Interventions!BG48,IF(Company_PC_inputs!BG48&lt;&gt;"",Company_PC_inputs!BG48,""))</f>
        <v/>
      </c>
      <c r="BH48" s="199" t="str">
        <f>IF(Ofwat_PC_Interventions!BH48&lt;&gt;"",Ofwat_PC_Interventions!BH48,IF(Company_PC_inputs!BH48&lt;&gt;"",Company_PC_inputs!BH48,""))</f>
        <v/>
      </c>
      <c r="BI48" s="199" t="str">
        <f>IF(Ofwat_PC_Interventions!BI48&lt;&gt;"",Ofwat_PC_Interventions!BI48,IF(Company_PC_inputs!BI48&lt;&gt;"",Company_PC_inputs!BI48,""))</f>
        <v/>
      </c>
      <c r="BJ48" s="199" t="str">
        <f>IF(Ofwat_PC_Interventions!BJ48&lt;&gt;"",Ofwat_PC_Interventions!BJ48,IF(Company_PC_inputs!BJ48&lt;&gt;"",Company_PC_inputs!BJ48,""))</f>
        <v/>
      </c>
      <c r="BK48" s="199" t="str">
        <f>IF(Ofwat_PC_Interventions!BK48&lt;&gt;"",Ofwat_PC_Interventions!BK48,IF(Company_PC_inputs!BK48&lt;&gt;"",Company_PC_inputs!BK48,""))</f>
        <v/>
      </c>
      <c r="BL48" s="199" t="str">
        <f>IF(Ofwat_PC_Interventions!BL48&lt;&gt;"",Ofwat_PC_Interventions!BL48,IF(Company_PC_inputs!BL48&lt;&gt;"",Company_PC_inputs!BL48,""))</f>
        <v/>
      </c>
      <c r="BM48" s="199" t="str">
        <f>IF(Ofwat_PC_Interventions!BM48&lt;&gt;"",Ofwat_PC_Interventions!BM48,IF(Company_PC_inputs!BM48&lt;&gt;"",Company_PC_inputs!BM48,""))</f>
        <v/>
      </c>
      <c r="BN48" s="199" t="str">
        <f>IF(Ofwat_PC_Interventions!BN48&lt;&gt;"",Ofwat_PC_Interventions!BN48,IF(Company_PC_inputs!BN48&lt;&gt;"",Company_PC_inputs!BN48,""))</f>
        <v/>
      </c>
      <c r="BO48" s="199" t="str">
        <f>IF(Ofwat_PC_Interventions!BO48&lt;&gt;"",Ofwat_PC_Interventions!BO48,IF(Company_PC_inputs!BO48&lt;&gt;"",Company_PC_inputs!BO48,""))</f>
        <v/>
      </c>
      <c r="BP48" s="199" t="str">
        <f>IF(Ofwat_PC_Interventions!BP48&lt;&gt;"",Ofwat_PC_Interventions!BP48,IF(Company_PC_inputs!BP48&lt;&gt;"",Company_PC_inputs!BP48,""))</f>
        <v/>
      </c>
      <c r="BQ48" s="199" t="str">
        <f>IF(Ofwat_PC_Interventions!BQ48&lt;&gt;"",Ofwat_PC_Interventions!BQ48,IF(Company_PC_inputs!BQ48&lt;&gt;"",Company_PC_inputs!BQ48,""))</f>
        <v/>
      </c>
    </row>
    <row r="49" spans="4:69" s="170" customFormat="1" x14ac:dyDescent="0.2">
      <c r="D49" s="208"/>
      <c r="E49" s="208" t="s">
        <v>134</v>
      </c>
      <c r="F49" s="208"/>
      <c r="G49" s="208" t="str">
        <f>"£m/unit ("&amp;InpCompany!$F$10&amp;" prices)"</f>
        <v>£m/unit (2017-18 prices)</v>
      </c>
      <c r="H49" s="208"/>
      <c r="I49" s="208"/>
      <c r="J49" s="248" t="str">
        <f>IF(Ofwat_PC_Interventions!J49&lt;&gt;"",Ofwat_PC_Interventions!J49,IF(Company_PC_inputs!J49&lt;&gt;"",Company_PC_inputs!J49,""))</f>
        <v/>
      </c>
      <c r="K49" s="248" t="str">
        <f>IF(Ofwat_PC_Interventions!K49&lt;&gt;"",Ofwat_PC_Interventions!K49,IF(Company_PC_inputs!K49&lt;&gt;"",Company_PC_inputs!K49,""))</f>
        <v/>
      </c>
      <c r="L49" s="248" t="str">
        <f>IF(Ofwat_PC_Interventions!L49&lt;&gt;"",Ofwat_PC_Interventions!L49,IF(Company_PC_inputs!L49&lt;&gt;"",Company_PC_inputs!L49,""))</f>
        <v/>
      </c>
      <c r="M49" s="248" t="str">
        <f>IF(Ofwat_PC_Interventions!M49&lt;&gt;"",Ofwat_PC_Interventions!M49,IF(Company_PC_inputs!M49&lt;&gt;"",Company_PC_inputs!M49,""))</f>
        <v/>
      </c>
      <c r="N49" s="248" t="str">
        <f>IF(Ofwat_PC_Interventions!N49&lt;&gt;"",Ofwat_PC_Interventions!N49,IF(Company_PC_inputs!N49&lt;&gt;"",Company_PC_inputs!N49,""))</f>
        <v/>
      </c>
      <c r="O49" s="248" t="str">
        <f>IF(Ofwat_PC_Interventions!O49&lt;&gt;"",Ofwat_PC_Interventions!O49,IF(Company_PC_inputs!O49&lt;&gt;"",Company_PC_inputs!O49,""))</f>
        <v/>
      </c>
      <c r="P49" s="248" t="str">
        <f>IF(Ofwat_PC_Interventions!P49&lt;&gt;"",Ofwat_PC_Interventions!P49,IF(Company_PC_inputs!P49&lt;&gt;"",Company_PC_inputs!P49,""))</f>
        <v/>
      </c>
      <c r="Q49" s="248" t="str">
        <f>IF(Ofwat_PC_Interventions!Q49&lt;&gt;"",Ofwat_PC_Interventions!Q49,IF(Company_PC_inputs!Q49&lt;&gt;"",Company_PC_inputs!Q49,""))</f>
        <v/>
      </c>
      <c r="R49" s="248" t="str">
        <f>IF(Ofwat_PC_Interventions!R49&lt;&gt;"",Ofwat_PC_Interventions!R49,IF(Company_PC_inputs!R49&lt;&gt;"",Company_PC_inputs!R49,""))</f>
        <v/>
      </c>
      <c r="S49" s="248" t="str">
        <f>IF(Ofwat_PC_Interventions!S49&lt;&gt;"",Ofwat_PC_Interventions!S49,IF(Company_PC_inputs!S49&lt;&gt;"",Company_PC_inputs!S49,""))</f>
        <v/>
      </c>
      <c r="T49" s="248" t="str">
        <f>IF(Ofwat_PC_Interventions!T49&lt;&gt;"",Ofwat_PC_Interventions!T49,IF(Company_PC_inputs!T49&lt;&gt;"",Company_PC_inputs!T49,""))</f>
        <v/>
      </c>
      <c r="U49" s="248" t="str">
        <f>IF(Ofwat_PC_Interventions!U49&lt;&gt;"",Ofwat_PC_Interventions!U49,IF(Company_PC_inputs!U49&lt;&gt;"",Company_PC_inputs!U49,""))</f>
        <v/>
      </c>
      <c r="V49" s="248" t="str">
        <f>IF(Ofwat_PC_Interventions!V49&lt;&gt;"",Ofwat_PC_Interventions!V49,IF(Company_PC_inputs!V49&lt;&gt;"",Company_PC_inputs!V49,""))</f>
        <v/>
      </c>
      <c r="W49" s="248" t="str">
        <f>IF(Ofwat_PC_Interventions!W49&lt;&gt;"",Ofwat_PC_Interventions!W49,IF(Company_PC_inputs!W49&lt;&gt;"",Company_PC_inputs!W49,""))</f>
        <v/>
      </c>
      <c r="X49" s="248" t="str">
        <f>IF(Ofwat_PC_Interventions!X49&lt;&gt;"",Ofwat_PC_Interventions!X49,IF(Company_PC_inputs!X49&lt;&gt;"",Company_PC_inputs!X49,""))</f>
        <v/>
      </c>
      <c r="Y49" s="248" t="str">
        <f>IF(Ofwat_PC_Interventions!Y49&lt;&gt;"",Ofwat_PC_Interventions!Y49,IF(Company_PC_inputs!Y49&lt;&gt;"",Company_PC_inputs!Y49,""))</f>
        <v/>
      </c>
      <c r="Z49" s="248" t="str">
        <f>IF(Ofwat_PC_Interventions!Z49&lt;&gt;"",Ofwat_PC_Interventions!Z49,IF(Company_PC_inputs!Z49&lt;&gt;"",Company_PC_inputs!Z49,""))</f>
        <v/>
      </c>
      <c r="AA49" s="248" t="str">
        <f>IF(Ofwat_PC_Interventions!AA49&lt;&gt;"",Ofwat_PC_Interventions!AA49,IF(Company_PC_inputs!AA49&lt;&gt;"",Company_PC_inputs!AA49,""))</f>
        <v/>
      </c>
      <c r="AB49" s="248" t="str">
        <f>IF(Ofwat_PC_Interventions!AB49&lt;&gt;"",Ofwat_PC_Interventions!AB49,IF(Company_PC_inputs!AB49&lt;&gt;"",Company_PC_inputs!AB49,""))</f>
        <v/>
      </c>
      <c r="AC49" s="248" t="str">
        <f>IF(Ofwat_PC_Interventions!AC49&lt;&gt;"",Ofwat_PC_Interventions!AC49,IF(Company_PC_inputs!AC49&lt;&gt;"",Company_PC_inputs!AC49,""))</f>
        <v/>
      </c>
      <c r="AD49" s="248" t="str">
        <f>IF(Ofwat_PC_Interventions!AD49&lt;&gt;"",Ofwat_PC_Interventions!AD49,IF(Company_PC_inputs!AD49&lt;&gt;"",Company_PC_inputs!AD49,""))</f>
        <v/>
      </c>
      <c r="AE49" s="248" t="str">
        <f>IF(Ofwat_PC_Interventions!AE49&lt;&gt;"",Ofwat_PC_Interventions!AE49,IF(Company_PC_inputs!AE49&lt;&gt;"",Company_PC_inputs!AE49,""))</f>
        <v/>
      </c>
      <c r="AF49" s="248" t="str">
        <f>IF(Ofwat_PC_Interventions!AF49&lt;&gt;"",Ofwat_PC_Interventions!AF49,IF(Company_PC_inputs!AF49&lt;&gt;"",Company_PC_inputs!AF49,""))</f>
        <v/>
      </c>
      <c r="AG49" s="248" t="str">
        <f>IF(Ofwat_PC_Interventions!AG49&lt;&gt;"",Ofwat_PC_Interventions!AG49,IF(Company_PC_inputs!AG49&lt;&gt;"",Company_PC_inputs!AG49,""))</f>
        <v/>
      </c>
      <c r="AH49" s="248" t="str">
        <f>IF(Ofwat_PC_Interventions!AH49&lt;&gt;"",Ofwat_PC_Interventions!AH49,IF(Company_PC_inputs!AH49&lt;&gt;"",Company_PC_inputs!AH49,""))</f>
        <v/>
      </c>
      <c r="AI49" s="248" t="str">
        <f>IF(Ofwat_PC_Interventions!AI49&lt;&gt;"",Ofwat_PC_Interventions!AI49,IF(Company_PC_inputs!AI49&lt;&gt;"",Company_PC_inputs!AI49,""))</f>
        <v/>
      </c>
      <c r="AJ49" s="248" t="str">
        <f>IF(Ofwat_PC_Interventions!AJ49&lt;&gt;"",Ofwat_PC_Interventions!AJ49,IF(Company_PC_inputs!AJ49&lt;&gt;"",Company_PC_inputs!AJ49,""))</f>
        <v/>
      </c>
      <c r="AK49" s="248" t="str">
        <f>IF(Ofwat_PC_Interventions!AK49&lt;&gt;"",Ofwat_PC_Interventions!AK49,IF(Company_PC_inputs!AK49&lt;&gt;"",Company_PC_inputs!AK49,""))</f>
        <v/>
      </c>
      <c r="AL49" s="248" t="str">
        <f>IF(Ofwat_PC_Interventions!AL49&lt;&gt;"",Ofwat_PC_Interventions!AL49,IF(Company_PC_inputs!AL49&lt;&gt;"",Company_PC_inputs!AL49,""))</f>
        <v/>
      </c>
      <c r="AM49" s="248" t="str">
        <f>IF(Ofwat_PC_Interventions!AM49&lt;&gt;"",Ofwat_PC_Interventions!AM49,IF(Company_PC_inputs!AM49&lt;&gt;"",Company_PC_inputs!AM49,""))</f>
        <v/>
      </c>
      <c r="AN49" s="248" t="str">
        <f>IF(Ofwat_PC_Interventions!AN49&lt;&gt;"",Ofwat_PC_Interventions!AN49,IF(Company_PC_inputs!AN49&lt;&gt;"",Company_PC_inputs!AN49,""))</f>
        <v/>
      </c>
      <c r="AO49" s="248" t="str">
        <f>IF(Ofwat_PC_Interventions!AO49&lt;&gt;"",Ofwat_PC_Interventions!AO49,IF(Company_PC_inputs!AO49&lt;&gt;"",Company_PC_inputs!AO49,""))</f>
        <v/>
      </c>
      <c r="AP49" s="248" t="str">
        <f>IF(Ofwat_PC_Interventions!AP49&lt;&gt;"",Ofwat_PC_Interventions!AP49,IF(Company_PC_inputs!AP49&lt;&gt;"",Company_PC_inputs!AP49,""))</f>
        <v/>
      </c>
      <c r="AQ49" s="248" t="str">
        <f>IF(Ofwat_PC_Interventions!AQ49&lt;&gt;"",Ofwat_PC_Interventions!AQ49,IF(Company_PC_inputs!AQ49&lt;&gt;"",Company_PC_inputs!AQ49,""))</f>
        <v/>
      </c>
      <c r="AR49" s="248" t="str">
        <f>IF(Ofwat_PC_Interventions!AR49&lt;&gt;"",Ofwat_PC_Interventions!AR49,IF(Company_PC_inputs!AR49&lt;&gt;"",Company_PC_inputs!AR49,""))</f>
        <v/>
      </c>
      <c r="AS49" s="248" t="str">
        <f>IF(Ofwat_PC_Interventions!AS49&lt;&gt;"",Ofwat_PC_Interventions!AS49,IF(Company_PC_inputs!AS49&lt;&gt;"",Company_PC_inputs!AS49,""))</f>
        <v/>
      </c>
      <c r="AT49" s="248" t="str">
        <f>IF(Ofwat_PC_Interventions!AT49&lt;&gt;"",Ofwat_PC_Interventions!AT49,IF(Company_PC_inputs!AT49&lt;&gt;"",Company_PC_inputs!AT49,""))</f>
        <v/>
      </c>
      <c r="AU49" s="248" t="str">
        <f>IF(Ofwat_PC_Interventions!AU49&lt;&gt;"",Ofwat_PC_Interventions!AU49,IF(Company_PC_inputs!AU49&lt;&gt;"",Company_PC_inputs!AU49,""))</f>
        <v/>
      </c>
      <c r="AV49" s="248" t="str">
        <f>IF(Ofwat_PC_Interventions!AV49&lt;&gt;"",Ofwat_PC_Interventions!AV49,IF(Company_PC_inputs!AV49&lt;&gt;"",Company_PC_inputs!AV49,""))</f>
        <v/>
      </c>
      <c r="AW49" s="248" t="str">
        <f>IF(Ofwat_PC_Interventions!AW49&lt;&gt;"",Ofwat_PC_Interventions!AW49,IF(Company_PC_inputs!AW49&lt;&gt;"",Company_PC_inputs!AW49,""))</f>
        <v/>
      </c>
      <c r="AX49" s="248" t="str">
        <f>IF(Ofwat_PC_Interventions!AX49&lt;&gt;"",Ofwat_PC_Interventions!AX49,IF(Company_PC_inputs!AX49&lt;&gt;"",Company_PC_inputs!AX49,""))</f>
        <v/>
      </c>
      <c r="AY49" s="248" t="str">
        <f>IF(Ofwat_PC_Interventions!AY49&lt;&gt;"",Ofwat_PC_Interventions!AY49,IF(Company_PC_inputs!AY49&lt;&gt;"",Company_PC_inputs!AY49,""))</f>
        <v/>
      </c>
      <c r="AZ49" s="248" t="str">
        <f>IF(Ofwat_PC_Interventions!AZ49&lt;&gt;"",Ofwat_PC_Interventions!AZ49,IF(Company_PC_inputs!AZ49&lt;&gt;"",Company_PC_inputs!AZ49,""))</f>
        <v/>
      </c>
      <c r="BA49" s="248" t="str">
        <f>IF(Ofwat_PC_Interventions!BA49&lt;&gt;"",Ofwat_PC_Interventions!BA49,IF(Company_PC_inputs!BA49&lt;&gt;"",Company_PC_inputs!BA49,""))</f>
        <v/>
      </c>
      <c r="BB49" s="248" t="str">
        <f>IF(Ofwat_PC_Interventions!BB49&lt;&gt;"",Ofwat_PC_Interventions!BB49,IF(Company_PC_inputs!BB49&lt;&gt;"",Company_PC_inputs!BB49,""))</f>
        <v/>
      </c>
      <c r="BC49" s="248" t="str">
        <f>IF(Ofwat_PC_Interventions!BC49&lt;&gt;"",Ofwat_PC_Interventions!BC49,IF(Company_PC_inputs!BC49&lt;&gt;"",Company_PC_inputs!BC49,""))</f>
        <v/>
      </c>
      <c r="BD49" s="248" t="str">
        <f>IF(Ofwat_PC_Interventions!BD49&lt;&gt;"",Ofwat_PC_Interventions!BD49,IF(Company_PC_inputs!BD49&lt;&gt;"",Company_PC_inputs!BD49,""))</f>
        <v/>
      </c>
      <c r="BE49" s="248" t="str">
        <f>IF(Ofwat_PC_Interventions!BE49&lt;&gt;"",Ofwat_PC_Interventions!BE49,IF(Company_PC_inputs!BE49&lt;&gt;"",Company_PC_inputs!BE49,""))</f>
        <v/>
      </c>
      <c r="BF49" s="248" t="str">
        <f>IF(Ofwat_PC_Interventions!BF49&lt;&gt;"",Ofwat_PC_Interventions!BF49,IF(Company_PC_inputs!BF49&lt;&gt;"",Company_PC_inputs!BF49,""))</f>
        <v/>
      </c>
      <c r="BG49" s="248" t="str">
        <f>IF(Ofwat_PC_Interventions!BG49&lt;&gt;"",Ofwat_PC_Interventions!BG49,IF(Company_PC_inputs!BG49&lt;&gt;"",Company_PC_inputs!BG49,""))</f>
        <v/>
      </c>
      <c r="BH49" s="248" t="str">
        <f>IF(Ofwat_PC_Interventions!BH49&lt;&gt;"",Ofwat_PC_Interventions!BH49,IF(Company_PC_inputs!BH49&lt;&gt;"",Company_PC_inputs!BH49,""))</f>
        <v/>
      </c>
      <c r="BI49" s="248" t="str">
        <f>IF(Ofwat_PC_Interventions!BI49&lt;&gt;"",Ofwat_PC_Interventions!BI49,IF(Company_PC_inputs!BI49&lt;&gt;"",Company_PC_inputs!BI49,""))</f>
        <v/>
      </c>
      <c r="BJ49" s="248" t="str">
        <f>IF(Ofwat_PC_Interventions!BJ49&lt;&gt;"",Ofwat_PC_Interventions!BJ49,IF(Company_PC_inputs!BJ49&lt;&gt;"",Company_PC_inputs!BJ49,""))</f>
        <v/>
      </c>
      <c r="BK49" s="248" t="str">
        <f>IF(Ofwat_PC_Interventions!BK49&lt;&gt;"",Ofwat_PC_Interventions!BK49,IF(Company_PC_inputs!BK49&lt;&gt;"",Company_PC_inputs!BK49,""))</f>
        <v/>
      </c>
      <c r="BL49" s="248" t="str">
        <f>IF(Ofwat_PC_Interventions!BL49&lt;&gt;"",Ofwat_PC_Interventions!BL49,IF(Company_PC_inputs!BL49&lt;&gt;"",Company_PC_inputs!BL49,""))</f>
        <v/>
      </c>
      <c r="BM49" s="248" t="str">
        <f>IF(Ofwat_PC_Interventions!BM49&lt;&gt;"",Ofwat_PC_Interventions!BM49,IF(Company_PC_inputs!BM49&lt;&gt;"",Company_PC_inputs!BM49,""))</f>
        <v/>
      </c>
      <c r="BN49" s="248" t="str">
        <f>IF(Ofwat_PC_Interventions!BN49&lt;&gt;"",Ofwat_PC_Interventions!BN49,IF(Company_PC_inputs!BN49&lt;&gt;"",Company_PC_inputs!BN49,""))</f>
        <v/>
      </c>
      <c r="BO49" s="248" t="str">
        <f>IF(Ofwat_PC_Interventions!BO49&lt;&gt;"",Ofwat_PC_Interventions!BO49,IF(Company_PC_inputs!BO49&lt;&gt;"",Company_PC_inputs!BO49,""))</f>
        <v/>
      </c>
      <c r="BP49" s="248" t="str">
        <f>IF(Ofwat_PC_Interventions!BP49&lt;&gt;"",Ofwat_PC_Interventions!BP49,IF(Company_PC_inputs!BP49&lt;&gt;"",Company_PC_inputs!BP49,""))</f>
        <v/>
      </c>
      <c r="BQ49" s="248" t="str">
        <f>IF(Ofwat_PC_Interventions!BQ49&lt;&gt;"",Ofwat_PC_Interventions!BQ49,IF(Company_PC_inputs!BQ49&lt;&gt;"",Company_PC_inputs!BQ49,""))</f>
        <v/>
      </c>
    </row>
    <row r="50" spans="4:69" s="170" customFormat="1" x14ac:dyDescent="0.2">
      <c r="D50" s="208"/>
      <c r="E50" s="208" t="s">
        <v>135</v>
      </c>
      <c r="F50" s="208"/>
      <c r="G50" s="208" t="str">
        <f>"£m/unit ("&amp;InpCompany!$F$10&amp;" prices)"</f>
        <v>£m/unit (2017-18 prices)</v>
      </c>
      <c r="H50" s="208"/>
      <c r="I50" s="208"/>
      <c r="J50" s="248" t="str">
        <f>IF(Ofwat_PC_Interventions!J50&lt;&gt;"",Ofwat_PC_Interventions!J50,IF(Company_PC_inputs!J50&lt;&gt;"",Company_PC_inputs!J50,""))</f>
        <v/>
      </c>
      <c r="K50" s="248" t="str">
        <f>IF(Ofwat_PC_Interventions!K50&lt;&gt;"",Ofwat_PC_Interventions!K50,IF(Company_PC_inputs!K50&lt;&gt;"",Company_PC_inputs!K50,""))</f>
        <v/>
      </c>
      <c r="L50" s="248" t="str">
        <f>IF(Ofwat_PC_Interventions!L50&lt;&gt;"",Ofwat_PC_Interventions!L50,IF(Company_PC_inputs!L50&lt;&gt;"",Company_PC_inputs!L50,""))</f>
        <v/>
      </c>
      <c r="M50" s="248" t="str">
        <f>IF(Ofwat_PC_Interventions!M50&lt;&gt;"",Ofwat_PC_Interventions!M50,IF(Company_PC_inputs!M50&lt;&gt;"",Company_PC_inputs!M50,""))</f>
        <v/>
      </c>
      <c r="N50" s="248" t="str">
        <f>IF(Ofwat_PC_Interventions!N50&lt;&gt;"",Ofwat_PC_Interventions!N50,IF(Company_PC_inputs!N50&lt;&gt;"",Company_PC_inputs!N50,""))</f>
        <v/>
      </c>
      <c r="O50" s="248" t="str">
        <f>IF(Ofwat_PC_Interventions!O50&lt;&gt;"",Ofwat_PC_Interventions!O50,IF(Company_PC_inputs!O50&lt;&gt;"",Company_PC_inputs!O50,""))</f>
        <v/>
      </c>
      <c r="P50" s="248" t="str">
        <f>IF(Ofwat_PC_Interventions!P50&lt;&gt;"",Ofwat_PC_Interventions!P50,IF(Company_PC_inputs!P50&lt;&gt;"",Company_PC_inputs!P50,""))</f>
        <v/>
      </c>
      <c r="Q50" s="248" t="str">
        <f>IF(Ofwat_PC_Interventions!Q50&lt;&gt;"",Ofwat_PC_Interventions!Q50,IF(Company_PC_inputs!Q50&lt;&gt;"",Company_PC_inputs!Q50,""))</f>
        <v/>
      </c>
      <c r="R50" s="248" t="str">
        <f>IF(Ofwat_PC_Interventions!R50&lt;&gt;"",Ofwat_PC_Interventions!R50,IF(Company_PC_inputs!R50&lt;&gt;"",Company_PC_inputs!R50,""))</f>
        <v/>
      </c>
      <c r="S50" s="248" t="str">
        <f>IF(Ofwat_PC_Interventions!S50&lt;&gt;"",Ofwat_PC_Interventions!S50,IF(Company_PC_inputs!S50&lt;&gt;"",Company_PC_inputs!S50,""))</f>
        <v/>
      </c>
      <c r="T50" s="248" t="str">
        <f>IF(Ofwat_PC_Interventions!T50&lt;&gt;"",Ofwat_PC_Interventions!T50,IF(Company_PC_inputs!T50&lt;&gt;"",Company_PC_inputs!T50,""))</f>
        <v/>
      </c>
      <c r="U50" s="248" t="str">
        <f>IF(Ofwat_PC_Interventions!U50&lt;&gt;"",Ofwat_PC_Interventions!U50,IF(Company_PC_inputs!U50&lt;&gt;"",Company_PC_inputs!U50,""))</f>
        <v/>
      </c>
      <c r="V50" s="248" t="str">
        <f>IF(Ofwat_PC_Interventions!V50&lt;&gt;"",Ofwat_PC_Interventions!V50,IF(Company_PC_inputs!V50&lt;&gt;"",Company_PC_inputs!V50,""))</f>
        <v/>
      </c>
      <c r="W50" s="248" t="str">
        <f>IF(Ofwat_PC_Interventions!W50&lt;&gt;"",Ofwat_PC_Interventions!W50,IF(Company_PC_inputs!W50&lt;&gt;"",Company_PC_inputs!W50,""))</f>
        <v/>
      </c>
      <c r="X50" s="248" t="str">
        <f>IF(Ofwat_PC_Interventions!X50&lt;&gt;"",Ofwat_PC_Interventions!X50,IF(Company_PC_inputs!X50&lt;&gt;"",Company_PC_inputs!X50,""))</f>
        <v/>
      </c>
      <c r="Y50" s="248" t="str">
        <f>IF(Ofwat_PC_Interventions!Y50&lt;&gt;"",Ofwat_PC_Interventions!Y50,IF(Company_PC_inputs!Y50&lt;&gt;"",Company_PC_inputs!Y50,""))</f>
        <v/>
      </c>
      <c r="Z50" s="248" t="str">
        <f>IF(Ofwat_PC_Interventions!Z50&lt;&gt;"",Ofwat_PC_Interventions!Z50,IF(Company_PC_inputs!Z50&lt;&gt;"",Company_PC_inputs!Z50,""))</f>
        <v/>
      </c>
      <c r="AA50" s="248" t="str">
        <f>IF(Ofwat_PC_Interventions!AA50&lt;&gt;"",Ofwat_PC_Interventions!AA50,IF(Company_PC_inputs!AA50&lt;&gt;"",Company_PC_inputs!AA50,""))</f>
        <v/>
      </c>
      <c r="AB50" s="248" t="str">
        <f>IF(Ofwat_PC_Interventions!AB50&lt;&gt;"",Ofwat_PC_Interventions!AB50,IF(Company_PC_inputs!AB50&lt;&gt;"",Company_PC_inputs!AB50,""))</f>
        <v/>
      </c>
      <c r="AC50" s="248" t="str">
        <f>IF(Ofwat_PC_Interventions!AC50&lt;&gt;"",Ofwat_PC_Interventions!AC50,IF(Company_PC_inputs!AC50&lt;&gt;"",Company_PC_inputs!AC50,""))</f>
        <v/>
      </c>
      <c r="AD50" s="248" t="str">
        <f>IF(Ofwat_PC_Interventions!AD50&lt;&gt;"",Ofwat_PC_Interventions!AD50,IF(Company_PC_inputs!AD50&lt;&gt;"",Company_PC_inputs!AD50,""))</f>
        <v/>
      </c>
      <c r="AE50" s="248" t="str">
        <f>IF(Ofwat_PC_Interventions!AE50&lt;&gt;"",Ofwat_PC_Interventions!AE50,IF(Company_PC_inputs!AE50&lt;&gt;"",Company_PC_inputs!AE50,""))</f>
        <v/>
      </c>
      <c r="AF50" s="248" t="str">
        <f>IF(Ofwat_PC_Interventions!AF50&lt;&gt;"",Ofwat_PC_Interventions!AF50,IF(Company_PC_inputs!AF50&lt;&gt;"",Company_PC_inputs!AF50,""))</f>
        <v/>
      </c>
      <c r="AG50" s="248" t="str">
        <f>IF(Ofwat_PC_Interventions!AG50&lt;&gt;"",Ofwat_PC_Interventions!AG50,IF(Company_PC_inputs!AG50&lt;&gt;"",Company_PC_inputs!AG50,""))</f>
        <v/>
      </c>
      <c r="AH50" s="248" t="str">
        <f>IF(Ofwat_PC_Interventions!AH50&lt;&gt;"",Ofwat_PC_Interventions!AH50,IF(Company_PC_inputs!AH50&lt;&gt;"",Company_PC_inputs!AH50,""))</f>
        <v/>
      </c>
      <c r="AI50" s="248" t="str">
        <f>IF(Ofwat_PC_Interventions!AI50&lt;&gt;"",Ofwat_PC_Interventions!AI50,IF(Company_PC_inputs!AI50&lt;&gt;"",Company_PC_inputs!AI50,""))</f>
        <v/>
      </c>
      <c r="AJ50" s="248" t="str">
        <f>IF(Ofwat_PC_Interventions!AJ50&lt;&gt;"",Ofwat_PC_Interventions!AJ50,IF(Company_PC_inputs!AJ50&lt;&gt;"",Company_PC_inputs!AJ50,""))</f>
        <v/>
      </c>
      <c r="AK50" s="248" t="str">
        <f>IF(Ofwat_PC_Interventions!AK50&lt;&gt;"",Ofwat_PC_Interventions!AK50,IF(Company_PC_inputs!AK50&lt;&gt;"",Company_PC_inputs!AK50,""))</f>
        <v/>
      </c>
      <c r="AL50" s="248" t="str">
        <f>IF(Ofwat_PC_Interventions!AL50&lt;&gt;"",Ofwat_PC_Interventions!AL50,IF(Company_PC_inputs!AL50&lt;&gt;"",Company_PC_inputs!AL50,""))</f>
        <v/>
      </c>
      <c r="AM50" s="248" t="str">
        <f>IF(Ofwat_PC_Interventions!AM50&lt;&gt;"",Ofwat_PC_Interventions!AM50,IF(Company_PC_inputs!AM50&lt;&gt;"",Company_PC_inputs!AM50,""))</f>
        <v/>
      </c>
      <c r="AN50" s="248" t="str">
        <f>IF(Ofwat_PC_Interventions!AN50&lt;&gt;"",Ofwat_PC_Interventions!AN50,IF(Company_PC_inputs!AN50&lt;&gt;"",Company_PC_inputs!AN50,""))</f>
        <v/>
      </c>
      <c r="AO50" s="248" t="str">
        <f>IF(Ofwat_PC_Interventions!AO50&lt;&gt;"",Ofwat_PC_Interventions!AO50,IF(Company_PC_inputs!AO50&lt;&gt;"",Company_PC_inputs!AO50,""))</f>
        <v/>
      </c>
      <c r="AP50" s="248" t="str">
        <f>IF(Ofwat_PC_Interventions!AP50&lt;&gt;"",Ofwat_PC_Interventions!AP50,IF(Company_PC_inputs!AP50&lt;&gt;"",Company_PC_inputs!AP50,""))</f>
        <v/>
      </c>
      <c r="AQ50" s="248" t="str">
        <f>IF(Ofwat_PC_Interventions!AQ50&lt;&gt;"",Ofwat_PC_Interventions!AQ50,IF(Company_PC_inputs!AQ50&lt;&gt;"",Company_PC_inputs!AQ50,""))</f>
        <v/>
      </c>
      <c r="AR50" s="248" t="str">
        <f>IF(Ofwat_PC_Interventions!AR50&lt;&gt;"",Ofwat_PC_Interventions!AR50,IF(Company_PC_inputs!AR50&lt;&gt;"",Company_PC_inputs!AR50,""))</f>
        <v/>
      </c>
      <c r="AS50" s="248" t="str">
        <f>IF(Ofwat_PC_Interventions!AS50&lt;&gt;"",Ofwat_PC_Interventions!AS50,IF(Company_PC_inputs!AS50&lt;&gt;"",Company_PC_inputs!AS50,""))</f>
        <v/>
      </c>
      <c r="AT50" s="248" t="str">
        <f>IF(Ofwat_PC_Interventions!AT50&lt;&gt;"",Ofwat_PC_Interventions!AT50,IF(Company_PC_inputs!AT50&lt;&gt;"",Company_PC_inputs!AT50,""))</f>
        <v/>
      </c>
      <c r="AU50" s="248" t="str">
        <f>IF(Ofwat_PC_Interventions!AU50&lt;&gt;"",Ofwat_PC_Interventions!AU50,IF(Company_PC_inputs!AU50&lt;&gt;"",Company_PC_inputs!AU50,""))</f>
        <v/>
      </c>
      <c r="AV50" s="248" t="str">
        <f>IF(Ofwat_PC_Interventions!AV50&lt;&gt;"",Ofwat_PC_Interventions!AV50,IF(Company_PC_inputs!AV50&lt;&gt;"",Company_PC_inputs!AV50,""))</f>
        <v/>
      </c>
      <c r="AW50" s="248" t="str">
        <f>IF(Ofwat_PC_Interventions!AW50&lt;&gt;"",Ofwat_PC_Interventions!AW50,IF(Company_PC_inputs!AW50&lt;&gt;"",Company_PC_inputs!AW50,""))</f>
        <v/>
      </c>
      <c r="AX50" s="248" t="str">
        <f>IF(Ofwat_PC_Interventions!AX50&lt;&gt;"",Ofwat_PC_Interventions!AX50,IF(Company_PC_inputs!AX50&lt;&gt;"",Company_PC_inputs!AX50,""))</f>
        <v/>
      </c>
      <c r="AY50" s="248" t="str">
        <f>IF(Ofwat_PC_Interventions!AY50&lt;&gt;"",Ofwat_PC_Interventions!AY50,IF(Company_PC_inputs!AY50&lt;&gt;"",Company_PC_inputs!AY50,""))</f>
        <v/>
      </c>
      <c r="AZ50" s="248" t="str">
        <f>IF(Ofwat_PC_Interventions!AZ50&lt;&gt;"",Ofwat_PC_Interventions!AZ50,IF(Company_PC_inputs!AZ50&lt;&gt;"",Company_PC_inputs!AZ50,""))</f>
        <v/>
      </c>
      <c r="BA50" s="248" t="str">
        <f>IF(Ofwat_PC_Interventions!BA50&lt;&gt;"",Ofwat_PC_Interventions!BA50,IF(Company_PC_inputs!BA50&lt;&gt;"",Company_PC_inputs!BA50,""))</f>
        <v/>
      </c>
      <c r="BB50" s="248" t="str">
        <f>IF(Ofwat_PC_Interventions!BB50&lt;&gt;"",Ofwat_PC_Interventions!BB50,IF(Company_PC_inputs!BB50&lt;&gt;"",Company_PC_inputs!BB50,""))</f>
        <v/>
      </c>
      <c r="BC50" s="248" t="str">
        <f>IF(Ofwat_PC_Interventions!BC50&lt;&gt;"",Ofwat_PC_Interventions!BC50,IF(Company_PC_inputs!BC50&lt;&gt;"",Company_PC_inputs!BC50,""))</f>
        <v/>
      </c>
      <c r="BD50" s="248" t="str">
        <f>IF(Ofwat_PC_Interventions!BD50&lt;&gt;"",Ofwat_PC_Interventions!BD50,IF(Company_PC_inputs!BD50&lt;&gt;"",Company_PC_inputs!BD50,""))</f>
        <v/>
      </c>
      <c r="BE50" s="248" t="str">
        <f>IF(Ofwat_PC_Interventions!BE50&lt;&gt;"",Ofwat_PC_Interventions!BE50,IF(Company_PC_inputs!BE50&lt;&gt;"",Company_PC_inputs!BE50,""))</f>
        <v/>
      </c>
      <c r="BF50" s="248" t="str">
        <f>IF(Ofwat_PC_Interventions!BF50&lt;&gt;"",Ofwat_PC_Interventions!BF50,IF(Company_PC_inputs!BF50&lt;&gt;"",Company_PC_inputs!BF50,""))</f>
        <v/>
      </c>
      <c r="BG50" s="248" t="str">
        <f>IF(Ofwat_PC_Interventions!BG50&lt;&gt;"",Ofwat_PC_Interventions!BG50,IF(Company_PC_inputs!BG50&lt;&gt;"",Company_PC_inputs!BG50,""))</f>
        <v/>
      </c>
      <c r="BH50" s="248" t="str">
        <f>IF(Ofwat_PC_Interventions!BH50&lt;&gt;"",Ofwat_PC_Interventions!BH50,IF(Company_PC_inputs!BH50&lt;&gt;"",Company_PC_inputs!BH50,""))</f>
        <v/>
      </c>
      <c r="BI50" s="248" t="str">
        <f>IF(Ofwat_PC_Interventions!BI50&lt;&gt;"",Ofwat_PC_Interventions!BI50,IF(Company_PC_inputs!BI50&lt;&gt;"",Company_PC_inputs!BI50,""))</f>
        <v/>
      </c>
      <c r="BJ50" s="248" t="str">
        <f>IF(Ofwat_PC_Interventions!BJ50&lt;&gt;"",Ofwat_PC_Interventions!BJ50,IF(Company_PC_inputs!BJ50&lt;&gt;"",Company_PC_inputs!BJ50,""))</f>
        <v/>
      </c>
      <c r="BK50" s="248" t="str">
        <f>IF(Ofwat_PC_Interventions!BK50&lt;&gt;"",Ofwat_PC_Interventions!BK50,IF(Company_PC_inputs!BK50&lt;&gt;"",Company_PC_inputs!BK50,""))</f>
        <v/>
      </c>
      <c r="BL50" s="248" t="str">
        <f>IF(Ofwat_PC_Interventions!BL50&lt;&gt;"",Ofwat_PC_Interventions!BL50,IF(Company_PC_inputs!BL50&lt;&gt;"",Company_PC_inputs!BL50,""))</f>
        <v/>
      </c>
      <c r="BM50" s="248" t="str">
        <f>IF(Ofwat_PC_Interventions!BM50&lt;&gt;"",Ofwat_PC_Interventions!BM50,IF(Company_PC_inputs!BM50&lt;&gt;"",Company_PC_inputs!BM50,""))</f>
        <v/>
      </c>
      <c r="BN50" s="248" t="str">
        <f>IF(Ofwat_PC_Interventions!BN50&lt;&gt;"",Ofwat_PC_Interventions!BN50,IF(Company_PC_inputs!BN50&lt;&gt;"",Company_PC_inputs!BN50,""))</f>
        <v/>
      </c>
      <c r="BO50" s="248" t="str">
        <f>IF(Ofwat_PC_Interventions!BO50&lt;&gt;"",Ofwat_PC_Interventions!BO50,IF(Company_PC_inputs!BO50&lt;&gt;"",Company_PC_inputs!BO50,""))</f>
        <v/>
      </c>
      <c r="BP50" s="248" t="str">
        <f>IF(Ofwat_PC_Interventions!BP50&lt;&gt;"",Ofwat_PC_Interventions!BP50,IF(Company_PC_inputs!BP50&lt;&gt;"",Company_PC_inputs!BP50,""))</f>
        <v/>
      </c>
      <c r="BQ50" s="248" t="str">
        <f>IF(Ofwat_PC_Interventions!BQ50&lt;&gt;"",Ofwat_PC_Interventions!BQ50,IF(Company_PC_inputs!BQ50&lt;&gt;"",Company_PC_inputs!BQ50,""))</f>
        <v/>
      </c>
    </row>
    <row r="51" spans="4:69" s="170" customFormat="1" x14ac:dyDescent="0.2">
      <c r="D51" s="208"/>
      <c r="E51" s="208"/>
      <c r="F51" s="208"/>
      <c r="G51" s="208"/>
      <c r="H51" s="208"/>
      <c r="I51" s="208"/>
      <c r="J51" s="201" t="str">
        <f>IF(Ofwat_PC_Interventions!J51&lt;&gt;"",Ofwat_PC_Interventions!J51,IF(Company_PC_inputs!J51&lt;&gt;"",Company_PC_inputs!J51,""))</f>
        <v/>
      </c>
      <c r="K51" s="201" t="str">
        <f>IF(Ofwat_PC_Interventions!K51&lt;&gt;"",Ofwat_PC_Interventions!K51,IF(Company_PC_inputs!K51&lt;&gt;"",Company_PC_inputs!K51,""))</f>
        <v/>
      </c>
      <c r="L51" s="201" t="str">
        <f>IF(Ofwat_PC_Interventions!L51&lt;&gt;"",Ofwat_PC_Interventions!L51,IF(Company_PC_inputs!L51&lt;&gt;"",Company_PC_inputs!L51,""))</f>
        <v/>
      </c>
      <c r="M51" s="201" t="str">
        <f>IF(Ofwat_PC_Interventions!M51&lt;&gt;"",Ofwat_PC_Interventions!M51,IF(Company_PC_inputs!M51&lt;&gt;"",Company_PC_inputs!M51,""))</f>
        <v/>
      </c>
      <c r="N51" s="201" t="str">
        <f>IF(Ofwat_PC_Interventions!N51&lt;&gt;"",Ofwat_PC_Interventions!N51,IF(Company_PC_inputs!N51&lt;&gt;"",Company_PC_inputs!N51,""))</f>
        <v/>
      </c>
      <c r="O51" s="201" t="str">
        <f>IF(Ofwat_PC_Interventions!O51&lt;&gt;"",Ofwat_PC_Interventions!O51,IF(Company_PC_inputs!O51&lt;&gt;"",Company_PC_inputs!O51,""))</f>
        <v/>
      </c>
      <c r="P51" s="201" t="str">
        <f>IF(Ofwat_PC_Interventions!P51&lt;&gt;"",Ofwat_PC_Interventions!P51,IF(Company_PC_inputs!P51&lt;&gt;"",Company_PC_inputs!P51,""))</f>
        <v/>
      </c>
      <c r="Q51" s="201" t="str">
        <f>IF(Ofwat_PC_Interventions!Q51&lt;&gt;"",Ofwat_PC_Interventions!Q51,IF(Company_PC_inputs!Q51&lt;&gt;"",Company_PC_inputs!Q51,""))</f>
        <v/>
      </c>
      <c r="R51" s="201" t="str">
        <f>IF(Ofwat_PC_Interventions!R51&lt;&gt;"",Ofwat_PC_Interventions!R51,IF(Company_PC_inputs!R51&lt;&gt;"",Company_PC_inputs!R51,""))</f>
        <v/>
      </c>
      <c r="S51" s="201" t="str">
        <f>IF(Ofwat_PC_Interventions!S51&lt;&gt;"",Ofwat_PC_Interventions!S51,IF(Company_PC_inputs!S51&lt;&gt;"",Company_PC_inputs!S51,""))</f>
        <v/>
      </c>
      <c r="T51" s="201" t="str">
        <f>IF(Ofwat_PC_Interventions!T51&lt;&gt;"",Ofwat_PC_Interventions!T51,IF(Company_PC_inputs!T51&lt;&gt;"",Company_PC_inputs!T51,""))</f>
        <v/>
      </c>
      <c r="U51" s="201" t="str">
        <f>IF(Ofwat_PC_Interventions!U51&lt;&gt;"",Ofwat_PC_Interventions!U51,IF(Company_PC_inputs!U51&lt;&gt;"",Company_PC_inputs!U51,""))</f>
        <v/>
      </c>
      <c r="V51" s="201" t="str">
        <f>IF(Ofwat_PC_Interventions!V51&lt;&gt;"",Ofwat_PC_Interventions!V51,IF(Company_PC_inputs!V51&lt;&gt;"",Company_PC_inputs!V51,""))</f>
        <v/>
      </c>
      <c r="W51" s="201" t="str">
        <f>IF(Ofwat_PC_Interventions!W51&lt;&gt;"",Ofwat_PC_Interventions!W51,IF(Company_PC_inputs!W51&lt;&gt;"",Company_PC_inputs!W51,""))</f>
        <v/>
      </c>
      <c r="X51" s="201" t="str">
        <f>IF(Ofwat_PC_Interventions!X51&lt;&gt;"",Ofwat_PC_Interventions!X51,IF(Company_PC_inputs!X51&lt;&gt;"",Company_PC_inputs!X51,""))</f>
        <v/>
      </c>
      <c r="Y51" s="201" t="str">
        <f>IF(Ofwat_PC_Interventions!Y51&lt;&gt;"",Ofwat_PC_Interventions!Y51,IF(Company_PC_inputs!Y51&lt;&gt;"",Company_PC_inputs!Y51,""))</f>
        <v/>
      </c>
      <c r="Z51" s="201" t="str">
        <f>IF(Ofwat_PC_Interventions!Z51&lt;&gt;"",Ofwat_PC_Interventions!Z51,IF(Company_PC_inputs!Z51&lt;&gt;"",Company_PC_inputs!Z51,""))</f>
        <v/>
      </c>
      <c r="AA51" s="201" t="str">
        <f>IF(Ofwat_PC_Interventions!AA51&lt;&gt;"",Ofwat_PC_Interventions!AA51,IF(Company_PC_inputs!AA51&lt;&gt;"",Company_PC_inputs!AA51,""))</f>
        <v/>
      </c>
      <c r="AB51" s="201" t="str">
        <f>IF(Ofwat_PC_Interventions!AB51&lt;&gt;"",Ofwat_PC_Interventions!AB51,IF(Company_PC_inputs!AB51&lt;&gt;"",Company_PC_inputs!AB51,""))</f>
        <v/>
      </c>
      <c r="AC51" s="201" t="str">
        <f>IF(Ofwat_PC_Interventions!AC51&lt;&gt;"",Ofwat_PC_Interventions!AC51,IF(Company_PC_inputs!AC51&lt;&gt;"",Company_PC_inputs!AC51,""))</f>
        <v/>
      </c>
      <c r="AD51" s="201" t="str">
        <f>IF(Ofwat_PC_Interventions!AD51&lt;&gt;"",Ofwat_PC_Interventions!AD51,IF(Company_PC_inputs!AD51&lt;&gt;"",Company_PC_inputs!AD51,""))</f>
        <v/>
      </c>
      <c r="AE51" s="201" t="str">
        <f>IF(Ofwat_PC_Interventions!AE51&lt;&gt;"",Ofwat_PC_Interventions!AE51,IF(Company_PC_inputs!AE51&lt;&gt;"",Company_PC_inputs!AE51,""))</f>
        <v/>
      </c>
      <c r="AF51" s="201" t="str">
        <f>IF(Ofwat_PC_Interventions!AF51&lt;&gt;"",Ofwat_PC_Interventions!AF51,IF(Company_PC_inputs!AF51&lt;&gt;"",Company_PC_inputs!AF51,""))</f>
        <v/>
      </c>
      <c r="AG51" s="201" t="str">
        <f>IF(Ofwat_PC_Interventions!AG51&lt;&gt;"",Ofwat_PC_Interventions!AG51,IF(Company_PC_inputs!AG51&lt;&gt;"",Company_PC_inputs!AG51,""))</f>
        <v/>
      </c>
      <c r="AH51" s="201" t="str">
        <f>IF(Ofwat_PC_Interventions!AH51&lt;&gt;"",Ofwat_PC_Interventions!AH51,IF(Company_PC_inputs!AH51&lt;&gt;"",Company_PC_inputs!AH51,""))</f>
        <v/>
      </c>
      <c r="AI51" s="201" t="str">
        <f>IF(Ofwat_PC_Interventions!AI51&lt;&gt;"",Ofwat_PC_Interventions!AI51,IF(Company_PC_inputs!AI51&lt;&gt;"",Company_PC_inputs!AI51,""))</f>
        <v/>
      </c>
      <c r="AJ51" s="201" t="str">
        <f>IF(Ofwat_PC_Interventions!AJ51&lt;&gt;"",Ofwat_PC_Interventions!AJ51,IF(Company_PC_inputs!AJ51&lt;&gt;"",Company_PC_inputs!AJ51,""))</f>
        <v/>
      </c>
      <c r="AK51" s="201" t="str">
        <f>IF(Ofwat_PC_Interventions!AK51&lt;&gt;"",Ofwat_PC_Interventions!AK51,IF(Company_PC_inputs!AK51&lt;&gt;"",Company_PC_inputs!AK51,""))</f>
        <v/>
      </c>
      <c r="AL51" s="201" t="str">
        <f>IF(Ofwat_PC_Interventions!AL51&lt;&gt;"",Ofwat_PC_Interventions!AL51,IF(Company_PC_inputs!AL51&lt;&gt;"",Company_PC_inputs!AL51,""))</f>
        <v/>
      </c>
      <c r="AM51" s="201" t="str">
        <f>IF(Ofwat_PC_Interventions!AM51&lt;&gt;"",Ofwat_PC_Interventions!AM51,IF(Company_PC_inputs!AM51&lt;&gt;"",Company_PC_inputs!AM51,""))</f>
        <v/>
      </c>
      <c r="AN51" s="201" t="str">
        <f>IF(Ofwat_PC_Interventions!AN51&lt;&gt;"",Ofwat_PC_Interventions!AN51,IF(Company_PC_inputs!AN51&lt;&gt;"",Company_PC_inputs!AN51,""))</f>
        <v/>
      </c>
      <c r="AO51" s="201" t="str">
        <f>IF(Ofwat_PC_Interventions!AO51&lt;&gt;"",Ofwat_PC_Interventions!AO51,IF(Company_PC_inputs!AO51&lt;&gt;"",Company_PC_inputs!AO51,""))</f>
        <v/>
      </c>
      <c r="AP51" s="201" t="str">
        <f>IF(Ofwat_PC_Interventions!AP51&lt;&gt;"",Ofwat_PC_Interventions!AP51,IF(Company_PC_inputs!AP51&lt;&gt;"",Company_PC_inputs!AP51,""))</f>
        <v/>
      </c>
      <c r="AQ51" s="201" t="str">
        <f>IF(Ofwat_PC_Interventions!AQ51&lt;&gt;"",Ofwat_PC_Interventions!AQ51,IF(Company_PC_inputs!AQ51&lt;&gt;"",Company_PC_inputs!AQ51,""))</f>
        <v/>
      </c>
      <c r="AR51" s="201" t="str">
        <f>IF(Ofwat_PC_Interventions!AR51&lt;&gt;"",Ofwat_PC_Interventions!AR51,IF(Company_PC_inputs!AR51&lt;&gt;"",Company_PC_inputs!AR51,""))</f>
        <v/>
      </c>
      <c r="AS51" s="201" t="str">
        <f>IF(Ofwat_PC_Interventions!AS51&lt;&gt;"",Ofwat_PC_Interventions!AS51,IF(Company_PC_inputs!AS51&lt;&gt;"",Company_PC_inputs!AS51,""))</f>
        <v/>
      </c>
      <c r="AT51" s="201" t="str">
        <f>IF(Ofwat_PC_Interventions!AT51&lt;&gt;"",Ofwat_PC_Interventions!AT51,IF(Company_PC_inputs!AT51&lt;&gt;"",Company_PC_inputs!AT51,""))</f>
        <v/>
      </c>
      <c r="AU51" s="201" t="str">
        <f>IF(Ofwat_PC_Interventions!AU51&lt;&gt;"",Ofwat_PC_Interventions!AU51,IF(Company_PC_inputs!AU51&lt;&gt;"",Company_PC_inputs!AU51,""))</f>
        <v/>
      </c>
      <c r="AV51" s="201" t="str">
        <f>IF(Ofwat_PC_Interventions!AV51&lt;&gt;"",Ofwat_PC_Interventions!AV51,IF(Company_PC_inputs!AV51&lt;&gt;"",Company_PC_inputs!AV51,""))</f>
        <v/>
      </c>
      <c r="AW51" s="201" t="str">
        <f>IF(Ofwat_PC_Interventions!AW51&lt;&gt;"",Ofwat_PC_Interventions!AW51,IF(Company_PC_inputs!AW51&lt;&gt;"",Company_PC_inputs!AW51,""))</f>
        <v/>
      </c>
      <c r="AX51" s="201" t="str">
        <f>IF(Ofwat_PC_Interventions!AX51&lt;&gt;"",Ofwat_PC_Interventions!AX51,IF(Company_PC_inputs!AX51&lt;&gt;"",Company_PC_inputs!AX51,""))</f>
        <v/>
      </c>
      <c r="AY51" s="201" t="str">
        <f>IF(Ofwat_PC_Interventions!AY51&lt;&gt;"",Ofwat_PC_Interventions!AY51,IF(Company_PC_inputs!AY51&lt;&gt;"",Company_PC_inputs!AY51,""))</f>
        <v/>
      </c>
      <c r="AZ51" s="201" t="str">
        <f>IF(Ofwat_PC_Interventions!AZ51&lt;&gt;"",Ofwat_PC_Interventions!AZ51,IF(Company_PC_inputs!AZ51&lt;&gt;"",Company_PC_inputs!AZ51,""))</f>
        <v/>
      </c>
      <c r="BA51" s="201" t="str">
        <f>IF(Ofwat_PC_Interventions!BA51&lt;&gt;"",Ofwat_PC_Interventions!BA51,IF(Company_PC_inputs!BA51&lt;&gt;"",Company_PC_inputs!BA51,""))</f>
        <v/>
      </c>
      <c r="BB51" s="201" t="str">
        <f>IF(Ofwat_PC_Interventions!BB51&lt;&gt;"",Ofwat_PC_Interventions!BB51,IF(Company_PC_inputs!BB51&lt;&gt;"",Company_PC_inputs!BB51,""))</f>
        <v/>
      </c>
      <c r="BC51" s="201" t="str">
        <f>IF(Ofwat_PC_Interventions!BC51&lt;&gt;"",Ofwat_PC_Interventions!BC51,IF(Company_PC_inputs!BC51&lt;&gt;"",Company_PC_inputs!BC51,""))</f>
        <v/>
      </c>
      <c r="BD51" s="201" t="str">
        <f>IF(Ofwat_PC_Interventions!BD51&lt;&gt;"",Ofwat_PC_Interventions!BD51,IF(Company_PC_inputs!BD51&lt;&gt;"",Company_PC_inputs!BD51,""))</f>
        <v/>
      </c>
      <c r="BE51" s="201" t="str">
        <f>IF(Ofwat_PC_Interventions!BE51&lt;&gt;"",Ofwat_PC_Interventions!BE51,IF(Company_PC_inputs!BE51&lt;&gt;"",Company_PC_inputs!BE51,""))</f>
        <v/>
      </c>
      <c r="BF51" s="201" t="str">
        <f>IF(Ofwat_PC_Interventions!BF51&lt;&gt;"",Ofwat_PC_Interventions!BF51,IF(Company_PC_inputs!BF51&lt;&gt;"",Company_PC_inputs!BF51,""))</f>
        <v/>
      </c>
      <c r="BG51" s="201" t="str">
        <f>IF(Ofwat_PC_Interventions!BG51&lt;&gt;"",Ofwat_PC_Interventions!BG51,IF(Company_PC_inputs!BG51&lt;&gt;"",Company_PC_inputs!BG51,""))</f>
        <v/>
      </c>
      <c r="BH51" s="201" t="str">
        <f>IF(Ofwat_PC_Interventions!BH51&lt;&gt;"",Ofwat_PC_Interventions!BH51,IF(Company_PC_inputs!BH51&lt;&gt;"",Company_PC_inputs!BH51,""))</f>
        <v/>
      </c>
      <c r="BI51" s="201" t="str">
        <f>IF(Ofwat_PC_Interventions!BI51&lt;&gt;"",Ofwat_PC_Interventions!BI51,IF(Company_PC_inputs!BI51&lt;&gt;"",Company_PC_inputs!BI51,""))</f>
        <v/>
      </c>
      <c r="BJ51" s="201" t="str">
        <f>IF(Ofwat_PC_Interventions!BJ51&lt;&gt;"",Ofwat_PC_Interventions!BJ51,IF(Company_PC_inputs!BJ51&lt;&gt;"",Company_PC_inputs!BJ51,""))</f>
        <v/>
      </c>
      <c r="BK51" s="201" t="str">
        <f>IF(Ofwat_PC_Interventions!BK51&lt;&gt;"",Ofwat_PC_Interventions!BK51,IF(Company_PC_inputs!BK51&lt;&gt;"",Company_PC_inputs!BK51,""))</f>
        <v/>
      </c>
      <c r="BL51" s="201" t="str">
        <f>IF(Ofwat_PC_Interventions!BL51&lt;&gt;"",Ofwat_PC_Interventions!BL51,IF(Company_PC_inputs!BL51&lt;&gt;"",Company_PC_inputs!BL51,""))</f>
        <v/>
      </c>
      <c r="BM51" s="201" t="str">
        <f>IF(Ofwat_PC_Interventions!BM51&lt;&gt;"",Ofwat_PC_Interventions!BM51,IF(Company_PC_inputs!BM51&lt;&gt;"",Company_PC_inputs!BM51,""))</f>
        <v/>
      </c>
      <c r="BN51" s="201" t="str">
        <f>IF(Ofwat_PC_Interventions!BN51&lt;&gt;"",Ofwat_PC_Interventions!BN51,IF(Company_PC_inputs!BN51&lt;&gt;"",Company_PC_inputs!BN51,""))</f>
        <v/>
      </c>
      <c r="BO51" s="201" t="str">
        <f>IF(Ofwat_PC_Interventions!BO51&lt;&gt;"",Ofwat_PC_Interventions!BO51,IF(Company_PC_inputs!BO51&lt;&gt;"",Company_PC_inputs!BO51,""))</f>
        <v/>
      </c>
      <c r="BP51" s="201" t="str">
        <f>IF(Ofwat_PC_Interventions!BP51&lt;&gt;"",Ofwat_PC_Interventions!BP51,IF(Company_PC_inputs!BP51&lt;&gt;"",Company_PC_inputs!BP51,""))</f>
        <v/>
      </c>
      <c r="BQ51" s="201" t="str">
        <f>IF(Ofwat_PC_Interventions!BQ51&lt;&gt;"",Ofwat_PC_Interventions!BQ51,IF(Company_PC_inputs!BQ51&lt;&gt;"",Company_PC_inputs!BQ51,""))</f>
        <v/>
      </c>
    </row>
    <row r="52" spans="4:69" s="170" customFormat="1" x14ac:dyDescent="0.2">
      <c r="D52" s="172" t="s">
        <v>136</v>
      </c>
      <c r="E52" s="208"/>
      <c r="F52" s="208"/>
      <c r="G52" s="208"/>
      <c r="H52" s="208"/>
      <c r="I52" s="208"/>
      <c r="J52" s="199" t="str">
        <f>IF(Ofwat_PC_Interventions!J52&lt;&gt;"",Ofwat_PC_Interventions!J52,IF(Company_PC_inputs!J52&lt;&gt;"",Company_PC_inputs!J52,""))</f>
        <v/>
      </c>
      <c r="K52" s="199" t="str">
        <f>IF(Ofwat_PC_Interventions!K52&lt;&gt;"",Ofwat_PC_Interventions!K52,IF(Company_PC_inputs!K52&lt;&gt;"",Company_PC_inputs!K52,""))</f>
        <v/>
      </c>
      <c r="L52" s="199" t="str">
        <f>IF(Ofwat_PC_Interventions!L52&lt;&gt;"",Ofwat_PC_Interventions!L52,IF(Company_PC_inputs!L52&lt;&gt;"",Company_PC_inputs!L52,""))</f>
        <v/>
      </c>
      <c r="M52" s="199" t="str">
        <f>IF(Ofwat_PC_Interventions!M52&lt;&gt;"",Ofwat_PC_Interventions!M52,IF(Company_PC_inputs!M52&lt;&gt;"",Company_PC_inputs!M52,""))</f>
        <v/>
      </c>
      <c r="N52" s="199" t="str">
        <f>IF(Ofwat_PC_Interventions!N52&lt;&gt;"",Ofwat_PC_Interventions!N52,IF(Company_PC_inputs!N52&lt;&gt;"",Company_PC_inputs!N52,""))</f>
        <v/>
      </c>
      <c r="O52" s="199" t="str">
        <f>IF(Ofwat_PC_Interventions!O52&lt;&gt;"",Ofwat_PC_Interventions!O52,IF(Company_PC_inputs!O52&lt;&gt;"",Company_PC_inputs!O52,""))</f>
        <v/>
      </c>
      <c r="P52" s="199" t="str">
        <f>IF(Ofwat_PC_Interventions!P52&lt;&gt;"",Ofwat_PC_Interventions!P52,IF(Company_PC_inputs!P52&lt;&gt;"",Company_PC_inputs!P52,""))</f>
        <v/>
      </c>
      <c r="Q52" s="199" t="str">
        <f>IF(Ofwat_PC_Interventions!Q52&lt;&gt;"",Ofwat_PC_Interventions!Q52,IF(Company_PC_inputs!Q52&lt;&gt;"",Company_PC_inputs!Q52,""))</f>
        <v/>
      </c>
      <c r="R52" s="199" t="str">
        <f>IF(Ofwat_PC_Interventions!R52&lt;&gt;"",Ofwat_PC_Interventions!R52,IF(Company_PC_inputs!R52&lt;&gt;"",Company_PC_inputs!R52,""))</f>
        <v/>
      </c>
      <c r="S52" s="199" t="str">
        <f>IF(Ofwat_PC_Interventions!S52&lt;&gt;"",Ofwat_PC_Interventions!S52,IF(Company_PC_inputs!S52&lt;&gt;"",Company_PC_inputs!S52,""))</f>
        <v/>
      </c>
      <c r="T52" s="199" t="str">
        <f>IF(Ofwat_PC_Interventions!T52&lt;&gt;"",Ofwat_PC_Interventions!T52,IF(Company_PC_inputs!T52&lt;&gt;"",Company_PC_inputs!T52,""))</f>
        <v/>
      </c>
      <c r="U52" s="199" t="str">
        <f>IF(Ofwat_PC_Interventions!U52&lt;&gt;"",Ofwat_PC_Interventions!U52,IF(Company_PC_inputs!U52&lt;&gt;"",Company_PC_inputs!U52,""))</f>
        <v/>
      </c>
      <c r="V52" s="199" t="str">
        <f>IF(Ofwat_PC_Interventions!V52&lt;&gt;"",Ofwat_PC_Interventions!V52,IF(Company_PC_inputs!V52&lt;&gt;"",Company_PC_inputs!V52,""))</f>
        <v/>
      </c>
      <c r="W52" s="199" t="str">
        <f>IF(Ofwat_PC_Interventions!W52&lt;&gt;"",Ofwat_PC_Interventions!W52,IF(Company_PC_inputs!W52&lt;&gt;"",Company_PC_inputs!W52,""))</f>
        <v/>
      </c>
      <c r="X52" s="199" t="str">
        <f>IF(Ofwat_PC_Interventions!X52&lt;&gt;"",Ofwat_PC_Interventions!X52,IF(Company_PC_inputs!X52&lt;&gt;"",Company_PC_inputs!X52,""))</f>
        <v/>
      </c>
      <c r="Y52" s="199" t="str">
        <f>IF(Ofwat_PC_Interventions!Y52&lt;&gt;"",Ofwat_PC_Interventions!Y52,IF(Company_PC_inputs!Y52&lt;&gt;"",Company_PC_inputs!Y52,""))</f>
        <v/>
      </c>
      <c r="Z52" s="199" t="str">
        <f>IF(Ofwat_PC_Interventions!Z52&lt;&gt;"",Ofwat_PC_Interventions!Z52,IF(Company_PC_inputs!Z52&lt;&gt;"",Company_PC_inputs!Z52,""))</f>
        <v/>
      </c>
      <c r="AA52" s="199" t="str">
        <f>IF(Ofwat_PC_Interventions!AA52&lt;&gt;"",Ofwat_PC_Interventions!AA52,IF(Company_PC_inputs!AA52&lt;&gt;"",Company_PC_inputs!AA52,""))</f>
        <v/>
      </c>
      <c r="AB52" s="199" t="str">
        <f>IF(Ofwat_PC_Interventions!AB52&lt;&gt;"",Ofwat_PC_Interventions!AB52,IF(Company_PC_inputs!AB52&lt;&gt;"",Company_PC_inputs!AB52,""))</f>
        <v/>
      </c>
      <c r="AC52" s="199" t="str">
        <f>IF(Ofwat_PC_Interventions!AC52&lt;&gt;"",Ofwat_PC_Interventions!AC52,IF(Company_PC_inputs!AC52&lt;&gt;"",Company_PC_inputs!AC52,""))</f>
        <v/>
      </c>
      <c r="AD52" s="199" t="str">
        <f>IF(Ofwat_PC_Interventions!AD52&lt;&gt;"",Ofwat_PC_Interventions!AD52,IF(Company_PC_inputs!AD52&lt;&gt;"",Company_PC_inputs!AD52,""))</f>
        <v/>
      </c>
      <c r="AE52" s="199" t="str">
        <f>IF(Ofwat_PC_Interventions!AE52&lt;&gt;"",Ofwat_PC_Interventions!AE52,IF(Company_PC_inputs!AE52&lt;&gt;"",Company_PC_inputs!AE52,""))</f>
        <v/>
      </c>
      <c r="AF52" s="199" t="str">
        <f>IF(Ofwat_PC_Interventions!AF52&lt;&gt;"",Ofwat_PC_Interventions!AF52,IF(Company_PC_inputs!AF52&lt;&gt;"",Company_PC_inputs!AF52,""))</f>
        <v/>
      </c>
      <c r="AG52" s="199" t="str">
        <f>IF(Ofwat_PC_Interventions!AG52&lt;&gt;"",Ofwat_PC_Interventions!AG52,IF(Company_PC_inputs!AG52&lt;&gt;"",Company_PC_inputs!AG52,""))</f>
        <v/>
      </c>
      <c r="AH52" s="199" t="str">
        <f>IF(Ofwat_PC_Interventions!AH52&lt;&gt;"",Ofwat_PC_Interventions!AH52,IF(Company_PC_inputs!AH52&lt;&gt;"",Company_PC_inputs!AH52,""))</f>
        <v/>
      </c>
      <c r="AI52" s="199" t="str">
        <f>IF(Ofwat_PC_Interventions!AI52&lt;&gt;"",Ofwat_PC_Interventions!AI52,IF(Company_PC_inputs!AI52&lt;&gt;"",Company_PC_inputs!AI52,""))</f>
        <v/>
      </c>
      <c r="AJ52" s="199" t="str">
        <f>IF(Ofwat_PC_Interventions!AJ52&lt;&gt;"",Ofwat_PC_Interventions!AJ52,IF(Company_PC_inputs!AJ52&lt;&gt;"",Company_PC_inputs!AJ52,""))</f>
        <v/>
      </c>
      <c r="AK52" s="199" t="str">
        <f>IF(Ofwat_PC_Interventions!AK52&lt;&gt;"",Ofwat_PC_Interventions!AK52,IF(Company_PC_inputs!AK52&lt;&gt;"",Company_PC_inputs!AK52,""))</f>
        <v/>
      </c>
      <c r="AL52" s="199" t="str">
        <f>IF(Ofwat_PC_Interventions!AL52&lt;&gt;"",Ofwat_PC_Interventions!AL52,IF(Company_PC_inputs!AL52&lt;&gt;"",Company_PC_inputs!AL52,""))</f>
        <v/>
      </c>
      <c r="AM52" s="199" t="str">
        <f>IF(Ofwat_PC_Interventions!AM52&lt;&gt;"",Ofwat_PC_Interventions!AM52,IF(Company_PC_inputs!AM52&lt;&gt;"",Company_PC_inputs!AM52,""))</f>
        <v/>
      </c>
      <c r="AN52" s="199" t="str">
        <f>IF(Ofwat_PC_Interventions!AN52&lt;&gt;"",Ofwat_PC_Interventions!AN52,IF(Company_PC_inputs!AN52&lt;&gt;"",Company_PC_inputs!AN52,""))</f>
        <v/>
      </c>
      <c r="AO52" s="199" t="str">
        <f>IF(Ofwat_PC_Interventions!AO52&lt;&gt;"",Ofwat_PC_Interventions!AO52,IF(Company_PC_inputs!AO52&lt;&gt;"",Company_PC_inputs!AO52,""))</f>
        <v/>
      </c>
      <c r="AP52" s="199" t="str">
        <f>IF(Ofwat_PC_Interventions!AP52&lt;&gt;"",Ofwat_PC_Interventions!AP52,IF(Company_PC_inputs!AP52&lt;&gt;"",Company_PC_inputs!AP52,""))</f>
        <v/>
      </c>
      <c r="AQ52" s="199" t="str">
        <f>IF(Ofwat_PC_Interventions!AQ52&lt;&gt;"",Ofwat_PC_Interventions!AQ52,IF(Company_PC_inputs!AQ52&lt;&gt;"",Company_PC_inputs!AQ52,""))</f>
        <v/>
      </c>
      <c r="AR52" s="199" t="str">
        <f>IF(Ofwat_PC_Interventions!AR52&lt;&gt;"",Ofwat_PC_Interventions!AR52,IF(Company_PC_inputs!AR52&lt;&gt;"",Company_PC_inputs!AR52,""))</f>
        <v/>
      </c>
      <c r="AS52" s="199" t="str">
        <f>IF(Ofwat_PC_Interventions!AS52&lt;&gt;"",Ofwat_PC_Interventions!AS52,IF(Company_PC_inputs!AS52&lt;&gt;"",Company_PC_inputs!AS52,""))</f>
        <v/>
      </c>
      <c r="AT52" s="199" t="str">
        <f>IF(Ofwat_PC_Interventions!AT52&lt;&gt;"",Ofwat_PC_Interventions!AT52,IF(Company_PC_inputs!AT52&lt;&gt;"",Company_PC_inputs!AT52,""))</f>
        <v/>
      </c>
      <c r="AU52" s="199" t="str">
        <f>IF(Ofwat_PC_Interventions!AU52&lt;&gt;"",Ofwat_PC_Interventions!AU52,IF(Company_PC_inputs!AU52&lt;&gt;"",Company_PC_inputs!AU52,""))</f>
        <v/>
      </c>
      <c r="AV52" s="199" t="str">
        <f>IF(Ofwat_PC_Interventions!AV52&lt;&gt;"",Ofwat_PC_Interventions!AV52,IF(Company_PC_inputs!AV52&lt;&gt;"",Company_PC_inputs!AV52,""))</f>
        <v/>
      </c>
      <c r="AW52" s="199" t="str">
        <f>IF(Ofwat_PC_Interventions!AW52&lt;&gt;"",Ofwat_PC_Interventions!AW52,IF(Company_PC_inputs!AW52&lt;&gt;"",Company_PC_inputs!AW52,""))</f>
        <v/>
      </c>
      <c r="AX52" s="199" t="str">
        <f>IF(Ofwat_PC_Interventions!AX52&lt;&gt;"",Ofwat_PC_Interventions!AX52,IF(Company_PC_inputs!AX52&lt;&gt;"",Company_PC_inputs!AX52,""))</f>
        <v/>
      </c>
      <c r="AY52" s="199" t="str">
        <f>IF(Ofwat_PC_Interventions!AY52&lt;&gt;"",Ofwat_PC_Interventions!AY52,IF(Company_PC_inputs!AY52&lt;&gt;"",Company_PC_inputs!AY52,""))</f>
        <v/>
      </c>
      <c r="AZ52" s="199" t="str">
        <f>IF(Ofwat_PC_Interventions!AZ52&lt;&gt;"",Ofwat_PC_Interventions!AZ52,IF(Company_PC_inputs!AZ52&lt;&gt;"",Company_PC_inputs!AZ52,""))</f>
        <v/>
      </c>
      <c r="BA52" s="199" t="str">
        <f>IF(Ofwat_PC_Interventions!BA52&lt;&gt;"",Ofwat_PC_Interventions!BA52,IF(Company_PC_inputs!BA52&lt;&gt;"",Company_PC_inputs!BA52,""))</f>
        <v/>
      </c>
      <c r="BB52" s="199" t="str">
        <f>IF(Ofwat_PC_Interventions!BB52&lt;&gt;"",Ofwat_PC_Interventions!BB52,IF(Company_PC_inputs!BB52&lt;&gt;"",Company_PC_inputs!BB52,""))</f>
        <v/>
      </c>
      <c r="BC52" s="199" t="str">
        <f>IF(Ofwat_PC_Interventions!BC52&lt;&gt;"",Ofwat_PC_Interventions!BC52,IF(Company_PC_inputs!BC52&lt;&gt;"",Company_PC_inputs!BC52,""))</f>
        <v/>
      </c>
      <c r="BD52" s="199" t="str">
        <f>IF(Ofwat_PC_Interventions!BD52&lt;&gt;"",Ofwat_PC_Interventions!BD52,IF(Company_PC_inputs!BD52&lt;&gt;"",Company_PC_inputs!BD52,""))</f>
        <v/>
      </c>
      <c r="BE52" s="199" t="str">
        <f>IF(Ofwat_PC_Interventions!BE52&lt;&gt;"",Ofwat_PC_Interventions!BE52,IF(Company_PC_inputs!BE52&lt;&gt;"",Company_PC_inputs!BE52,""))</f>
        <v/>
      </c>
      <c r="BF52" s="199" t="str">
        <f>IF(Ofwat_PC_Interventions!BF52&lt;&gt;"",Ofwat_PC_Interventions!BF52,IF(Company_PC_inputs!BF52&lt;&gt;"",Company_PC_inputs!BF52,""))</f>
        <v/>
      </c>
      <c r="BG52" s="199" t="str">
        <f>IF(Ofwat_PC_Interventions!BG52&lt;&gt;"",Ofwat_PC_Interventions!BG52,IF(Company_PC_inputs!BG52&lt;&gt;"",Company_PC_inputs!BG52,""))</f>
        <v/>
      </c>
      <c r="BH52" s="199" t="str">
        <f>IF(Ofwat_PC_Interventions!BH52&lt;&gt;"",Ofwat_PC_Interventions!BH52,IF(Company_PC_inputs!BH52&lt;&gt;"",Company_PC_inputs!BH52,""))</f>
        <v/>
      </c>
      <c r="BI52" s="199" t="str">
        <f>IF(Ofwat_PC_Interventions!BI52&lt;&gt;"",Ofwat_PC_Interventions!BI52,IF(Company_PC_inputs!BI52&lt;&gt;"",Company_PC_inputs!BI52,""))</f>
        <v/>
      </c>
      <c r="BJ52" s="199" t="str">
        <f>IF(Ofwat_PC_Interventions!BJ52&lt;&gt;"",Ofwat_PC_Interventions!BJ52,IF(Company_PC_inputs!BJ52&lt;&gt;"",Company_PC_inputs!BJ52,""))</f>
        <v/>
      </c>
      <c r="BK52" s="199" t="str">
        <f>IF(Ofwat_PC_Interventions!BK52&lt;&gt;"",Ofwat_PC_Interventions!BK52,IF(Company_PC_inputs!BK52&lt;&gt;"",Company_PC_inputs!BK52,""))</f>
        <v/>
      </c>
      <c r="BL52" s="199" t="str">
        <f>IF(Ofwat_PC_Interventions!BL52&lt;&gt;"",Ofwat_PC_Interventions!BL52,IF(Company_PC_inputs!BL52&lt;&gt;"",Company_PC_inputs!BL52,""))</f>
        <v/>
      </c>
      <c r="BM52" s="199" t="str">
        <f>IF(Ofwat_PC_Interventions!BM52&lt;&gt;"",Ofwat_PC_Interventions!BM52,IF(Company_PC_inputs!BM52&lt;&gt;"",Company_PC_inputs!BM52,""))</f>
        <v/>
      </c>
      <c r="BN52" s="199" t="str">
        <f>IF(Ofwat_PC_Interventions!BN52&lt;&gt;"",Ofwat_PC_Interventions!BN52,IF(Company_PC_inputs!BN52&lt;&gt;"",Company_PC_inputs!BN52,""))</f>
        <v/>
      </c>
      <c r="BO52" s="199" t="str">
        <f>IF(Ofwat_PC_Interventions!BO52&lt;&gt;"",Ofwat_PC_Interventions!BO52,IF(Company_PC_inputs!BO52&lt;&gt;"",Company_PC_inputs!BO52,""))</f>
        <v/>
      </c>
      <c r="BP52" s="199" t="str">
        <f>IF(Ofwat_PC_Interventions!BP52&lt;&gt;"",Ofwat_PC_Interventions!BP52,IF(Company_PC_inputs!BP52&lt;&gt;"",Company_PC_inputs!BP52,""))</f>
        <v/>
      </c>
      <c r="BQ52" s="199" t="str">
        <f>IF(Ofwat_PC_Interventions!BQ52&lt;&gt;"",Ofwat_PC_Interventions!BQ52,IF(Company_PC_inputs!BQ52&lt;&gt;"",Company_PC_inputs!BQ52,""))</f>
        <v/>
      </c>
    </row>
    <row r="53" spans="4:69" s="170" customFormat="1" x14ac:dyDescent="0.2">
      <c r="D53" s="208"/>
      <c r="E53" s="208" t="s">
        <v>137</v>
      </c>
      <c r="F53" s="208"/>
      <c r="G53" s="208" t="s">
        <v>106</v>
      </c>
      <c r="H53" s="208"/>
      <c r="I53" s="208"/>
      <c r="J53" s="200" t="str">
        <f>IF(Ofwat_PC_Interventions!J53&lt;&gt;"",Ofwat_PC_Interventions!J53,IF(Company_PC_inputs!J53&lt;&gt;"",Company_PC_inputs!J53,""))</f>
        <v/>
      </c>
      <c r="K53" s="200" t="str">
        <f>IF(Ofwat_PC_Interventions!K53&lt;&gt;"",Ofwat_PC_Interventions!K53,IF(Company_PC_inputs!K53&lt;&gt;"",Company_PC_inputs!K53,""))</f>
        <v/>
      </c>
      <c r="L53" s="200" t="str">
        <f>IF(Ofwat_PC_Interventions!L53&lt;&gt;"",Ofwat_PC_Interventions!L53,IF(Company_PC_inputs!L53&lt;&gt;"",Company_PC_inputs!L53,""))</f>
        <v/>
      </c>
      <c r="M53" s="200" t="str">
        <f>IF(Ofwat_PC_Interventions!M53&lt;&gt;"",Ofwat_PC_Interventions!M53,IF(Company_PC_inputs!M53&lt;&gt;"",Company_PC_inputs!M53,""))</f>
        <v/>
      </c>
      <c r="N53" s="200" t="str">
        <f>IF(Ofwat_PC_Interventions!N53&lt;&gt;"",Ofwat_PC_Interventions!N53,IF(Company_PC_inputs!N53&lt;&gt;"",Company_PC_inputs!N53,""))</f>
        <v/>
      </c>
      <c r="O53" s="200" t="str">
        <f>IF(Ofwat_PC_Interventions!O53&lt;&gt;"",Ofwat_PC_Interventions!O53,IF(Company_PC_inputs!O53&lt;&gt;"",Company_PC_inputs!O53,""))</f>
        <v/>
      </c>
      <c r="P53" s="200" t="str">
        <f>IF(Ofwat_PC_Interventions!P53&lt;&gt;"",Ofwat_PC_Interventions!P53,IF(Company_PC_inputs!P53&lt;&gt;"",Company_PC_inputs!P53,""))</f>
        <v/>
      </c>
      <c r="Q53" s="200" t="str">
        <f>IF(Ofwat_PC_Interventions!Q53&lt;&gt;"",Ofwat_PC_Interventions!Q53,IF(Company_PC_inputs!Q53&lt;&gt;"",Company_PC_inputs!Q53,""))</f>
        <v/>
      </c>
      <c r="R53" s="200" t="str">
        <f>IF(Ofwat_PC_Interventions!R53&lt;&gt;"",Ofwat_PC_Interventions!R53,IF(Company_PC_inputs!R53&lt;&gt;"",Company_PC_inputs!R53,""))</f>
        <v/>
      </c>
      <c r="S53" s="200" t="str">
        <f>IF(Ofwat_PC_Interventions!S53&lt;&gt;"",Ofwat_PC_Interventions!S53,IF(Company_PC_inputs!S53&lt;&gt;"",Company_PC_inputs!S53,""))</f>
        <v/>
      </c>
      <c r="T53" s="200" t="str">
        <f>IF(Ofwat_PC_Interventions!T53&lt;&gt;"",Ofwat_PC_Interventions!T53,IF(Company_PC_inputs!T53&lt;&gt;"",Company_PC_inputs!T53,""))</f>
        <v/>
      </c>
      <c r="U53" s="200" t="str">
        <f>IF(Ofwat_PC_Interventions!U53&lt;&gt;"",Ofwat_PC_Interventions!U53,IF(Company_PC_inputs!U53&lt;&gt;"",Company_PC_inputs!U53,""))</f>
        <v/>
      </c>
      <c r="V53" s="200" t="str">
        <f>IF(Ofwat_PC_Interventions!V53&lt;&gt;"",Ofwat_PC_Interventions!V53,IF(Company_PC_inputs!V53&lt;&gt;"",Company_PC_inputs!V53,""))</f>
        <v/>
      </c>
      <c r="W53" s="200" t="str">
        <f>IF(Ofwat_PC_Interventions!W53&lt;&gt;"",Ofwat_PC_Interventions!W53,IF(Company_PC_inputs!W53&lt;&gt;"",Company_PC_inputs!W53,""))</f>
        <v/>
      </c>
      <c r="X53" s="200" t="str">
        <f>IF(Ofwat_PC_Interventions!X53&lt;&gt;"",Ofwat_PC_Interventions!X53,IF(Company_PC_inputs!X53&lt;&gt;"",Company_PC_inputs!X53,""))</f>
        <v/>
      </c>
      <c r="Y53" s="200" t="str">
        <f>IF(Ofwat_PC_Interventions!Y53&lt;&gt;"",Ofwat_PC_Interventions!Y53,IF(Company_PC_inputs!Y53&lt;&gt;"",Company_PC_inputs!Y53,""))</f>
        <v/>
      </c>
      <c r="Z53" s="200" t="str">
        <f>IF(Ofwat_PC_Interventions!Z53&lt;&gt;"",Ofwat_PC_Interventions!Z53,IF(Company_PC_inputs!Z53&lt;&gt;"",Company_PC_inputs!Z53,""))</f>
        <v/>
      </c>
      <c r="AA53" s="200" t="str">
        <f>IF(Ofwat_PC_Interventions!AA53&lt;&gt;"",Ofwat_PC_Interventions!AA53,IF(Company_PC_inputs!AA53&lt;&gt;"",Company_PC_inputs!AA53,""))</f>
        <v/>
      </c>
      <c r="AB53" s="200" t="str">
        <f>IF(Ofwat_PC_Interventions!AB53&lt;&gt;"",Ofwat_PC_Interventions!AB53,IF(Company_PC_inputs!AB53&lt;&gt;"",Company_PC_inputs!AB53,""))</f>
        <v/>
      </c>
      <c r="AC53" s="200" t="str">
        <f>IF(Ofwat_PC_Interventions!AC53&lt;&gt;"",Ofwat_PC_Interventions!AC53,IF(Company_PC_inputs!AC53&lt;&gt;"",Company_PC_inputs!AC53,""))</f>
        <v/>
      </c>
      <c r="AD53" s="200" t="str">
        <f>IF(Ofwat_PC_Interventions!AD53&lt;&gt;"",Ofwat_PC_Interventions!AD53,IF(Company_PC_inputs!AD53&lt;&gt;"",Company_PC_inputs!AD53,""))</f>
        <v/>
      </c>
      <c r="AE53" s="200" t="str">
        <f>IF(Ofwat_PC_Interventions!AE53&lt;&gt;"",Ofwat_PC_Interventions!AE53,IF(Company_PC_inputs!AE53&lt;&gt;"",Company_PC_inputs!AE53,""))</f>
        <v/>
      </c>
      <c r="AF53" s="200" t="str">
        <f>IF(Ofwat_PC_Interventions!AF53&lt;&gt;"",Ofwat_PC_Interventions!AF53,IF(Company_PC_inputs!AF53&lt;&gt;"",Company_PC_inputs!AF53,""))</f>
        <v/>
      </c>
      <c r="AG53" s="200" t="str">
        <f>IF(Ofwat_PC_Interventions!AG53&lt;&gt;"",Ofwat_PC_Interventions!AG53,IF(Company_PC_inputs!AG53&lt;&gt;"",Company_PC_inputs!AG53,""))</f>
        <v/>
      </c>
      <c r="AH53" s="200" t="str">
        <f>IF(Ofwat_PC_Interventions!AH53&lt;&gt;"",Ofwat_PC_Interventions!AH53,IF(Company_PC_inputs!AH53&lt;&gt;"",Company_PC_inputs!AH53,""))</f>
        <v/>
      </c>
      <c r="AI53" s="200" t="str">
        <f>IF(Ofwat_PC_Interventions!AI53&lt;&gt;"",Ofwat_PC_Interventions!AI53,IF(Company_PC_inputs!AI53&lt;&gt;"",Company_PC_inputs!AI53,""))</f>
        <v/>
      </c>
      <c r="AJ53" s="200" t="str">
        <f>IF(Ofwat_PC_Interventions!AJ53&lt;&gt;"",Ofwat_PC_Interventions!AJ53,IF(Company_PC_inputs!AJ53&lt;&gt;"",Company_PC_inputs!AJ53,""))</f>
        <v/>
      </c>
      <c r="AK53" s="200" t="str">
        <f>IF(Ofwat_PC_Interventions!AK53&lt;&gt;"",Ofwat_PC_Interventions!AK53,IF(Company_PC_inputs!AK53&lt;&gt;"",Company_PC_inputs!AK53,""))</f>
        <v/>
      </c>
      <c r="AL53" s="200" t="str">
        <f>IF(Ofwat_PC_Interventions!AL53&lt;&gt;"",Ofwat_PC_Interventions!AL53,IF(Company_PC_inputs!AL53&lt;&gt;"",Company_PC_inputs!AL53,""))</f>
        <v/>
      </c>
      <c r="AM53" s="200" t="str">
        <f>IF(Ofwat_PC_Interventions!AM53&lt;&gt;"",Ofwat_PC_Interventions!AM53,IF(Company_PC_inputs!AM53&lt;&gt;"",Company_PC_inputs!AM53,""))</f>
        <v/>
      </c>
      <c r="AN53" s="200" t="str">
        <f>IF(Ofwat_PC_Interventions!AN53&lt;&gt;"",Ofwat_PC_Interventions!AN53,IF(Company_PC_inputs!AN53&lt;&gt;"",Company_PC_inputs!AN53,""))</f>
        <v/>
      </c>
      <c r="AO53" s="200" t="str">
        <f>IF(Ofwat_PC_Interventions!AO53&lt;&gt;"",Ofwat_PC_Interventions!AO53,IF(Company_PC_inputs!AO53&lt;&gt;"",Company_PC_inputs!AO53,""))</f>
        <v/>
      </c>
      <c r="AP53" s="200" t="str">
        <f>IF(Ofwat_PC_Interventions!AP53&lt;&gt;"",Ofwat_PC_Interventions!AP53,IF(Company_PC_inputs!AP53&lt;&gt;"",Company_PC_inputs!AP53,""))</f>
        <v/>
      </c>
      <c r="AQ53" s="200" t="str">
        <f>IF(Ofwat_PC_Interventions!AQ53&lt;&gt;"",Ofwat_PC_Interventions!AQ53,IF(Company_PC_inputs!AQ53&lt;&gt;"",Company_PC_inputs!AQ53,""))</f>
        <v/>
      </c>
      <c r="AR53" s="200" t="str">
        <f>IF(Ofwat_PC_Interventions!AR53&lt;&gt;"",Ofwat_PC_Interventions!AR53,IF(Company_PC_inputs!AR53&lt;&gt;"",Company_PC_inputs!AR53,""))</f>
        <v/>
      </c>
      <c r="AS53" s="200" t="str">
        <f>IF(Ofwat_PC_Interventions!AS53&lt;&gt;"",Ofwat_PC_Interventions!AS53,IF(Company_PC_inputs!AS53&lt;&gt;"",Company_PC_inputs!AS53,""))</f>
        <v/>
      </c>
      <c r="AT53" s="200" t="str">
        <f>IF(Ofwat_PC_Interventions!AT53&lt;&gt;"",Ofwat_PC_Interventions!AT53,IF(Company_PC_inputs!AT53&lt;&gt;"",Company_PC_inputs!AT53,""))</f>
        <v/>
      </c>
      <c r="AU53" s="200" t="str">
        <f>IF(Ofwat_PC_Interventions!AU53&lt;&gt;"",Ofwat_PC_Interventions!AU53,IF(Company_PC_inputs!AU53&lt;&gt;"",Company_PC_inputs!AU53,""))</f>
        <v/>
      </c>
      <c r="AV53" s="200" t="str">
        <f>IF(Ofwat_PC_Interventions!AV53&lt;&gt;"",Ofwat_PC_Interventions!AV53,IF(Company_PC_inputs!AV53&lt;&gt;"",Company_PC_inputs!AV53,""))</f>
        <v/>
      </c>
      <c r="AW53" s="200" t="str">
        <f>IF(Ofwat_PC_Interventions!AW53&lt;&gt;"",Ofwat_PC_Interventions!AW53,IF(Company_PC_inputs!AW53&lt;&gt;"",Company_PC_inputs!AW53,""))</f>
        <v/>
      </c>
      <c r="AX53" s="200" t="str">
        <f>IF(Ofwat_PC_Interventions!AX53&lt;&gt;"",Ofwat_PC_Interventions!AX53,IF(Company_PC_inputs!AX53&lt;&gt;"",Company_PC_inputs!AX53,""))</f>
        <v/>
      </c>
      <c r="AY53" s="200" t="str">
        <f>IF(Ofwat_PC_Interventions!AY53&lt;&gt;"",Ofwat_PC_Interventions!AY53,IF(Company_PC_inputs!AY53&lt;&gt;"",Company_PC_inputs!AY53,""))</f>
        <v/>
      </c>
      <c r="AZ53" s="200" t="str">
        <f>IF(Ofwat_PC_Interventions!AZ53&lt;&gt;"",Ofwat_PC_Interventions!AZ53,IF(Company_PC_inputs!AZ53&lt;&gt;"",Company_PC_inputs!AZ53,""))</f>
        <v/>
      </c>
      <c r="BA53" s="200" t="str">
        <f>IF(Ofwat_PC_Interventions!BA53&lt;&gt;"",Ofwat_PC_Interventions!BA53,IF(Company_PC_inputs!BA53&lt;&gt;"",Company_PC_inputs!BA53,""))</f>
        <v/>
      </c>
      <c r="BB53" s="200" t="str">
        <f>IF(Ofwat_PC_Interventions!BB53&lt;&gt;"",Ofwat_PC_Interventions!BB53,IF(Company_PC_inputs!BB53&lt;&gt;"",Company_PC_inputs!BB53,""))</f>
        <v/>
      </c>
      <c r="BC53" s="200" t="str">
        <f>IF(Ofwat_PC_Interventions!BC53&lt;&gt;"",Ofwat_PC_Interventions!BC53,IF(Company_PC_inputs!BC53&lt;&gt;"",Company_PC_inputs!BC53,""))</f>
        <v/>
      </c>
      <c r="BD53" s="200" t="str">
        <f>IF(Ofwat_PC_Interventions!BD53&lt;&gt;"",Ofwat_PC_Interventions!BD53,IF(Company_PC_inputs!BD53&lt;&gt;"",Company_PC_inputs!BD53,""))</f>
        <v/>
      </c>
      <c r="BE53" s="200" t="str">
        <f>IF(Ofwat_PC_Interventions!BE53&lt;&gt;"",Ofwat_PC_Interventions!BE53,IF(Company_PC_inputs!BE53&lt;&gt;"",Company_PC_inputs!BE53,""))</f>
        <v/>
      </c>
      <c r="BF53" s="200" t="str">
        <f>IF(Ofwat_PC_Interventions!BF53&lt;&gt;"",Ofwat_PC_Interventions!BF53,IF(Company_PC_inputs!BF53&lt;&gt;"",Company_PC_inputs!BF53,""))</f>
        <v/>
      </c>
      <c r="BG53" s="200" t="str">
        <f>IF(Ofwat_PC_Interventions!BG53&lt;&gt;"",Ofwat_PC_Interventions!BG53,IF(Company_PC_inputs!BG53&lt;&gt;"",Company_PC_inputs!BG53,""))</f>
        <v/>
      </c>
      <c r="BH53" s="200" t="str">
        <f>IF(Ofwat_PC_Interventions!BH53&lt;&gt;"",Ofwat_PC_Interventions!BH53,IF(Company_PC_inputs!BH53&lt;&gt;"",Company_PC_inputs!BH53,""))</f>
        <v/>
      </c>
      <c r="BI53" s="200" t="str">
        <f>IF(Ofwat_PC_Interventions!BI53&lt;&gt;"",Ofwat_PC_Interventions!BI53,IF(Company_PC_inputs!BI53&lt;&gt;"",Company_PC_inputs!BI53,""))</f>
        <v/>
      </c>
      <c r="BJ53" s="200" t="str">
        <f>IF(Ofwat_PC_Interventions!BJ53&lt;&gt;"",Ofwat_PC_Interventions!BJ53,IF(Company_PC_inputs!BJ53&lt;&gt;"",Company_PC_inputs!BJ53,""))</f>
        <v/>
      </c>
      <c r="BK53" s="200" t="str">
        <f>IF(Ofwat_PC_Interventions!BK53&lt;&gt;"",Ofwat_PC_Interventions!BK53,IF(Company_PC_inputs!BK53&lt;&gt;"",Company_PC_inputs!BK53,""))</f>
        <v/>
      </c>
      <c r="BL53" s="200" t="str">
        <f>IF(Ofwat_PC_Interventions!BL53&lt;&gt;"",Ofwat_PC_Interventions!BL53,IF(Company_PC_inputs!BL53&lt;&gt;"",Company_PC_inputs!BL53,""))</f>
        <v/>
      </c>
      <c r="BM53" s="200" t="str">
        <f>IF(Ofwat_PC_Interventions!BM53&lt;&gt;"",Ofwat_PC_Interventions!BM53,IF(Company_PC_inputs!BM53&lt;&gt;"",Company_PC_inputs!BM53,""))</f>
        <v/>
      </c>
      <c r="BN53" s="200" t="str">
        <f>IF(Ofwat_PC_Interventions!BN53&lt;&gt;"",Ofwat_PC_Interventions!BN53,IF(Company_PC_inputs!BN53&lt;&gt;"",Company_PC_inputs!BN53,""))</f>
        <v/>
      </c>
      <c r="BO53" s="200" t="str">
        <f>IF(Ofwat_PC_Interventions!BO53&lt;&gt;"",Ofwat_PC_Interventions!BO53,IF(Company_PC_inputs!BO53&lt;&gt;"",Company_PC_inputs!BO53,""))</f>
        <v/>
      </c>
      <c r="BP53" s="200" t="str">
        <f>IF(Ofwat_PC_Interventions!BP53&lt;&gt;"",Ofwat_PC_Interventions!BP53,IF(Company_PC_inputs!BP53&lt;&gt;"",Company_PC_inputs!BP53,""))</f>
        <v/>
      </c>
      <c r="BQ53" s="200" t="str">
        <f>IF(Ofwat_PC_Interventions!BQ53&lt;&gt;"",Ofwat_PC_Interventions!BQ53,IF(Company_PC_inputs!BQ53&lt;&gt;"",Company_PC_inputs!BQ53,""))</f>
        <v/>
      </c>
    </row>
    <row r="54" spans="4:69" s="170" customFormat="1" x14ac:dyDescent="0.2">
      <c r="D54" s="208"/>
      <c r="E54" s="208" t="s">
        <v>138</v>
      </c>
      <c r="F54" s="208"/>
      <c r="G54" s="208" t="s">
        <v>139</v>
      </c>
      <c r="H54" s="208"/>
      <c r="I54" s="208"/>
      <c r="J54" s="199" t="str">
        <f>IF(Ofwat_PC_Interventions!J54&lt;&gt;"",Ofwat_PC_Interventions!J54,IF(Company_PC_inputs!J54&lt;&gt;"",Company_PC_inputs!J54,""))</f>
        <v/>
      </c>
      <c r="K54" s="199" t="str">
        <f>IF(Ofwat_PC_Interventions!K54&lt;&gt;"",Ofwat_PC_Interventions!K54,IF(Company_PC_inputs!K54&lt;&gt;"",Company_PC_inputs!K54,""))</f>
        <v/>
      </c>
      <c r="L54" s="199" t="str">
        <f>IF(Ofwat_PC_Interventions!L54&lt;&gt;"",Ofwat_PC_Interventions!L54,IF(Company_PC_inputs!L54&lt;&gt;"",Company_PC_inputs!L54,""))</f>
        <v/>
      </c>
      <c r="M54" s="199" t="str">
        <f>IF(Ofwat_PC_Interventions!M54&lt;&gt;"",Ofwat_PC_Interventions!M54,IF(Company_PC_inputs!M54&lt;&gt;"",Company_PC_inputs!M54,""))</f>
        <v/>
      </c>
      <c r="N54" s="199" t="str">
        <f>IF(Ofwat_PC_Interventions!N54&lt;&gt;"",Ofwat_PC_Interventions!N54,IF(Company_PC_inputs!N54&lt;&gt;"",Company_PC_inputs!N54,""))</f>
        <v/>
      </c>
      <c r="O54" s="199" t="str">
        <f>IF(Ofwat_PC_Interventions!O54&lt;&gt;"",Ofwat_PC_Interventions!O54,IF(Company_PC_inputs!O54&lt;&gt;"",Company_PC_inputs!O54,""))</f>
        <v/>
      </c>
      <c r="P54" s="199" t="str">
        <f>IF(Ofwat_PC_Interventions!P54&lt;&gt;"",Ofwat_PC_Interventions!P54,IF(Company_PC_inputs!P54&lt;&gt;"",Company_PC_inputs!P54,""))</f>
        <v/>
      </c>
      <c r="Q54" s="199" t="str">
        <f>IF(Ofwat_PC_Interventions!Q54&lt;&gt;"",Ofwat_PC_Interventions!Q54,IF(Company_PC_inputs!Q54&lt;&gt;"",Company_PC_inputs!Q54,""))</f>
        <v/>
      </c>
      <c r="R54" s="199" t="str">
        <f>IF(Ofwat_PC_Interventions!R54&lt;&gt;"",Ofwat_PC_Interventions!R54,IF(Company_PC_inputs!R54&lt;&gt;"",Company_PC_inputs!R54,""))</f>
        <v/>
      </c>
      <c r="S54" s="199" t="str">
        <f>IF(Ofwat_PC_Interventions!S54&lt;&gt;"",Ofwat_PC_Interventions!S54,IF(Company_PC_inputs!S54&lt;&gt;"",Company_PC_inputs!S54,""))</f>
        <v/>
      </c>
      <c r="T54" s="199" t="str">
        <f>IF(Ofwat_PC_Interventions!T54&lt;&gt;"",Ofwat_PC_Interventions!T54,IF(Company_PC_inputs!T54&lt;&gt;"",Company_PC_inputs!T54,""))</f>
        <v/>
      </c>
      <c r="U54" s="199" t="str">
        <f>IF(Ofwat_PC_Interventions!U54&lt;&gt;"",Ofwat_PC_Interventions!U54,IF(Company_PC_inputs!U54&lt;&gt;"",Company_PC_inputs!U54,""))</f>
        <v/>
      </c>
      <c r="V54" s="199" t="str">
        <f>IF(Ofwat_PC_Interventions!V54&lt;&gt;"",Ofwat_PC_Interventions!V54,IF(Company_PC_inputs!V54&lt;&gt;"",Company_PC_inputs!V54,""))</f>
        <v/>
      </c>
      <c r="W54" s="199" t="str">
        <f>IF(Ofwat_PC_Interventions!W54&lt;&gt;"",Ofwat_PC_Interventions!W54,IF(Company_PC_inputs!W54&lt;&gt;"",Company_PC_inputs!W54,""))</f>
        <v/>
      </c>
      <c r="X54" s="199" t="str">
        <f>IF(Ofwat_PC_Interventions!X54&lt;&gt;"",Ofwat_PC_Interventions!X54,IF(Company_PC_inputs!X54&lt;&gt;"",Company_PC_inputs!X54,""))</f>
        <v/>
      </c>
      <c r="Y54" s="199" t="str">
        <f>IF(Ofwat_PC_Interventions!Y54&lt;&gt;"",Ofwat_PC_Interventions!Y54,IF(Company_PC_inputs!Y54&lt;&gt;"",Company_PC_inputs!Y54,""))</f>
        <v/>
      </c>
      <c r="Z54" s="199" t="str">
        <f>IF(Ofwat_PC_Interventions!Z54&lt;&gt;"",Ofwat_PC_Interventions!Z54,IF(Company_PC_inputs!Z54&lt;&gt;"",Company_PC_inputs!Z54,""))</f>
        <v/>
      </c>
      <c r="AA54" s="199" t="str">
        <f>IF(Ofwat_PC_Interventions!AA54&lt;&gt;"",Ofwat_PC_Interventions!AA54,IF(Company_PC_inputs!AA54&lt;&gt;"",Company_PC_inputs!AA54,""))</f>
        <v/>
      </c>
      <c r="AB54" s="199" t="str">
        <f>IF(Ofwat_PC_Interventions!AB54&lt;&gt;"",Ofwat_PC_Interventions!AB54,IF(Company_PC_inputs!AB54&lt;&gt;"",Company_PC_inputs!AB54,""))</f>
        <v/>
      </c>
      <c r="AC54" s="199" t="str">
        <f>IF(Ofwat_PC_Interventions!AC54&lt;&gt;"",Ofwat_PC_Interventions!AC54,IF(Company_PC_inputs!AC54&lt;&gt;"",Company_PC_inputs!AC54,""))</f>
        <v/>
      </c>
      <c r="AD54" s="199" t="str">
        <f>IF(Ofwat_PC_Interventions!AD54&lt;&gt;"",Ofwat_PC_Interventions!AD54,IF(Company_PC_inputs!AD54&lt;&gt;"",Company_PC_inputs!AD54,""))</f>
        <v/>
      </c>
      <c r="AE54" s="199" t="str">
        <f>IF(Ofwat_PC_Interventions!AE54&lt;&gt;"",Ofwat_PC_Interventions!AE54,IF(Company_PC_inputs!AE54&lt;&gt;"",Company_PC_inputs!AE54,""))</f>
        <v/>
      </c>
      <c r="AF54" s="199" t="str">
        <f>IF(Ofwat_PC_Interventions!AF54&lt;&gt;"",Ofwat_PC_Interventions!AF54,IF(Company_PC_inputs!AF54&lt;&gt;"",Company_PC_inputs!AF54,""))</f>
        <v/>
      </c>
      <c r="AG54" s="199" t="str">
        <f>IF(Ofwat_PC_Interventions!AG54&lt;&gt;"",Ofwat_PC_Interventions!AG54,IF(Company_PC_inputs!AG54&lt;&gt;"",Company_PC_inputs!AG54,""))</f>
        <v/>
      </c>
      <c r="AH54" s="199" t="str">
        <f>IF(Ofwat_PC_Interventions!AH54&lt;&gt;"",Ofwat_PC_Interventions!AH54,IF(Company_PC_inputs!AH54&lt;&gt;"",Company_PC_inputs!AH54,""))</f>
        <v/>
      </c>
      <c r="AI54" s="199" t="str">
        <f>IF(Ofwat_PC_Interventions!AI54&lt;&gt;"",Ofwat_PC_Interventions!AI54,IF(Company_PC_inputs!AI54&lt;&gt;"",Company_PC_inputs!AI54,""))</f>
        <v/>
      </c>
      <c r="AJ54" s="199" t="str">
        <f>IF(Ofwat_PC_Interventions!AJ54&lt;&gt;"",Ofwat_PC_Interventions!AJ54,IF(Company_PC_inputs!AJ54&lt;&gt;"",Company_PC_inputs!AJ54,""))</f>
        <v/>
      </c>
      <c r="AK54" s="199" t="str">
        <f>IF(Ofwat_PC_Interventions!AK54&lt;&gt;"",Ofwat_PC_Interventions!AK54,IF(Company_PC_inputs!AK54&lt;&gt;"",Company_PC_inputs!AK54,""))</f>
        <v/>
      </c>
      <c r="AL54" s="199" t="str">
        <f>IF(Ofwat_PC_Interventions!AL54&lt;&gt;"",Ofwat_PC_Interventions!AL54,IF(Company_PC_inputs!AL54&lt;&gt;"",Company_PC_inputs!AL54,""))</f>
        <v/>
      </c>
      <c r="AM54" s="199" t="str">
        <f>IF(Ofwat_PC_Interventions!AM54&lt;&gt;"",Ofwat_PC_Interventions!AM54,IF(Company_PC_inputs!AM54&lt;&gt;"",Company_PC_inputs!AM54,""))</f>
        <v/>
      </c>
      <c r="AN54" s="199" t="str">
        <f>IF(Ofwat_PC_Interventions!AN54&lt;&gt;"",Ofwat_PC_Interventions!AN54,IF(Company_PC_inputs!AN54&lt;&gt;"",Company_PC_inputs!AN54,""))</f>
        <v/>
      </c>
      <c r="AO54" s="199" t="str">
        <f>IF(Ofwat_PC_Interventions!AO54&lt;&gt;"",Ofwat_PC_Interventions!AO54,IF(Company_PC_inputs!AO54&lt;&gt;"",Company_PC_inputs!AO54,""))</f>
        <v/>
      </c>
      <c r="AP54" s="199" t="str">
        <f>IF(Ofwat_PC_Interventions!AP54&lt;&gt;"",Ofwat_PC_Interventions!AP54,IF(Company_PC_inputs!AP54&lt;&gt;"",Company_PC_inputs!AP54,""))</f>
        <v/>
      </c>
      <c r="AQ54" s="199" t="str">
        <f>IF(Ofwat_PC_Interventions!AQ54&lt;&gt;"",Ofwat_PC_Interventions!AQ54,IF(Company_PC_inputs!AQ54&lt;&gt;"",Company_PC_inputs!AQ54,""))</f>
        <v/>
      </c>
      <c r="AR54" s="199" t="str">
        <f>IF(Ofwat_PC_Interventions!AR54&lt;&gt;"",Ofwat_PC_Interventions!AR54,IF(Company_PC_inputs!AR54&lt;&gt;"",Company_PC_inputs!AR54,""))</f>
        <v/>
      </c>
      <c r="AS54" s="199" t="str">
        <f>IF(Ofwat_PC_Interventions!AS54&lt;&gt;"",Ofwat_PC_Interventions!AS54,IF(Company_PC_inputs!AS54&lt;&gt;"",Company_PC_inputs!AS54,""))</f>
        <v/>
      </c>
      <c r="AT54" s="199" t="str">
        <f>IF(Ofwat_PC_Interventions!AT54&lt;&gt;"",Ofwat_PC_Interventions!AT54,IF(Company_PC_inputs!AT54&lt;&gt;"",Company_PC_inputs!AT54,""))</f>
        <v/>
      </c>
      <c r="AU54" s="199" t="str">
        <f>IF(Ofwat_PC_Interventions!AU54&lt;&gt;"",Ofwat_PC_Interventions!AU54,IF(Company_PC_inputs!AU54&lt;&gt;"",Company_PC_inputs!AU54,""))</f>
        <v/>
      </c>
      <c r="AV54" s="199" t="str">
        <f>IF(Ofwat_PC_Interventions!AV54&lt;&gt;"",Ofwat_PC_Interventions!AV54,IF(Company_PC_inputs!AV54&lt;&gt;"",Company_PC_inputs!AV54,""))</f>
        <v/>
      </c>
      <c r="AW54" s="199" t="str">
        <f>IF(Ofwat_PC_Interventions!AW54&lt;&gt;"",Ofwat_PC_Interventions!AW54,IF(Company_PC_inputs!AW54&lt;&gt;"",Company_PC_inputs!AW54,""))</f>
        <v/>
      </c>
      <c r="AX54" s="199" t="str">
        <f>IF(Ofwat_PC_Interventions!AX54&lt;&gt;"",Ofwat_PC_Interventions!AX54,IF(Company_PC_inputs!AX54&lt;&gt;"",Company_PC_inputs!AX54,""))</f>
        <v/>
      </c>
      <c r="AY54" s="199" t="str">
        <f>IF(Ofwat_PC_Interventions!AY54&lt;&gt;"",Ofwat_PC_Interventions!AY54,IF(Company_PC_inputs!AY54&lt;&gt;"",Company_PC_inputs!AY54,""))</f>
        <v/>
      </c>
      <c r="AZ54" s="199" t="str">
        <f>IF(Ofwat_PC_Interventions!AZ54&lt;&gt;"",Ofwat_PC_Interventions!AZ54,IF(Company_PC_inputs!AZ54&lt;&gt;"",Company_PC_inputs!AZ54,""))</f>
        <v/>
      </c>
      <c r="BA54" s="199" t="str">
        <f>IF(Ofwat_PC_Interventions!BA54&lt;&gt;"",Ofwat_PC_Interventions!BA54,IF(Company_PC_inputs!BA54&lt;&gt;"",Company_PC_inputs!BA54,""))</f>
        <v/>
      </c>
      <c r="BB54" s="199" t="str">
        <f>IF(Ofwat_PC_Interventions!BB54&lt;&gt;"",Ofwat_PC_Interventions!BB54,IF(Company_PC_inputs!BB54&lt;&gt;"",Company_PC_inputs!BB54,""))</f>
        <v/>
      </c>
      <c r="BC54" s="199" t="str">
        <f>IF(Ofwat_PC_Interventions!BC54&lt;&gt;"",Ofwat_PC_Interventions!BC54,IF(Company_PC_inputs!BC54&lt;&gt;"",Company_PC_inputs!BC54,""))</f>
        <v/>
      </c>
      <c r="BD54" s="199" t="str">
        <f>IF(Ofwat_PC_Interventions!BD54&lt;&gt;"",Ofwat_PC_Interventions!BD54,IF(Company_PC_inputs!BD54&lt;&gt;"",Company_PC_inputs!BD54,""))</f>
        <v/>
      </c>
      <c r="BE54" s="199" t="str">
        <f>IF(Ofwat_PC_Interventions!BE54&lt;&gt;"",Ofwat_PC_Interventions!BE54,IF(Company_PC_inputs!BE54&lt;&gt;"",Company_PC_inputs!BE54,""))</f>
        <v/>
      </c>
      <c r="BF54" s="199" t="str">
        <f>IF(Ofwat_PC_Interventions!BF54&lt;&gt;"",Ofwat_PC_Interventions!BF54,IF(Company_PC_inputs!BF54&lt;&gt;"",Company_PC_inputs!BF54,""))</f>
        <v/>
      </c>
      <c r="BG54" s="199" t="str">
        <f>IF(Ofwat_PC_Interventions!BG54&lt;&gt;"",Ofwat_PC_Interventions!BG54,IF(Company_PC_inputs!BG54&lt;&gt;"",Company_PC_inputs!BG54,""))</f>
        <v/>
      </c>
      <c r="BH54" s="199" t="str">
        <f>IF(Ofwat_PC_Interventions!BH54&lt;&gt;"",Ofwat_PC_Interventions!BH54,IF(Company_PC_inputs!BH54&lt;&gt;"",Company_PC_inputs!BH54,""))</f>
        <v/>
      </c>
      <c r="BI54" s="199" t="str">
        <f>IF(Ofwat_PC_Interventions!BI54&lt;&gt;"",Ofwat_PC_Interventions!BI54,IF(Company_PC_inputs!BI54&lt;&gt;"",Company_PC_inputs!BI54,""))</f>
        <v/>
      </c>
      <c r="BJ54" s="199" t="str">
        <f>IF(Ofwat_PC_Interventions!BJ54&lt;&gt;"",Ofwat_PC_Interventions!BJ54,IF(Company_PC_inputs!BJ54&lt;&gt;"",Company_PC_inputs!BJ54,""))</f>
        <v/>
      </c>
      <c r="BK54" s="199" t="str">
        <f>IF(Ofwat_PC_Interventions!BK54&lt;&gt;"",Ofwat_PC_Interventions!BK54,IF(Company_PC_inputs!BK54&lt;&gt;"",Company_PC_inputs!BK54,""))</f>
        <v/>
      </c>
      <c r="BL54" s="199" t="str">
        <f>IF(Ofwat_PC_Interventions!BL54&lt;&gt;"",Ofwat_PC_Interventions!BL54,IF(Company_PC_inputs!BL54&lt;&gt;"",Company_PC_inputs!BL54,""))</f>
        <v/>
      </c>
      <c r="BM54" s="199" t="str">
        <f>IF(Ofwat_PC_Interventions!BM54&lt;&gt;"",Ofwat_PC_Interventions!BM54,IF(Company_PC_inputs!BM54&lt;&gt;"",Company_PC_inputs!BM54,""))</f>
        <v/>
      </c>
      <c r="BN54" s="199" t="str">
        <f>IF(Ofwat_PC_Interventions!BN54&lt;&gt;"",Ofwat_PC_Interventions!BN54,IF(Company_PC_inputs!BN54&lt;&gt;"",Company_PC_inputs!BN54,""))</f>
        <v/>
      </c>
      <c r="BO54" s="199" t="str">
        <f>IF(Ofwat_PC_Interventions!BO54&lt;&gt;"",Ofwat_PC_Interventions!BO54,IF(Company_PC_inputs!BO54&lt;&gt;"",Company_PC_inputs!BO54,""))</f>
        <v/>
      </c>
      <c r="BP54" s="199" t="str">
        <f>IF(Ofwat_PC_Interventions!BP54&lt;&gt;"",Ofwat_PC_Interventions!BP54,IF(Company_PC_inputs!BP54&lt;&gt;"",Company_PC_inputs!BP54,""))</f>
        <v/>
      </c>
      <c r="BQ54" s="199" t="str">
        <f>IF(Ofwat_PC_Interventions!BQ54&lt;&gt;"",Ofwat_PC_Interventions!BQ54,IF(Company_PC_inputs!BQ54&lt;&gt;"",Company_PC_inputs!BQ54,""))</f>
        <v/>
      </c>
    </row>
    <row r="55" spans="4:69" s="170" customFormat="1" x14ac:dyDescent="0.2">
      <c r="D55" s="208"/>
      <c r="E55" s="208"/>
      <c r="F55" s="208"/>
      <c r="G55" s="208"/>
      <c r="H55" s="208"/>
      <c r="I55" s="208"/>
      <c r="J55" s="199" t="str">
        <f>IF(Ofwat_PC_Interventions!J55&lt;&gt;"",Ofwat_PC_Interventions!J55,IF(Company_PC_inputs!J55&lt;&gt;"",Company_PC_inputs!J55,""))</f>
        <v/>
      </c>
      <c r="K55" s="199" t="str">
        <f>IF(Ofwat_PC_Interventions!K55&lt;&gt;"",Ofwat_PC_Interventions!K55,IF(Company_PC_inputs!K55&lt;&gt;"",Company_PC_inputs!K55,""))</f>
        <v/>
      </c>
      <c r="L55" s="199" t="str">
        <f>IF(Ofwat_PC_Interventions!L55&lt;&gt;"",Ofwat_PC_Interventions!L55,IF(Company_PC_inputs!L55&lt;&gt;"",Company_PC_inputs!L55,""))</f>
        <v/>
      </c>
      <c r="M55" s="199" t="str">
        <f>IF(Ofwat_PC_Interventions!M55&lt;&gt;"",Ofwat_PC_Interventions!M55,IF(Company_PC_inputs!M55&lt;&gt;"",Company_PC_inputs!M55,""))</f>
        <v/>
      </c>
      <c r="N55" s="199" t="str">
        <f>IF(Ofwat_PC_Interventions!N55&lt;&gt;"",Ofwat_PC_Interventions!N55,IF(Company_PC_inputs!N55&lt;&gt;"",Company_PC_inputs!N55,""))</f>
        <v/>
      </c>
      <c r="O55" s="199" t="str">
        <f>IF(Ofwat_PC_Interventions!O55&lt;&gt;"",Ofwat_PC_Interventions!O55,IF(Company_PC_inputs!O55&lt;&gt;"",Company_PC_inputs!O55,""))</f>
        <v/>
      </c>
      <c r="P55" s="199" t="str">
        <f>IF(Ofwat_PC_Interventions!P55&lt;&gt;"",Ofwat_PC_Interventions!P55,IF(Company_PC_inputs!P55&lt;&gt;"",Company_PC_inputs!P55,""))</f>
        <v/>
      </c>
      <c r="Q55" s="199" t="str">
        <f>IF(Ofwat_PC_Interventions!Q55&lt;&gt;"",Ofwat_PC_Interventions!Q55,IF(Company_PC_inputs!Q55&lt;&gt;"",Company_PC_inputs!Q55,""))</f>
        <v/>
      </c>
      <c r="R55" s="199" t="str">
        <f>IF(Ofwat_PC_Interventions!R55&lt;&gt;"",Ofwat_PC_Interventions!R55,IF(Company_PC_inputs!R55&lt;&gt;"",Company_PC_inputs!R55,""))</f>
        <v/>
      </c>
      <c r="S55" s="199" t="str">
        <f>IF(Ofwat_PC_Interventions!S55&lt;&gt;"",Ofwat_PC_Interventions!S55,IF(Company_PC_inputs!S55&lt;&gt;"",Company_PC_inputs!S55,""))</f>
        <v/>
      </c>
      <c r="T55" s="199" t="str">
        <f>IF(Ofwat_PC_Interventions!T55&lt;&gt;"",Ofwat_PC_Interventions!T55,IF(Company_PC_inputs!T55&lt;&gt;"",Company_PC_inputs!T55,""))</f>
        <v/>
      </c>
      <c r="U55" s="199" t="str">
        <f>IF(Ofwat_PC_Interventions!U55&lt;&gt;"",Ofwat_PC_Interventions!U55,IF(Company_PC_inputs!U55&lt;&gt;"",Company_PC_inputs!U55,""))</f>
        <v/>
      </c>
      <c r="V55" s="199" t="str">
        <f>IF(Ofwat_PC_Interventions!V55&lt;&gt;"",Ofwat_PC_Interventions!V55,IF(Company_PC_inputs!V55&lt;&gt;"",Company_PC_inputs!V55,""))</f>
        <v/>
      </c>
      <c r="W55" s="199" t="str">
        <f>IF(Ofwat_PC_Interventions!W55&lt;&gt;"",Ofwat_PC_Interventions!W55,IF(Company_PC_inputs!W55&lt;&gt;"",Company_PC_inputs!W55,""))</f>
        <v/>
      </c>
      <c r="X55" s="199" t="str">
        <f>IF(Ofwat_PC_Interventions!X55&lt;&gt;"",Ofwat_PC_Interventions!X55,IF(Company_PC_inputs!X55&lt;&gt;"",Company_PC_inputs!X55,""))</f>
        <v/>
      </c>
      <c r="Y55" s="199" t="str">
        <f>IF(Ofwat_PC_Interventions!Y55&lt;&gt;"",Ofwat_PC_Interventions!Y55,IF(Company_PC_inputs!Y55&lt;&gt;"",Company_PC_inputs!Y55,""))</f>
        <v/>
      </c>
      <c r="Z55" s="199" t="str">
        <f>IF(Ofwat_PC_Interventions!Z55&lt;&gt;"",Ofwat_PC_Interventions!Z55,IF(Company_PC_inputs!Z55&lt;&gt;"",Company_PC_inputs!Z55,""))</f>
        <v/>
      </c>
      <c r="AA55" s="199" t="str">
        <f>IF(Ofwat_PC_Interventions!AA55&lt;&gt;"",Ofwat_PC_Interventions!AA55,IF(Company_PC_inputs!AA55&lt;&gt;"",Company_PC_inputs!AA55,""))</f>
        <v/>
      </c>
      <c r="AB55" s="199" t="str">
        <f>IF(Ofwat_PC_Interventions!AB55&lt;&gt;"",Ofwat_PC_Interventions!AB55,IF(Company_PC_inputs!AB55&lt;&gt;"",Company_PC_inputs!AB55,""))</f>
        <v/>
      </c>
      <c r="AC55" s="199" t="str">
        <f>IF(Ofwat_PC_Interventions!AC55&lt;&gt;"",Ofwat_PC_Interventions!AC55,IF(Company_PC_inputs!AC55&lt;&gt;"",Company_PC_inputs!AC55,""))</f>
        <v/>
      </c>
      <c r="AD55" s="199" t="str">
        <f>IF(Ofwat_PC_Interventions!AD55&lt;&gt;"",Ofwat_PC_Interventions!AD55,IF(Company_PC_inputs!AD55&lt;&gt;"",Company_PC_inputs!AD55,""))</f>
        <v/>
      </c>
      <c r="AE55" s="199" t="str">
        <f>IF(Ofwat_PC_Interventions!AE55&lt;&gt;"",Ofwat_PC_Interventions!AE55,IF(Company_PC_inputs!AE55&lt;&gt;"",Company_PC_inputs!AE55,""))</f>
        <v/>
      </c>
      <c r="AF55" s="199" t="str">
        <f>IF(Ofwat_PC_Interventions!AF55&lt;&gt;"",Ofwat_PC_Interventions!AF55,IF(Company_PC_inputs!AF55&lt;&gt;"",Company_PC_inputs!AF55,""))</f>
        <v/>
      </c>
      <c r="AG55" s="199" t="str">
        <f>IF(Ofwat_PC_Interventions!AG55&lt;&gt;"",Ofwat_PC_Interventions!AG55,IF(Company_PC_inputs!AG55&lt;&gt;"",Company_PC_inputs!AG55,""))</f>
        <v/>
      </c>
      <c r="AH55" s="199" t="str">
        <f>IF(Ofwat_PC_Interventions!AH55&lt;&gt;"",Ofwat_PC_Interventions!AH55,IF(Company_PC_inputs!AH55&lt;&gt;"",Company_PC_inputs!AH55,""))</f>
        <v/>
      </c>
      <c r="AI55" s="199" t="str">
        <f>IF(Ofwat_PC_Interventions!AI55&lt;&gt;"",Ofwat_PC_Interventions!AI55,IF(Company_PC_inputs!AI55&lt;&gt;"",Company_PC_inputs!AI55,""))</f>
        <v/>
      </c>
      <c r="AJ55" s="199" t="str">
        <f>IF(Ofwat_PC_Interventions!AJ55&lt;&gt;"",Ofwat_PC_Interventions!AJ55,IF(Company_PC_inputs!AJ55&lt;&gt;"",Company_PC_inputs!AJ55,""))</f>
        <v/>
      </c>
      <c r="AK55" s="199" t="str">
        <f>IF(Ofwat_PC_Interventions!AK55&lt;&gt;"",Ofwat_PC_Interventions!AK55,IF(Company_PC_inputs!AK55&lt;&gt;"",Company_PC_inputs!AK55,""))</f>
        <v/>
      </c>
      <c r="AL55" s="199" t="str">
        <f>IF(Ofwat_PC_Interventions!AL55&lt;&gt;"",Ofwat_PC_Interventions!AL55,IF(Company_PC_inputs!AL55&lt;&gt;"",Company_PC_inputs!AL55,""))</f>
        <v/>
      </c>
      <c r="AM55" s="199" t="str">
        <f>IF(Ofwat_PC_Interventions!AM55&lt;&gt;"",Ofwat_PC_Interventions!AM55,IF(Company_PC_inputs!AM55&lt;&gt;"",Company_PC_inputs!AM55,""))</f>
        <v/>
      </c>
      <c r="AN55" s="199" t="str">
        <f>IF(Ofwat_PC_Interventions!AN55&lt;&gt;"",Ofwat_PC_Interventions!AN55,IF(Company_PC_inputs!AN55&lt;&gt;"",Company_PC_inputs!AN55,""))</f>
        <v/>
      </c>
      <c r="AO55" s="199" t="str">
        <f>IF(Ofwat_PC_Interventions!AO55&lt;&gt;"",Ofwat_PC_Interventions!AO55,IF(Company_PC_inputs!AO55&lt;&gt;"",Company_PC_inputs!AO55,""))</f>
        <v/>
      </c>
      <c r="AP55" s="199" t="str">
        <f>IF(Ofwat_PC_Interventions!AP55&lt;&gt;"",Ofwat_PC_Interventions!AP55,IF(Company_PC_inputs!AP55&lt;&gt;"",Company_PC_inputs!AP55,""))</f>
        <v/>
      </c>
      <c r="AQ55" s="199" t="str">
        <f>IF(Ofwat_PC_Interventions!AQ55&lt;&gt;"",Ofwat_PC_Interventions!AQ55,IF(Company_PC_inputs!AQ55&lt;&gt;"",Company_PC_inputs!AQ55,""))</f>
        <v/>
      </c>
      <c r="AR55" s="199" t="str">
        <f>IF(Ofwat_PC_Interventions!AR55&lt;&gt;"",Ofwat_PC_Interventions!AR55,IF(Company_PC_inputs!AR55&lt;&gt;"",Company_PC_inputs!AR55,""))</f>
        <v/>
      </c>
      <c r="AS55" s="199" t="str">
        <f>IF(Ofwat_PC_Interventions!AS55&lt;&gt;"",Ofwat_PC_Interventions!AS55,IF(Company_PC_inputs!AS55&lt;&gt;"",Company_PC_inputs!AS55,""))</f>
        <v/>
      </c>
      <c r="AT55" s="199" t="str">
        <f>IF(Ofwat_PC_Interventions!AT55&lt;&gt;"",Ofwat_PC_Interventions!AT55,IF(Company_PC_inputs!AT55&lt;&gt;"",Company_PC_inputs!AT55,""))</f>
        <v/>
      </c>
      <c r="AU55" s="199" t="str">
        <f>IF(Ofwat_PC_Interventions!AU55&lt;&gt;"",Ofwat_PC_Interventions!AU55,IF(Company_PC_inputs!AU55&lt;&gt;"",Company_PC_inputs!AU55,""))</f>
        <v/>
      </c>
      <c r="AV55" s="199" t="str">
        <f>IF(Ofwat_PC_Interventions!AV55&lt;&gt;"",Ofwat_PC_Interventions!AV55,IF(Company_PC_inputs!AV55&lt;&gt;"",Company_PC_inputs!AV55,""))</f>
        <v/>
      </c>
      <c r="AW55" s="199" t="str">
        <f>IF(Ofwat_PC_Interventions!AW55&lt;&gt;"",Ofwat_PC_Interventions!AW55,IF(Company_PC_inputs!AW55&lt;&gt;"",Company_PC_inputs!AW55,""))</f>
        <v/>
      </c>
      <c r="AX55" s="199" t="str">
        <f>IF(Ofwat_PC_Interventions!AX55&lt;&gt;"",Ofwat_PC_Interventions!AX55,IF(Company_PC_inputs!AX55&lt;&gt;"",Company_PC_inputs!AX55,""))</f>
        <v/>
      </c>
      <c r="AY55" s="199" t="str">
        <f>IF(Ofwat_PC_Interventions!AY55&lt;&gt;"",Ofwat_PC_Interventions!AY55,IF(Company_PC_inputs!AY55&lt;&gt;"",Company_PC_inputs!AY55,""))</f>
        <v/>
      </c>
      <c r="AZ55" s="199" t="str">
        <f>IF(Ofwat_PC_Interventions!AZ55&lt;&gt;"",Ofwat_PC_Interventions!AZ55,IF(Company_PC_inputs!AZ55&lt;&gt;"",Company_PC_inputs!AZ55,""))</f>
        <v/>
      </c>
      <c r="BA55" s="199" t="str">
        <f>IF(Ofwat_PC_Interventions!BA55&lt;&gt;"",Ofwat_PC_Interventions!BA55,IF(Company_PC_inputs!BA55&lt;&gt;"",Company_PC_inputs!BA55,""))</f>
        <v/>
      </c>
      <c r="BB55" s="199" t="str">
        <f>IF(Ofwat_PC_Interventions!BB55&lt;&gt;"",Ofwat_PC_Interventions!BB55,IF(Company_PC_inputs!BB55&lt;&gt;"",Company_PC_inputs!BB55,""))</f>
        <v/>
      </c>
      <c r="BC55" s="199" t="str">
        <f>IF(Ofwat_PC_Interventions!BC55&lt;&gt;"",Ofwat_PC_Interventions!BC55,IF(Company_PC_inputs!BC55&lt;&gt;"",Company_PC_inputs!BC55,""))</f>
        <v/>
      </c>
      <c r="BD55" s="199" t="str">
        <f>IF(Ofwat_PC_Interventions!BD55&lt;&gt;"",Ofwat_PC_Interventions!BD55,IF(Company_PC_inputs!BD55&lt;&gt;"",Company_PC_inputs!BD55,""))</f>
        <v/>
      </c>
      <c r="BE55" s="199" t="str">
        <f>IF(Ofwat_PC_Interventions!BE55&lt;&gt;"",Ofwat_PC_Interventions!BE55,IF(Company_PC_inputs!BE55&lt;&gt;"",Company_PC_inputs!BE55,""))</f>
        <v/>
      </c>
      <c r="BF55" s="199" t="str">
        <f>IF(Ofwat_PC_Interventions!BF55&lt;&gt;"",Ofwat_PC_Interventions!BF55,IF(Company_PC_inputs!BF55&lt;&gt;"",Company_PC_inputs!BF55,""))</f>
        <v/>
      </c>
      <c r="BG55" s="199" t="str">
        <f>IF(Ofwat_PC_Interventions!BG55&lt;&gt;"",Ofwat_PC_Interventions!BG55,IF(Company_PC_inputs!BG55&lt;&gt;"",Company_PC_inputs!BG55,""))</f>
        <v/>
      </c>
      <c r="BH55" s="199" t="str">
        <f>IF(Ofwat_PC_Interventions!BH55&lt;&gt;"",Ofwat_PC_Interventions!BH55,IF(Company_PC_inputs!BH55&lt;&gt;"",Company_PC_inputs!BH55,""))</f>
        <v/>
      </c>
      <c r="BI55" s="199" t="str">
        <f>IF(Ofwat_PC_Interventions!BI55&lt;&gt;"",Ofwat_PC_Interventions!BI55,IF(Company_PC_inputs!BI55&lt;&gt;"",Company_PC_inputs!BI55,""))</f>
        <v/>
      </c>
      <c r="BJ55" s="199" t="str">
        <f>IF(Ofwat_PC_Interventions!BJ55&lt;&gt;"",Ofwat_PC_Interventions!BJ55,IF(Company_PC_inputs!BJ55&lt;&gt;"",Company_PC_inputs!BJ55,""))</f>
        <v/>
      </c>
      <c r="BK55" s="199" t="str">
        <f>IF(Ofwat_PC_Interventions!BK55&lt;&gt;"",Ofwat_PC_Interventions!BK55,IF(Company_PC_inputs!BK55&lt;&gt;"",Company_PC_inputs!BK55,""))</f>
        <v/>
      </c>
      <c r="BL55" s="199" t="str">
        <f>IF(Ofwat_PC_Interventions!BL55&lt;&gt;"",Ofwat_PC_Interventions!BL55,IF(Company_PC_inputs!BL55&lt;&gt;"",Company_PC_inputs!BL55,""))</f>
        <v/>
      </c>
      <c r="BM55" s="199" t="str">
        <f>IF(Ofwat_PC_Interventions!BM55&lt;&gt;"",Ofwat_PC_Interventions!BM55,IF(Company_PC_inputs!BM55&lt;&gt;"",Company_PC_inputs!BM55,""))</f>
        <v/>
      </c>
      <c r="BN55" s="199" t="str">
        <f>IF(Ofwat_PC_Interventions!BN55&lt;&gt;"",Ofwat_PC_Interventions!BN55,IF(Company_PC_inputs!BN55&lt;&gt;"",Company_PC_inputs!BN55,""))</f>
        <v/>
      </c>
      <c r="BO55" s="199" t="str">
        <f>IF(Ofwat_PC_Interventions!BO55&lt;&gt;"",Ofwat_PC_Interventions!BO55,IF(Company_PC_inputs!BO55&lt;&gt;"",Company_PC_inputs!BO55,""))</f>
        <v/>
      </c>
      <c r="BP55" s="199" t="str">
        <f>IF(Ofwat_PC_Interventions!BP55&lt;&gt;"",Ofwat_PC_Interventions!BP55,IF(Company_PC_inputs!BP55&lt;&gt;"",Company_PC_inputs!BP55,""))</f>
        <v/>
      </c>
      <c r="BQ55" s="199" t="str">
        <f>IF(Ofwat_PC_Interventions!BQ55&lt;&gt;"",Ofwat_PC_Interventions!BQ55,IF(Company_PC_inputs!BQ55&lt;&gt;"",Company_PC_inputs!BQ55,""))</f>
        <v/>
      </c>
    </row>
    <row r="56" spans="4:69" s="170" customFormat="1" x14ac:dyDescent="0.2">
      <c r="D56" s="208"/>
      <c r="E56" s="208" t="s">
        <v>140</v>
      </c>
      <c r="F56" s="208"/>
      <c r="G56" s="208" t="s">
        <v>101</v>
      </c>
      <c r="H56" s="208"/>
      <c r="I56" s="208"/>
      <c r="J56" s="199" t="str">
        <f>IF(Ofwat_PC_Interventions!J56&lt;&gt;"",Ofwat_PC_Interventions!J56,IF(Company_PC_inputs!J56&lt;&gt;"",Company_PC_inputs!J56,""))</f>
        <v/>
      </c>
      <c r="K56" s="199" t="str">
        <f>IF(Ofwat_PC_Interventions!K56&lt;&gt;"",Ofwat_PC_Interventions!K56,IF(Company_PC_inputs!K56&lt;&gt;"",Company_PC_inputs!K56,""))</f>
        <v/>
      </c>
      <c r="L56" s="199" t="str">
        <f>IF(Ofwat_PC_Interventions!L56&lt;&gt;"",Ofwat_PC_Interventions!L56,IF(Company_PC_inputs!L56&lt;&gt;"",Company_PC_inputs!L56,""))</f>
        <v/>
      </c>
      <c r="M56" s="199" t="str">
        <f>IF(Ofwat_PC_Interventions!M56&lt;&gt;"",Ofwat_PC_Interventions!M56,IF(Company_PC_inputs!M56&lt;&gt;"",Company_PC_inputs!M56,""))</f>
        <v/>
      </c>
      <c r="N56" s="199" t="str">
        <f>IF(Ofwat_PC_Interventions!N56&lt;&gt;"",Ofwat_PC_Interventions!N56,IF(Company_PC_inputs!N56&lt;&gt;"",Company_PC_inputs!N56,""))</f>
        <v/>
      </c>
      <c r="O56" s="199" t="str">
        <f>IF(Ofwat_PC_Interventions!O56&lt;&gt;"",Ofwat_PC_Interventions!O56,IF(Company_PC_inputs!O56&lt;&gt;"",Company_PC_inputs!O56,""))</f>
        <v/>
      </c>
      <c r="P56" s="199" t="str">
        <f>IF(Ofwat_PC_Interventions!P56&lt;&gt;"",Ofwat_PC_Interventions!P56,IF(Company_PC_inputs!P56&lt;&gt;"",Company_PC_inputs!P56,""))</f>
        <v/>
      </c>
      <c r="Q56" s="199" t="str">
        <f>IF(Ofwat_PC_Interventions!Q56&lt;&gt;"",Ofwat_PC_Interventions!Q56,IF(Company_PC_inputs!Q56&lt;&gt;"",Company_PC_inputs!Q56,""))</f>
        <v/>
      </c>
      <c r="R56" s="199" t="str">
        <f>IF(Ofwat_PC_Interventions!R56&lt;&gt;"",Ofwat_PC_Interventions!R56,IF(Company_PC_inputs!R56&lt;&gt;"",Company_PC_inputs!R56,""))</f>
        <v/>
      </c>
      <c r="S56" s="199" t="str">
        <f>IF(Ofwat_PC_Interventions!S56&lt;&gt;"",Ofwat_PC_Interventions!S56,IF(Company_PC_inputs!S56&lt;&gt;"",Company_PC_inputs!S56,""))</f>
        <v/>
      </c>
      <c r="T56" s="199" t="str">
        <f>IF(Ofwat_PC_Interventions!T56&lt;&gt;"",Ofwat_PC_Interventions!T56,IF(Company_PC_inputs!T56&lt;&gt;"",Company_PC_inputs!T56,""))</f>
        <v/>
      </c>
      <c r="U56" s="199" t="str">
        <f>IF(Ofwat_PC_Interventions!U56&lt;&gt;"",Ofwat_PC_Interventions!U56,IF(Company_PC_inputs!U56&lt;&gt;"",Company_PC_inputs!U56,""))</f>
        <v/>
      </c>
      <c r="V56" s="199" t="str">
        <f>IF(Ofwat_PC_Interventions!V56&lt;&gt;"",Ofwat_PC_Interventions!V56,IF(Company_PC_inputs!V56&lt;&gt;"",Company_PC_inputs!V56,""))</f>
        <v/>
      </c>
      <c r="W56" s="199" t="str">
        <f>IF(Ofwat_PC_Interventions!W56&lt;&gt;"",Ofwat_PC_Interventions!W56,IF(Company_PC_inputs!W56&lt;&gt;"",Company_PC_inputs!W56,""))</f>
        <v/>
      </c>
      <c r="X56" s="199" t="str">
        <f>IF(Ofwat_PC_Interventions!X56&lt;&gt;"",Ofwat_PC_Interventions!X56,IF(Company_PC_inputs!X56&lt;&gt;"",Company_PC_inputs!X56,""))</f>
        <v/>
      </c>
      <c r="Y56" s="199" t="str">
        <f>IF(Ofwat_PC_Interventions!Y56&lt;&gt;"",Ofwat_PC_Interventions!Y56,IF(Company_PC_inputs!Y56&lt;&gt;"",Company_PC_inputs!Y56,""))</f>
        <v/>
      </c>
      <c r="Z56" s="199" t="str">
        <f>IF(Ofwat_PC_Interventions!Z56&lt;&gt;"",Ofwat_PC_Interventions!Z56,IF(Company_PC_inputs!Z56&lt;&gt;"",Company_PC_inputs!Z56,""))</f>
        <v/>
      </c>
      <c r="AA56" s="199" t="str">
        <f>IF(Ofwat_PC_Interventions!AA56&lt;&gt;"",Ofwat_PC_Interventions!AA56,IF(Company_PC_inputs!AA56&lt;&gt;"",Company_PC_inputs!AA56,""))</f>
        <v/>
      </c>
      <c r="AB56" s="199" t="str">
        <f>IF(Ofwat_PC_Interventions!AB56&lt;&gt;"",Ofwat_PC_Interventions!AB56,IF(Company_PC_inputs!AB56&lt;&gt;"",Company_PC_inputs!AB56,""))</f>
        <v/>
      </c>
      <c r="AC56" s="199" t="str">
        <f>IF(Ofwat_PC_Interventions!AC56&lt;&gt;"",Ofwat_PC_Interventions!AC56,IF(Company_PC_inputs!AC56&lt;&gt;"",Company_PC_inputs!AC56,""))</f>
        <v/>
      </c>
      <c r="AD56" s="199" t="str">
        <f>IF(Ofwat_PC_Interventions!AD56&lt;&gt;"",Ofwat_PC_Interventions!AD56,IF(Company_PC_inputs!AD56&lt;&gt;"",Company_PC_inputs!AD56,""))</f>
        <v/>
      </c>
      <c r="AE56" s="199" t="str">
        <f>IF(Ofwat_PC_Interventions!AE56&lt;&gt;"",Ofwat_PC_Interventions!AE56,IF(Company_PC_inputs!AE56&lt;&gt;"",Company_PC_inputs!AE56,""))</f>
        <v/>
      </c>
      <c r="AF56" s="199" t="str">
        <f>IF(Ofwat_PC_Interventions!AF56&lt;&gt;"",Ofwat_PC_Interventions!AF56,IF(Company_PC_inputs!AF56&lt;&gt;"",Company_PC_inputs!AF56,""))</f>
        <v/>
      </c>
      <c r="AG56" s="199" t="str">
        <f>IF(Ofwat_PC_Interventions!AG56&lt;&gt;"",Ofwat_PC_Interventions!AG56,IF(Company_PC_inputs!AG56&lt;&gt;"",Company_PC_inputs!AG56,""))</f>
        <v/>
      </c>
      <c r="AH56" s="199" t="str">
        <f>IF(Ofwat_PC_Interventions!AH56&lt;&gt;"",Ofwat_PC_Interventions!AH56,IF(Company_PC_inputs!AH56&lt;&gt;"",Company_PC_inputs!AH56,""))</f>
        <v/>
      </c>
      <c r="AI56" s="199" t="str">
        <f>IF(Ofwat_PC_Interventions!AI56&lt;&gt;"",Ofwat_PC_Interventions!AI56,IF(Company_PC_inputs!AI56&lt;&gt;"",Company_PC_inputs!AI56,""))</f>
        <v/>
      </c>
      <c r="AJ56" s="199" t="str">
        <f>IF(Ofwat_PC_Interventions!AJ56&lt;&gt;"",Ofwat_PC_Interventions!AJ56,IF(Company_PC_inputs!AJ56&lt;&gt;"",Company_PC_inputs!AJ56,""))</f>
        <v/>
      </c>
      <c r="AK56" s="199" t="str">
        <f>IF(Ofwat_PC_Interventions!AK56&lt;&gt;"",Ofwat_PC_Interventions!AK56,IF(Company_PC_inputs!AK56&lt;&gt;"",Company_PC_inputs!AK56,""))</f>
        <v/>
      </c>
      <c r="AL56" s="199" t="str">
        <f>IF(Ofwat_PC_Interventions!AL56&lt;&gt;"",Ofwat_PC_Interventions!AL56,IF(Company_PC_inputs!AL56&lt;&gt;"",Company_PC_inputs!AL56,""))</f>
        <v/>
      </c>
      <c r="AM56" s="199" t="str">
        <f>IF(Ofwat_PC_Interventions!AM56&lt;&gt;"",Ofwat_PC_Interventions!AM56,IF(Company_PC_inputs!AM56&lt;&gt;"",Company_PC_inputs!AM56,""))</f>
        <v/>
      </c>
      <c r="AN56" s="199" t="str">
        <f>IF(Ofwat_PC_Interventions!AN56&lt;&gt;"",Ofwat_PC_Interventions!AN56,IF(Company_PC_inputs!AN56&lt;&gt;"",Company_PC_inputs!AN56,""))</f>
        <v/>
      </c>
      <c r="AO56" s="199" t="str">
        <f>IF(Ofwat_PC_Interventions!AO56&lt;&gt;"",Ofwat_PC_Interventions!AO56,IF(Company_PC_inputs!AO56&lt;&gt;"",Company_PC_inputs!AO56,""))</f>
        <v/>
      </c>
      <c r="AP56" s="199" t="str">
        <f>IF(Ofwat_PC_Interventions!AP56&lt;&gt;"",Ofwat_PC_Interventions!AP56,IF(Company_PC_inputs!AP56&lt;&gt;"",Company_PC_inputs!AP56,""))</f>
        <v/>
      </c>
      <c r="AQ56" s="199" t="str">
        <f>IF(Ofwat_PC_Interventions!AQ56&lt;&gt;"",Ofwat_PC_Interventions!AQ56,IF(Company_PC_inputs!AQ56&lt;&gt;"",Company_PC_inputs!AQ56,""))</f>
        <v/>
      </c>
      <c r="AR56" s="199" t="str">
        <f>IF(Ofwat_PC_Interventions!AR56&lt;&gt;"",Ofwat_PC_Interventions!AR56,IF(Company_PC_inputs!AR56&lt;&gt;"",Company_PC_inputs!AR56,""))</f>
        <v/>
      </c>
      <c r="AS56" s="199" t="str">
        <f>IF(Ofwat_PC_Interventions!AS56&lt;&gt;"",Ofwat_PC_Interventions!AS56,IF(Company_PC_inputs!AS56&lt;&gt;"",Company_PC_inputs!AS56,""))</f>
        <v/>
      </c>
      <c r="AT56" s="199" t="str">
        <f>IF(Ofwat_PC_Interventions!AT56&lt;&gt;"",Ofwat_PC_Interventions!AT56,IF(Company_PC_inputs!AT56&lt;&gt;"",Company_PC_inputs!AT56,""))</f>
        <v/>
      </c>
      <c r="AU56" s="199" t="str">
        <f>IF(Ofwat_PC_Interventions!AU56&lt;&gt;"",Ofwat_PC_Interventions!AU56,IF(Company_PC_inputs!AU56&lt;&gt;"",Company_PC_inputs!AU56,""))</f>
        <v/>
      </c>
      <c r="AV56" s="199" t="str">
        <f>IF(Ofwat_PC_Interventions!AV56&lt;&gt;"",Ofwat_PC_Interventions!AV56,IF(Company_PC_inputs!AV56&lt;&gt;"",Company_PC_inputs!AV56,""))</f>
        <v/>
      </c>
      <c r="AW56" s="199" t="str">
        <f>IF(Ofwat_PC_Interventions!AW56&lt;&gt;"",Ofwat_PC_Interventions!AW56,IF(Company_PC_inputs!AW56&lt;&gt;"",Company_PC_inputs!AW56,""))</f>
        <v/>
      </c>
      <c r="AX56" s="199" t="str">
        <f>IF(Ofwat_PC_Interventions!AX56&lt;&gt;"",Ofwat_PC_Interventions!AX56,IF(Company_PC_inputs!AX56&lt;&gt;"",Company_PC_inputs!AX56,""))</f>
        <v/>
      </c>
      <c r="AY56" s="199" t="str">
        <f>IF(Ofwat_PC_Interventions!AY56&lt;&gt;"",Ofwat_PC_Interventions!AY56,IF(Company_PC_inputs!AY56&lt;&gt;"",Company_PC_inputs!AY56,""))</f>
        <v/>
      </c>
      <c r="AZ56" s="199" t="str">
        <f>IF(Ofwat_PC_Interventions!AZ56&lt;&gt;"",Ofwat_PC_Interventions!AZ56,IF(Company_PC_inputs!AZ56&lt;&gt;"",Company_PC_inputs!AZ56,""))</f>
        <v/>
      </c>
      <c r="BA56" s="199" t="str">
        <f>IF(Ofwat_PC_Interventions!BA56&lt;&gt;"",Ofwat_PC_Interventions!BA56,IF(Company_PC_inputs!BA56&lt;&gt;"",Company_PC_inputs!BA56,""))</f>
        <v/>
      </c>
      <c r="BB56" s="199" t="str">
        <f>IF(Ofwat_PC_Interventions!BB56&lt;&gt;"",Ofwat_PC_Interventions!BB56,IF(Company_PC_inputs!BB56&lt;&gt;"",Company_PC_inputs!BB56,""))</f>
        <v/>
      </c>
      <c r="BC56" s="199" t="str">
        <f>IF(Ofwat_PC_Interventions!BC56&lt;&gt;"",Ofwat_PC_Interventions!BC56,IF(Company_PC_inputs!BC56&lt;&gt;"",Company_PC_inputs!BC56,""))</f>
        <v/>
      </c>
      <c r="BD56" s="199" t="str">
        <f>IF(Ofwat_PC_Interventions!BD56&lt;&gt;"",Ofwat_PC_Interventions!BD56,IF(Company_PC_inputs!BD56&lt;&gt;"",Company_PC_inputs!BD56,""))</f>
        <v/>
      </c>
      <c r="BE56" s="199" t="str">
        <f>IF(Ofwat_PC_Interventions!BE56&lt;&gt;"",Ofwat_PC_Interventions!BE56,IF(Company_PC_inputs!BE56&lt;&gt;"",Company_PC_inputs!BE56,""))</f>
        <v/>
      </c>
      <c r="BF56" s="199" t="str">
        <f>IF(Ofwat_PC_Interventions!BF56&lt;&gt;"",Ofwat_PC_Interventions!BF56,IF(Company_PC_inputs!BF56&lt;&gt;"",Company_PC_inputs!BF56,""))</f>
        <v/>
      </c>
      <c r="BG56" s="199" t="str">
        <f>IF(Ofwat_PC_Interventions!BG56&lt;&gt;"",Ofwat_PC_Interventions!BG56,IF(Company_PC_inputs!BG56&lt;&gt;"",Company_PC_inputs!BG56,""))</f>
        <v/>
      </c>
      <c r="BH56" s="199" t="str">
        <f>IF(Ofwat_PC_Interventions!BH56&lt;&gt;"",Ofwat_PC_Interventions!BH56,IF(Company_PC_inputs!BH56&lt;&gt;"",Company_PC_inputs!BH56,""))</f>
        <v/>
      </c>
      <c r="BI56" s="199" t="str">
        <f>IF(Ofwat_PC_Interventions!BI56&lt;&gt;"",Ofwat_PC_Interventions!BI56,IF(Company_PC_inputs!BI56&lt;&gt;"",Company_PC_inputs!BI56,""))</f>
        <v/>
      </c>
      <c r="BJ56" s="199" t="str">
        <f>IF(Ofwat_PC_Interventions!BJ56&lt;&gt;"",Ofwat_PC_Interventions!BJ56,IF(Company_PC_inputs!BJ56&lt;&gt;"",Company_PC_inputs!BJ56,""))</f>
        <v/>
      </c>
      <c r="BK56" s="199" t="str">
        <f>IF(Ofwat_PC_Interventions!BK56&lt;&gt;"",Ofwat_PC_Interventions!BK56,IF(Company_PC_inputs!BK56&lt;&gt;"",Company_PC_inputs!BK56,""))</f>
        <v/>
      </c>
      <c r="BL56" s="199" t="str">
        <f>IF(Ofwat_PC_Interventions!BL56&lt;&gt;"",Ofwat_PC_Interventions!BL56,IF(Company_PC_inputs!BL56&lt;&gt;"",Company_PC_inputs!BL56,""))</f>
        <v/>
      </c>
      <c r="BM56" s="199" t="str">
        <f>IF(Ofwat_PC_Interventions!BM56&lt;&gt;"",Ofwat_PC_Interventions!BM56,IF(Company_PC_inputs!BM56&lt;&gt;"",Company_PC_inputs!BM56,""))</f>
        <v/>
      </c>
      <c r="BN56" s="199" t="str">
        <f>IF(Ofwat_PC_Interventions!BN56&lt;&gt;"",Ofwat_PC_Interventions!BN56,IF(Company_PC_inputs!BN56&lt;&gt;"",Company_PC_inputs!BN56,""))</f>
        <v/>
      </c>
      <c r="BO56" s="199" t="str">
        <f>IF(Ofwat_PC_Interventions!BO56&lt;&gt;"",Ofwat_PC_Interventions!BO56,IF(Company_PC_inputs!BO56&lt;&gt;"",Company_PC_inputs!BO56,""))</f>
        <v/>
      </c>
      <c r="BP56" s="199" t="str">
        <f>IF(Ofwat_PC_Interventions!BP56&lt;&gt;"",Ofwat_PC_Interventions!BP56,IF(Company_PC_inputs!BP56&lt;&gt;"",Company_PC_inputs!BP56,""))</f>
        <v/>
      </c>
      <c r="BQ56" s="199" t="str">
        <f>IF(Ofwat_PC_Interventions!BQ56&lt;&gt;"",Ofwat_PC_Interventions!BQ56,IF(Company_PC_inputs!BQ56&lt;&gt;"",Company_PC_inputs!BQ56,""))</f>
        <v/>
      </c>
    </row>
    <row r="57" spans="4:69" s="170" customFormat="1" x14ac:dyDescent="0.2">
      <c r="D57" s="208"/>
      <c r="E57" s="208" t="s">
        <v>141</v>
      </c>
      <c r="F57" s="208"/>
      <c r="G57" s="208" t="s">
        <v>101</v>
      </c>
      <c r="H57" s="208"/>
      <c r="I57" s="208"/>
      <c r="J57" s="199" t="str">
        <f>IF(Ofwat_PC_Interventions!J57&lt;&gt;"",Ofwat_PC_Interventions!J57,IF(Company_PC_inputs!J57&lt;&gt;"",Company_PC_inputs!J57,""))</f>
        <v/>
      </c>
      <c r="K57" s="199" t="str">
        <f>IF(Ofwat_PC_Interventions!K57&lt;&gt;"",Ofwat_PC_Interventions!K57,IF(Company_PC_inputs!K57&lt;&gt;"",Company_PC_inputs!K57,""))</f>
        <v/>
      </c>
      <c r="L57" s="199" t="str">
        <f>IF(Ofwat_PC_Interventions!L57&lt;&gt;"",Ofwat_PC_Interventions!L57,IF(Company_PC_inputs!L57&lt;&gt;"",Company_PC_inputs!L57,""))</f>
        <v/>
      </c>
      <c r="M57" s="199" t="str">
        <f>IF(Ofwat_PC_Interventions!M57&lt;&gt;"",Ofwat_PC_Interventions!M57,IF(Company_PC_inputs!M57&lt;&gt;"",Company_PC_inputs!M57,""))</f>
        <v/>
      </c>
      <c r="N57" s="199" t="str">
        <f>IF(Ofwat_PC_Interventions!N57&lt;&gt;"",Ofwat_PC_Interventions!N57,IF(Company_PC_inputs!N57&lt;&gt;"",Company_PC_inputs!N57,""))</f>
        <v/>
      </c>
      <c r="O57" s="199" t="str">
        <f>IF(Ofwat_PC_Interventions!O57&lt;&gt;"",Ofwat_PC_Interventions!O57,IF(Company_PC_inputs!O57&lt;&gt;"",Company_PC_inputs!O57,""))</f>
        <v/>
      </c>
      <c r="P57" s="199" t="str">
        <f>IF(Ofwat_PC_Interventions!P57&lt;&gt;"",Ofwat_PC_Interventions!P57,IF(Company_PC_inputs!P57&lt;&gt;"",Company_PC_inputs!P57,""))</f>
        <v/>
      </c>
      <c r="Q57" s="199" t="str">
        <f>IF(Ofwat_PC_Interventions!Q57&lt;&gt;"",Ofwat_PC_Interventions!Q57,IF(Company_PC_inputs!Q57&lt;&gt;"",Company_PC_inputs!Q57,""))</f>
        <v/>
      </c>
      <c r="R57" s="199" t="str">
        <f>IF(Ofwat_PC_Interventions!R57&lt;&gt;"",Ofwat_PC_Interventions!R57,IF(Company_PC_inputs!R57&lt;&gt;"",Company_PC_inputs!R57,""))</f>
        <v/>
      </c>
      <c r="S57" s="199" t="str">
        <f>IF(Ofwat_PC_Interventions!S57&lt;&gt;"",Ofwat_PC_Interventions!S57,IF(Company_PC_inputs!S57&lt;&gt;"",Company_PC_inputs!S57,""))</f>
        <v/>
      </c>
      <c r="T57" s="199" t="str">
        <f>IF(Ofwat_PC_Interventions!T57&lt;&gt;"",Ofwat_PC_Interventions!T57,IF(Company_PC_inputs!T57&lt;&gt;"",Company_PC_inputs!T57,""))</f>
        <v/>
      </c>
      <c r="U57" s="199" t="str">
        <f>IF(Ofwat_PC_Interventions!U57&lt;&gt;"",Ofwat_PC_Interventions!U57,IF(Company_PC_inputs!U57&lt;&gt;"",Company_PC_inputs!U57,""))</f>
        <v/>
      </c>
      <c r="V57" s="199" t="str">
        <f>IF(Ofwat_PC_Interventions!V57&lt;&gt;"",Ofwat_PC_Interventions!V57,IF(Company_PC_inputs!V57&lt;&gt;"",Company_PC_inputs!V57,""))</f>
        <v/>
      </c>
      <c r="W57" s="199" t="str">
        <f>IF(Ofwat_PC_Interventions!W57&lt;&gt;"",Ofwat_PC_Interventions!W57,IF(Company_PC_inputs!W57&lt;&gt;"",Company_PC_inputs!W57,""))</f>
        <v/>
      </c>
      <c r="X57" s="199" t="str">
        <f>IF(Ofwat_PC_Interventions!X57&lt;&gt;"",Ofwat_PC_Interventions!X57,IF(Company_PC_inputs!X57&lt;&gt;"",Company_PC_inputs!X57,""))</f>
        <v/>
      </c>
      <c r="Y57" s="199" t="str">
        <f>IF(Ofwat_PC_Interventions!Y57&lt;&gt;"",Ofwat_PC_Interventions!Y57,IF(Company_PC_inputs!Y57&lt;&gt;"",Company_PC_inputs!Y57,""))</f>
        <v/>
      </c>
      <c r="Z57" s="199" t="str">
        <f>IF(Ofwat_PC_Interventions!Z57&lt;&gt;"",Ofwat_PC_Interventions!Z57,IF(Company_PC_inputs!Z57&lt;&gt;"",Company_PC_inputs!Z57,""))</f>
        <v/>
      </c>
      <c r="AA57" s="199" t="str">
        <f>IF(Ofwat_PC_Interventions!AA57&lt;&gt;"",Ofwat_PC_Interventions!AA57,IF(Company_PC_inputs!AA57&lt;&gt;"",Company_PC_inputs!AA57,""))</f>
        <v/>
      </c>
      <c r="AB57" s="199" t="str">
        <f>IF(Ofwat_PC_Interventions!AB57&lt;&gt;"",Ofwat_PC_Interventions!AB57,IF(Company_PC_inputs!AB57&lt;&gt;"",Company_PC_inputs!AB57,""))</f>
        <v/>
      </c>
      <c r="AC57" s="199" t="str">
        <f>IF(Ofwat_PC_Interventions!AC57&lt;&gt;"",Ofwat_PC_Interventions!AC57,IF(Company_PC_inputs!AC57&lt;&gt;"",Company_PC_inputs!AC57,""))</f>
        <v/>
      </c>
      <c r="AD57" s="199" t="str">
        <f>IF(Ofwat_PC_Interventions!AD57&lt;&gt;"",Ofwat_PC_Interventions!AD57,IF(Company_PC_inputs!AD57&lt;&gt;"",Company_PC_inputs!AD57,""))</f>
        <v/>
      </c>
      <c r="AE57" s="199" t="str">
        <f>IF(Ofwat_PC_Interventions!AE57&lt;&gt;"",Ofwat_PC_Interventions!AE57,IF(Company_PC_inputs!AE57&lt;&gt;"",Company_PC_inputs!AE57,""))</f>
        <v/>
      </c>
      <c r="AF57" s="199" t="str">
        <f>IF(Ofwat_PC_Interventions!AF57&lt;&gt;"",Ofwat_PC_Interventions!AF57,IF(Company_PC_inputs!AF57&lt;&gt;"",Company_PC_inputs!AF57,""))</f>
        <v/>
      </c>
      <c r="AG57" s="199" t="str">
        <f>IF(Ofwat_PC_Interventions!AG57&lt;&gt;"",Ofwat_PC_Interventions!AG57,IF(Company_PC_inputs!AG57&lt;&gt;"",Company_PC_inputs!AG57,""))</f>
        <v/>
      </c>
      <c r="AH57" s="199" t="str">
        <f>IF(Ofwat_PC_Interventions!AH57&lt;&gt;"",Ofwat_PC_Interventions!AH57,IF(Company_PC_inputs!AH57&lt;&gt;"",Company_PC_inputs!AH57,""))</f>
        <v/>
      </c>
      <c r="AI57" s="199" t="str">
        <f>IF(Ofwat_PC_Interventions!AI57&lt;&gt;"",Ofwat_PC_Interventions!AI57,IF(Company_PC_inputs!AI57&lt;&gt;"",Company_PC_inputs!AI57,""))</f>
        <v/>
      </c>
      <c r="AJ57" s="199" t="str">
        <f>IF(Ofwat_PC_Interventions!AJ57&lt;&gt;"",Ofwat_PC_Interventions!AJ57,IF(Company_PC_inputs!AJ57&lt;&gt;"",Company_PC_inputs!AJ57,""))</f>
        <v/>
      </c>
      <c r="AK57" s="199" t="str">
        <f>IF(Ofwat_PC_Interventions!AK57&lt;&gt;"",Ofwat_PC_Interventions!AK57,IF(Company_PC_inputs!AK57&lt;&gt;"",Company_PC_inputs!AK57,""))</f>
        <v/>
      </c>
      <c r="AL57" s="199" t="str">
        <f>IF(Ofwat_PC_Interventions!AL57&lt;&gt;"",Ofwat_PC_Interventions!AL57,IF(Company_PC_inputs!AL57&lt;&gt;"",Company_PC_inputs!AL57,""))</f>
        <v/>
      </c>
      <c r="AM57" s="199" t="str">
        <f>IF(Ofwat_PC_Interventions!AM57&lt;&gt;"",Ofwat_PC_Interventions!AM57,IF(Company_PC_inputs!AM57&lt;&gt;"",Company_PC_inputs!AM57,""))</f>
        <v/>
      </c>
      <c r="AN57" s="199" t="str">
        <f>IF(Ofwat_PC_Interventions!AN57&lt;&gt;"",Ofwat_PC_Interventions!AN57,IF(Company_PC_inputs!AN57&lt;&gt;"",Company_PC_inputs!AN57,""))</f>
        <v/>
      </c>
      <c r="AO57" s="199" t="str">
        <f>IF(Ofwat_PC_Interventions!AO57&lt;&gt;"",Ofwat_PC_Interventions!AO57,IF(Company_PC_inputs!AO57&lt;&gt;"",Company_PC_inputs!AO57,""))</f>
        <v/>
      </c>
      <c r="AP57" s="199" t="str">
        <f>IF(Ofwat_PC_Interventions!AP57&lt;&gt;"",Ofwat_PC_Interventions!AP57,IF(Company_PC_inputs!AP57&lt;&gt;"",Company_PC_inputs!AP57,""))</f>
        <v/>
      </c>
      <c r="AQ57" s="199" t="str">
        <f>IF(Ofwat_PC_Interventions!AQ57&lt;&gt;"",Ofwat_PC_Interventions!AQ57,IF(Company_PC_inputs!AQ57&lt;&gt;"",Company_PC_inputs!AQ57,""))</f>
        <v/>
      </c>
      <c r="AR57" s="199" t="str">
        <f>IF(Ofwat_PC_Interventions!AR57&lt;&gt;"",Ofwat_PC_Interventions!AR57,IF(Company_PC_inputs!AR57&lt;&gt;"",Company_PC_inputs!AR57,""))</f>
        <v/>
      </c>
      <c r="AS57" s="199" t="str">
        <f>IF(Ofwat_PC_Interventions!AS57&lt;&gt;"",Ofwat_PC_Interventions!AS57,IF(Company_PC_inputs!AS57&lt;&gt;"",Company_PC_inputs!AS57,""))</f>
        <v/>
      </c>
      <c r="AT57" s="199" t="str">
        <f>IF(Ofwat_PC_Interventions!AT57&lt;&gt;"",Ofwat_PC_Interventions!AT57,IF(Company_PC_inputs!AT57&lt;&gt;"",Company_PC_inputs!AT57,""))</f>
        <v/>
      </c>
      <c r="AU57" s="199" t="str">
        <f>IF(Ofwat_PC_Interventions!AU57&lt;&gt;"",Ofwat_PC_Interventions!AU57,IF(Company_PC_inputs!AU57&lt;&gt;"",Company_PC_inputs!AU57,""))</f>
        <v/>
      </c>
      <c r="AV57" s="199" t="str">
        <f>IF(Ofwat_PC_Interventions!AV57&lt;&gt;"",Ofwat_PC_Interventions!AV57,IF(Company_PC_inputs!AV57&lt;&gt;"",Company_PC_inputs!AV57,""))</f>
        <v/>
      </c>
      <c r="AW57" s="199" t="str">
        <f>IF(Ofwat_PC_Interventions!AW57&lt;&gt;"",Ofwat_PC_Interventions!AW57,IF(Company_PC_inputs!AW57&lt;&gt;"",Company_PC_inputs!AW57,""))</f>
        <v/>
      </c>
      <c r="AX57" s="199" t="str">
        <f>IF(Ofwat_PC_Interventions!AX57&lt;&gt;"",Ofwat_PC_Interventions!AX57,IF(Company_PC_inputs!AX57&lt;&gt;"",Company_PC_inputs!AX57,""))</f>
        <v/>
      </c>
      <c r="AY57" s="199" t="str">
        <f>IF(Ofwat_PC_Interventions!AY57&lt;&gt;"",Ofwat_PC_Interventions!AY57,IF(Company_PC_inputs!AY57&lt;&gt;"",Company_PC_inputs!AY57,""))</f>
        <v/>
      </c>
      <c r="AZ57" s="199" t="str">
        <f>IF(Ofwat_PC_Interventions!AZ57&lt;&gt;"",Ofwat_PC_Interventions!AZ57,IF(Company_PC_inputs!AZ57&lt;&gt;"",Company_PC_inputs!AZ57,""))</f>
        <v/>
      </c>
      <c r="BA57" s="199" t="str">
        <f>IF(Ofwat_PC_Interventions!BA57&lt;&gt;"",Ofwat_PC_Interventions!BA57,IF(Company_PC_inputs!BA57&lt;&gt;"",Company_PC_inputs!BA57,""))</f>
        <v/>
      </c>
      <c r="BB57" s="199" t="str">
        <f>IF(Ofwat_PC_Interventions!BB57&lt;&gt;"",Ofwat_PC_Interventions!BB57,IF(Company_PC_inputs!BB57&lt;&gt;"",Company_PC_inputs!BB57,""))</f>
        <v/>
      </c>
      <c r="BC57" s="199" t="str">
        <f>IF(Ofwat_PC_Interventions!BC57&lt;&gt;"",Ofwat_PC_Interventions!BC57,IF(Company_PC_inputs!BC57&lt;&gt;"",Company_PC_inputs!BC57,""))</f>
        <v/>
      </c>
      <c r="BD57" s="199" t="str">
        <f>IF(Ofwat_PC_Interventions!BD57&lt;&gt;"",Ofwat_PC_Interventions!BD57,IF(Company_PC_inputs!BD57&lt;&gt;"",Company_PC_inputs!BD57,""))</f>
        <v/>
      </c>
      <c r="BE57" s="199" t="str">
        <f>IF(Ofwat_PC_Interventions!BE57&lt;&gt;"",Ofwat_PC_Interventions!BE57,IF(Company_PC_inputs!BE57&lt;&gt;"",Company_PC_inputs!BE57,""))</f>
        <v/>
      </c>
      <c r="BF57" s="199" t="str">
        <f>IF(Ofwat_PC_Interventions!BF57&lt;&gt;"",Ofwat_PC_Interventions!BF57,IF(Company_PC_inputs!BF57&lt;&gt;"",Company_PC_inputs!BF57,""))</f>
        <v/>
      </c>
      <c r="BG57" s="199" t="str">
        <f>IF(Ofwat_PC_Interventions!BG57&lt;&gt;"",Ofwat_PC_Interventions!BG57,IF(Company_PC_inputs!BG57&lt;&gt;"",Company_PC_inputs!BG57,""))</f>
        <v/>
      </c>
      <c r="BH57" s="199" t="str">
        <f>IF(Ofwat_PC_Interventions!BH57&lt;&gt;"",Ofwat_PC_Interventions!BH57,IF(Company_PC_inputs!BH57&lt;&gt;"",Company_PC_inputs!BH57,""))</f>
        <v/>
      </c>
      <c r="BI57" s="199" t="str">
        <f>IF(Ofwat_PC_Interventions!BI57&lt;&gt;"",Ofwat_PC_Interventions!BI57,IF(Company_PC_inputs!BI57&lt;&gt;"",Company_PC_inputs!BI57,""))</f>
        <v/>
      </c>
      <c r="BJ57" s="199" t="str">
        <f>IF(Ofwat_PC_Interventions!BJ57&lt;&gt;"",Ofwat_PC_Interventions!BJ57,IF(Company_PC_inputs!BJ57&lt;&gt;"",Company_PC_inputs!BJ57,""))</f>
        <v/>
      </c>
      <c r="BK57" s="199" t="str">
        <f>IF(Ofwat_PC_Interventions!BK57&lt;&gt;"",Ofwat_PC_Interventions!BK57,IF(Company_PC_inputs!BK57&lt;&gt;"",Company_PC_inputs!BK57,""))</f>
        <v/>
      </c>
      <c r="BL57" s="199" t="str">
        <f>IF(Ofwat_PC_Interventions!BL57&lt;&gt;"",Ofwat_PC_Interventions!BL57,IF(Company_PC_inputs!BL57&lt;&gt;"",Company_PC_inputs!BL57,""))</f>
        <v/>
      </c>
      <c r="BM57" s="199" t="str">
        <f>IF(Ofwat_PC_Interventions!BM57&lt;&gt;"",Ofwat_PC_Interventions!BM57,IF(Company_PC_inputs!BM57&lt;&gt;"",Company_PC_inputs!BM57,""))</f>
        <v/>
      </c>
      <c r="BN57" s="199" t="str">
        <f>IF(Ofwat_PC_Interventions!BN57&lt;&gt;"",Ofwat_PC_Interventions!BN57,IF(Company_PC_inputs!BN57&lt;&gt;"",Company_PC_inputs!BN57,""))</f>
        <v/>
      </c>
      <c r="BO57" s="199" t="str">
        <f>IF(Ofwat_PC_Interventions!BO57&lt;&gt;"",Ofwat_PC_Interventions!BO57,IF(Company_PC_inputs!BO57&lt;&gt;"",Company_PC_inputs!BO57,""))</f>
        <v/>
      </c>
      <c r="BP57" s="199" t="str">
        <f>IF(Ofwat_PC_Interventions!BP57&lt;&gt;"",Ofwat_PC_Interventions!BP57,IF(Company_PC_inputs!BP57&lt;&gt;"",Company_PC_inputs!BP57,""))</f>
        <v/>
      </c>
      <c r="BQ57" s="199" t="str">
        <f>IF(Ofwat_PC_Interventions!BQ57&lt;&gt;"",Ofwat_PC_Interventions!BQ57,IF(Company_PC_inputs!BQ57&lt;&gt;"",Company_PC_inputs!BQ57,""))</f>
        <v/>
      </c>
    </row>
    <row r="58" spans="4:69" s="170" customFormat="1" x14ac:dyDescent="0.2">
      <c r="D58" s="208"/>
      <c r="E58" s="208"/>
      <c r="F58" s="208"/>
      <c r="G58" s="208"/>
      <c r="H58" s="208"/>
      <c r="I58" s="208"/>
      <c r="J58" s="202" t="str">
        <f>IF(Ofwat_PC_Interventions!J58&lt;&gt;"",Ofwat_PC_Interventions!J58,IF(Company_PC_inputs!J58&lt;&gt;"",Company_PC_inputs!J58,""))</f>
        <v/>
      </c>
      <c r="K58" s="202" t="str">
        <f>IF(Ofwat_PC_Interventions!K58&lt;&gt;"",Ofwat_PC_Interventions!K58,IF(Company_PC_inputs!K58&lt;&gt;"",Company_PC_inputs!K58,""))</f>
        <v/>
      </c>
      <c r="L58" s="202" t="str">
        <f>IF(Ofwat_PC_Interventions!L58&lt;&gt;"",Ofwat_PC_Interventions!L58,IF(Company_PC_inputs!L58&lt;&gt;"",Company_PC_inputs!L58,""))</f>
        <v/>
      </c>
      <c r="M58" s="202" t="str">
        <f>IF(Ofwat_PC_Interventions!M58&lt;&gt;"",Ofwat_PC_Interventions!M58,IF(Company_PC_inputs!M58&lt;&gt;"",Company_PC_inputs!M58,""))</f>
        <v/>
      </c>
      <c r="N58" s="202" t="str">
        <f>IF(Ofwat_PC_Interventions!N58&lt;&gt;"",Ofwat_PC_Interventions!N58,IF(Company_PC_inputs!N58&lt;&gt;"",Company_PC_inputs!N58,""))</f>
        <v/>
      </c>
      <c r="O58" s="202" t="str">
        <f>IF(Ofwat_PC_Interventions!O58&lt;&gt;"",Ofwat_PC_Interventions!O58,IF(Company_PC_inputs!O58&lt;&gt;"",Company_PC_inputs!O58,""))</f>
        <v/>
      </c>
      <c r="P58" s="202" t="str">
        <f>IF(Ofwat_PC_Interventions!P58&lt;&gt;"",Ofwat_PC_Interventions!P58,IF(Company_PC_inputs!P58&lt;&gt;"",Company_PC_inputs!P58,""))</f>
        <v/>
      </c>
      <c r="Q58" s="202" t="str">
        <f>IF(Ofwat_PC_Interventions!Q58&lt;&gt;"",Ofwat_PC_Interventions!Q58,IF(Company_PC_inputs!Q58&lt;&gt;"",Company_PC_inputs!Q58,""))</f>
        <v/>
      </c>
      <c r="R58" s="202" t="str">
        <f>IF(Ofwat_PC_Interventions!R58&lt;&gt;"",Ofwat_PC_Interventions!R58,IF(Company_PC_inputs!R58&lt;&gt;"",Company_PC_inputs!R58,""))</f>
        <v/>
      </c>
      <c r="S58" s="202" t="str">
        <f>IF(Ofwat_PC_Interventions!S58&lt;&gt;"",Ofwat_PC_Interventions!S58,IF(Company_PC_inputs!S58&lt;&gt;"",Company_PC_inputs!S58,""))</f>
        <v/>
      </c>
      <c r="T58" s="202" t="str">
        <f>IF(Ofwat_PC_Interventions!T58&lt;&gt;"",Ofwat_PC_Interventions!T58,IF(Company_PC_inputs!T58&lt;&gt;"",Company_PC_inputs!T58,""))</f>
        <v/>
      </c>
      <c r="U58" s="202" t="str">
        <f>IF(Ofwat_PC_Interventions!U58&lt;&gt;"",Ofwat_PC_Interventions!U58,IF(Company_PC_inputs!U58&lt;&gt;"",Company_PC_inputs!U58,""))</f>
        <v/>
      </c>
      <c r="V58" s="202" t="str">
        <f>IF(Ofwat_PC_Interventions!V58&lt;&gt;"",Ofwat_PC_Interventions!V58,IF(Company_PC_inputs!V58&lt;&gt;"",Company_PC_inputs!V58,""))</f>
        <v/>
      </c>
      <c r="W58" s="202" t="str">
        <f>IF(Ofwat_PC_Interventions!W58&lt;&gt;"",Ofwat_PC_Interventions!W58,IF(Company_PC_inputs!W58&lt;&gt;"",Company_PC_inputs!W58,""))</f>
        <v/>
      </c>
      <c r="X58" s="202" t="str">
        <f>IF(Ofwat_PC_Interventions!X58&lt;&gt;"",Ofwat_PC_Interventions!X58,IF(Company_PC_inputs!X58&lt;&gt;"",Company_PC_inputs!X58,""))</f>
        <v/>
      </c>
      <c r="Y58" s="202" t="str">
        <f>IF(Ofwat_PC_Interventions!Y58&lt;&gt;"",Ofwat_PC_Interventions!Y58,IF(Company_PC_inputs!Y58&lt;&gt;"",Company_PC_inputs!Y58,""))</f>
        <v/>
      </c>
      <c r="Z58" s="202" t="str">
        <f>IF(Ofwat_PC_Interventions!Z58&lt;&gt;"",Ofwat_PC_Interventions!Z58,IF(Company_PC_inputs!Z58&lt;&gt;"",Company_PC_inputs!Z58,""))</f>
        <v/>
      </c>
      <c r="AA58" s="202" t="str">
        <f>IF(Ofwat_PC_Interventions!AA58&lt;&gt;"",Ofwat_PC_Interventions!AA58,IF(Company_PC_inputs!AA58&lt;&gt;"",Company_PC_inputs!AA58,""))</f>
        <v/>
      </c>
      <c r="AB58" s="202" t="str">
        <f>IF(Ofwat_PC_Interventions!AB58&lt;&gt;"",Ofwat_PC_Interventions!AB58,IF(Company_PC_inputs!AB58&lt;&gt;"",Company_PC_inputs!AB58,""))</f>
        <v/>
      </c>
      <c r="AC58" s="202" t="str">
        <f>IF(Ofwat_PC_Interventions!AC58&lt;&gt;"",Ofwat_PC_Interventions!AC58,IF(Company_PC_inputs!AC58&lt;&gt;"",Company_PC_inputs!AC58,""))</f>
        <v/>
      </c>
      <c r="AD58" s="202" t="str">
        <f>IF(Ofwat_PC_Interventions!AD58&lt;&gt;"",Ofwat_PC_Interventions!AD58,IF(Company_PC_inputs!AD58&lt;&gt;"",Company_PC_inputs!AD58,""))</f>
        <v/>
      </c>
      <c r="AE58" s="202" t="str">
        <f>IF(Ofwat_PC_Interventions!AE58&lt;&gt;"",Ofwat_PC_Interventions!AE58,IF(Company_PC_inputs!AE58&lt;&gt;"",Company_PC_inputs!AE58,""))</f>
        <v/>
      </c>
      <c r="AF58" s="202" t="str">
        <f>IF(Ofwat_PC_Interventions!AF58&lt;&gt;"",Ofwat_PC_Interventions!AF58,IF(Company_PC_inputs!AF58&lt;&gt;"",Company_PC_inputs!AF58,""))</f>
        <v/>
      </c>
      <c r="AG58" s="202" t="str">
        <f>IF(Ofwat_PC_Interventions!AG58&lt;&gt;"",Ofwat_PC_Interventions!AG58,IF(Company_PC_inputs!AG58&lt;&gt;"",Company_PC_inputs!AG58,""))</f>
        <v/>
      </c>
      <c r="AH58" s="202" t="str">
        <f>IF(Ofwat_PC_Interventions!AH58&lt;&gt;"",Ofwat_PC_Interventions!AH58,IF(Company_PC_inputs!AH58&lt;&gt;"",Company_PC_inputs!AH58,""))</f>
        <v/>
      </c>
      <c r="AI58" s="202" t="str">
        <f>IF(Ofwat_PC_Interventions!AI58&lt;&gt;"",Ofwat_PC_Interventions!AI58,IF(Company_PC_inputs!AI58&lt;&gt;"",Company_PC_inputs!AI58,""))</f>
        <v/>
      </c>
      <c r="AJ58" s="202" t="str">
        <f>IF(Ofwat_PC_Interventions!AJ58&lt;&gt;"",Ofwat_PC_Interventions!AJ58,IF(Company_PC_inputs!AJ58&lt;&gt;"",Company_PC_inputs!AJ58,""))</f>
        <v/>
      </c>
      <c r="AK58" s="202" t="str">
        <f>IF(Ofwat_PC_Interventions!AK58&lt;&gt;"",Ofwat_PC_Interventions!AK58,IF(Company_PC_inputs!AK58&lt;&gt;"",Company_PC_inputs!AK58,""))</f>
        <v/>
      </c>
      <c r="AL58" s="202" t="str">
        <f>IF(Ofwat_PC_Interventions!AL58&lt;&gt;"",Ofwat_PC_Interventions!AL58,IF(Company_PC_inputs!AL58&lt;&gt;"",Company_PC_inputs!AL58,""))</f>
        <v/>
      </c>
      <c r="AM58" s="202" t="str">
        <f>IF(Ofwat_PC_Interventions!AM58&lt;&gt;"",Ofwat_PC_Interventions!AM58,IF(Company_PC_inputs!AM58&lt;&gt;"",Company_PC_inputs!AM58,""))</f>
        <v/>
      </c>
      <c r="AN58" s="202" t="str">
        <f>IF(Ofwat_PC_Interventions!AN58&lt;&gt;"",Ofwat_PC_Interventions!AN58,IF(Company_PC_inputs!AN58&lt;&gt;"",Company_PC_inputs!AN58,""))</f>
        <v/>
      </c>
      <c r="AO58" s="202" t="str">
        <f>IF(Ofwat_PC_Interventions!AO58&lt;&gt;"",Ofwat_PC_Interventions!AO58,IF(Company_PC_inputs!AO58&lt;&gt;"",Company_PC_inputs!AO58,""))</f>
        <v/>
      </c>
      <c r="AP58" s="202" t="str">
        <f>IF(Ofwat_PC_Interventions!AP58&lt;&gt;"",Ofwat_PC_Interventions!AP58,IF(Company_PC_inputs!AP58&lt;&gt;"",Company_PC_inputs!AP58,""))</f>
        <v/>
      </c>
      <c r="AQ58" s="202" t="str">
        <f>IF(Ofwat_PC_Interventions!AQ58&lt;&gt;"",Ofwat_PC_Interventions!AQ58,IF(Company_PC_inputs!AQ58&lt;&gt;"",Company_PC_inputs!AQ58,""))</f>
        <v/>
      </c>
      <c r="AR58" s="202" t="str">
        <f>IF(Ofwat_PC_Interventions!AR58&lt;&gt;"",Ofwat_PC_Interventions!AR58,IF(Company_PC_inputs!AR58&lt;&gt;"",Company_PC_inputs!AR58,""))</f>
        <v/>
      </c>
      <c r="AS58" s="202" t="str">
        <f>IF(Ofwat_PC_Interventions!AS58&lt;&gt;"",Ofwat_PC_Interventions!AS58,IF(Company_PC_inputs!AS58&lt;&gt;"",Company_PC_inputs!AS58,""))</f>
        <v/>
      </c>
      <c r="AT58" s="202" t="str">
        <f>IF(Ofwat_PC_Interventions!AT58&lt;&gt;"",Ofwat_PC_Interventions!AT58,IF(Company_PC_inputs!AT58&lt;&gt;"",Company_PC_inputs!AT58,""))</f>
        <v/>
      </c>
      <c r="AU58" s="202" t="str">
        <f>IF(Ofwat_PC_Interventions!AU58&lt;&gt;"",Ofwat_PC_Interventions!AU58,IF(Company_PC_inputs!AU58&lt;&gt;"",Company_PC_inputs!AU58,""))</f>
        <v/>
      </c>
      <c r="AV58" s="202" t="str">
        <f>IF(Ofwat_PC_Interventions!AV58&lt;&gt;"",Ofwat_PC_Interventions!AV58,IF(Company_PC_inputs!AV58&lt;&gt;"",Company_PC_inputs!AV58,""))</f>
        <v/>
      </c>
      <c r="AW58" s="202" t="str">
        <f>IF(Ofwat_PC_Interventions!AW58&lt;&gt;"",Ofwat_PC_Interventions!AW58,IF(Company_PC_inputs!AW58&lt;&gt;"",Company_PC_inputs!AW58,""))</f>
        <v/>
      </c>
      <c r="AX58" s="202" t="str">
        <f>IF(Ofwat_PC_Interventions!AX58&lt;&gt;"",Ofwat_PC_Interventions!AX58,IF(Company_PC_inputs!AX58&lt;&gt;"",Company_PC_inputs!AX58,""))</f>
        <v/>
      </c>
      <c r="AY58" s="202" t="str">
        <f>IF(Ofwat_PC_Interventions!AY58&lt;&gt;"",Ofwat_PC_Interventions!AY58,IF(Company_PC_inputs!AY58&lt;&gt;"",Company_PC_inputs!AY58,""))</f>
        <v/>
      </c>
      <c r="AZ58" s="202" t="str">
        <f>IF(Ofwat_PC_Interventions!AZ58&lt;&gt;"",Ofwat_PC_Interventions!AZ58,IF(Company_PC_inputs!AZ58&lt;&gt;"",Company_PC_inputs!AZ58,""))</f>
        <v/>
      </c>
      <c r="BA58" s="202" t="str">
        <f>IF(Ofwat_PC_Interventions!BA58&lt;&gt;"",Ofwat_PC_Interventions!BA58,IF(Company_PC_inputs!BA58&lt;&gt;"",Company_PC_inputs!BA58,""))</f>
        <v/>
      </c>
      <c r="BB58" s="202" t="str">
        <f>IF(Ofwat_PC_Interventions!BB58&lt;&gt;"",Ofwat_PC_Interventions!BB58,IF(Company_PC_inputs!BB58&lt;&gt;"",Company_PC_inputs!BB58,""))</f>
        <v/>
      </c>
      <c r="BC58" s="202" t="str">
        <f>IF(Ofwat_PC_Interventions!BC58&lt;&gt;"",Ofwat_PC_Interventions!BC58,IF(Company_PC_inputs!BC58&lt;&gt;"",Company_PC_inputs!BC58,""))</f>
        <v/>
      </c>
      <c r="BD58" s="202" t="str">
        <f>IF(Ofwat_PC_Interventions!BD58&lt;&gt;"",Ofwat_PC_Interventions!BD58,IF(Company_PC_inputs!BD58&lt;&gt;"",Company_PC_inputs!BD58,""))</f>
        <v/>
      </c>
      <c r="BE58" s="202" t="str">
        <f>IF(Ofwat_PC_Interventions!BE58&lt;&gt;"",Ofwat_PC_Interventions!BE58,IF(Company_PC_inputs!BE58&lt;&gt;"",Company_PC_inputs!BE58,""))</f>
        <v/>
      </c>
      <c r="BF58" s="202" t="str">
        <f>IF(Ofwat_PC_Interventions!BF58&lt;&gt;"",Ofwat_PC_Interventions!BF58,IF(Company_PC_inputs!BF58&lt;&gt;"",Company_PC_inputs!BF58,""))</f>
        <v/>
      </c>
      <c r="BG58" s="202" t="str">
        <f>IF(Ofwat_PC_Interventions!BG58&lt;&gt;"",Ofwat_PC_Interventions!BG58,IF(Company_PC_inputs!BG58&lt;&gt;"",Company_PC_inputs!BG58,""))</f>
        <v/>
      </c>
      <c r="BH58" s="202" t="str">
        <f>IF(Ofwat_PC_Interventions!BH58&lt;&gt;"",Ofwat_PC_Interventions!BH58,IF(Company_PC_inputs!BH58&lt;&gt;"",Company_PC_inputs!BH58,""))</f>
        <v/>
      </c>
      <c r="BI58" s="202" t="str">
        <f>IF(Ofwat_PC_Interventions!BI58&lt;&gt;"",Ofwat_PC_Interventions!BI58,IF(Company_PC_inputs!BI58&lt;&gt;"",Company_PC_inputs!BI58,""))</f>
        <v/>
      </c>
      <c r="BJ58" s="202" t="str">
        <f>IF(Ofwat_PC_Interventions!BJ58&lt;&gt;"",Ofwat_PC_Interventions!BJ58,IF(Company_PC_inputs!BJ58&lt;&gt;"",Company_PC_inputs!BJ58,""))</f>
        <v/>
      </c>
      <c r="BK58" s="202" t="str">
        <f>IF(Ofwat_PC_Interventions!BK58&lt;&gt;"",Ofwat_PC_Interventions!BK58,IF(Company_PC_inputs!BK58&lt;&gt;"",Company_PC_inputs!BK58,""))</f>
        <v/>
      </c>
      <c r="BL58" s="202" t="str">
        <f>IF(Ofwat_PC_Interventions!BL58&lt;&gt;"",Ofwat_PC_Interventions!BL58,IF(Company_PC_inputs!BL58&lt;&gt;"",Company_PC_inputs!BL58,""))</f>
        <v/>
      </c>
      <c r="BM58" s="202" t="str">
        <f>IF(Ofwat_PC_Interventions!BM58&lt;&gt;"",Ofwat_PC_Interventions!BM58,IF(Company_PC_inputs!BM58&lt;&gt;"",Company_PC_inputs!BM58,""))</f>
        <v/>
      </c>
      <c r="BN58" s="202" t="str">
        <f>IF(Ofwat_PC_Interventions!BN58&lt;&gt;"",Ofwat_PC_Interventions!BN58,IF(Company_PC_inputs!BN58&lt;&gt;"",Company_PC_inputs!BN58,""))</f>
        <v/>
      </c>
      <c r="BO58" s="202" t="str">
        <f>IF(Ofwat_PC_Interventions!BO58&lt;&gt;"",Ofwat_PC_Interventions!BO58,IF(Company_PC_inputs!BO58&lt;&gt;"",Company_PC_inputs!BO58,""))</f>
        <v/>
      </c>
      <c r="BP58" s="202" t="str">
        <f>IF(Ofwat_PC_Interventions!BP58&lt;&gt;"",Ofwat_PC_Interventions!BP58,IF(Company_PC_inputs!BP58&lt;&gt;"",Company_PC_inputs!BP58,""))</f>
        <v/>
      </c>
      <c r="BQ58" s="202" t="str">
        <f>IF(Ofwat_PC_Interventions!BQ58&lt;&gt;"",Ofwat_PC_Interventions!BQ58,IF(Company_PC_inputs!BQ58&lt;&gt;"",Company_PC_inputs!BQ58,""))</f>
        <v/>
      </c>
    </row>
    <row r="59" spans="4:69" s="170" customFormat="1" x14ac:dyDescent="0.2">
      <c r="D59" s="208"/>
      <c r="E59" s="208" t="s">
        <v>142</v>
      </c>
      <c r="F59" s="208"/>
      <c r="G59" s="208" t="str">
        <f>"£m/unit ("&amp;InpCompany!$F$10&amp;" prices)"</f>
        <v>£m/unit (2017-18 prices)</v>
      </c>
      <c r="H59" s="208"/>
      <c r="I59" s="208"/>
      <c r="J59" s="248" t="str">
        <f>IF(Ofwat_PC_Interventions!J59&lt;&gt;"",Ofwat_PC_Interventions!J59,IF(Company_PC_inputs!J59&lt;&gt;"",Company_PC_inputs!J59,""))</f>
        <v/>
      </c>
      <c r="K59" s="248" t="str">
        <f>IF(Ofwat_PC_Interventions!K59&lt;&gt;"",Ofwat_PC_Interventions!K59,IF(Company_PC_inputs!K59&lt;&gt;"",Company_PC_inputs!K59,""))</f>
        <v/>
      </c>
      <c r="L59" s="248" t="str">
        <f>IF(Ofwat_PC_Interventions!L59&lt;&gt;"",Ofwat_PC_Interventions!L59,IF(Company_PC_inputs!L59&lt;&gt;"",Company_PC_inputs!L59,""))</f>
        <v/>
      </c>
      <c r="M59" s="248" t="str">
        <f>IF(Ofwat_PC_Interventions!M59&lt;&gt;"",Ofwat_PC_Interventions!M59,IF(Company_PC_inputs!M59&lt;&gt;"",Company_PC_inputs!M59,""))</f>
        <v/>
      </c>
      <c r="N59" s="248" t="str">
        <f>IF(Ofwat_PC_Interventions!N59&lt;&gt;"",Ofwat_PC_Interventions!N59,IF(Company_PC_inputs!N59&lt;&gt;"",Company_PC_inputs!N59,""))</f>
        <v/>
      </c>
      <c r="O59" s="248" t="str">
        <f>IF(Ofwat_PC_Interventions!O59&lt;&gt;"",Ofwat_PC_Interventions!O59,IF(Company_PC_inputs!O59&lt;&gt;"",Company_PC_inputs!O59,""))</f>
        <v/>
      </c>
      <c r="P59" s="248" t="str">
        <f>IF(Ofwat_PC_Interventions!P59&lt;&gt;"",Ofwat_PC_Interventions!P59,IF(Company_PC_inputs!P59&lt;&gt;"",Company_PC_inputs!P59,""))</f>
        <v/>
      </c>
      <c r="Q59" s="248" t="str">
        <f>IF(Ofwat_PC_Interventions!Q59&lt;&gt;"",Ofwat_PC_Interventions!Q59,IF(Company_PC_inputs!Q59&lt;&gt;"",Company_PC_inputs!Q59,""))</f>
        <v/>
      </c>
      <c r="R59" s="248" t="str">
        <f>IF(Ofwat_PC_Interventions!R59&lt;&gt;"",Ofwat_PC_Interventions!R59,IF(Company_PC_inputs!R59&lt;&gt;"",Company_PC_inputs!R59,""))</f>
        <v/>
      </c>
      <c r="S59" s="248" t="str">
        <f>IF(Ofwat_PC_Interventions!S59&lt;&gt;"",Ofwat_PC_Interventions!S59,IF(Company_PC_inputs!S59&lt;&gt;"",Company_PC_inputs!S59,""))</f>
        <v/>
      </c>
      <c r="T59" s="248" t="str">
        <f>IF(Ofwat_PC_Interventions!T59&lt;&gt;"",Ofwat_PC_Interventions!T59,IF(Company_PC_inputs!T59&lt;&gt;"",Company_PC_inputs!T59,""))</f>
        <v/>
      </c>
      <c r="U59" s="248" t="str">
        <f>IF(Ofwat_PC_Interventions!U59&lt;&gt;"",Ofwat_PC_Interventions!U59,IF(Company_PC_inputs!U59&lt;&gt;"",Company_PC_inputs!U59,""))</f>
        <v/>
      </c>
      <c r="V59" s="248" t="str">
        <f>IF(Ofwat_PC_Interventions!V59&lt;&gt;"",Ofwat_PC_Interventions!V59,IF(Company_PC_inputs!V59&lt;&gt;"",Company_PC_inputs!V59,""))</f>
        <v/>
      </c>
      <c r="W59" s="248" t="str">
        <f>IF(Ofwat_PC_Interventions!W59&lt;&gt;"",Ofwat_PC_Interventions!W59,IF(Company_PC_inputs!W59&lt;&gt;"",Company_PC_inputs!W59,""))</f>
        <v/>
      </c>
      <c r="X59" s="248" t="str">
        <f>IF(Ofwat_PC_Interventions!X59&lt;&gt;"",Ofwat_PC_Interventions!X59,IF(Company_PC_inputs!X59&lt;&gt;"",Company_PC_inputs!X59,""))</f>
        <v/>
      </c>
      <c r="Y59" s="248" t="str">
        <f>IF(Ofwat_PC_Interventions!Y59&lt;&gt;"",Ofwat_PC_Interventions!Y59,IF(Company_PC_inputs!Y59&lt;&gt;"",Company_PC_inputs!Y59,""))</f>
        <v/>
      </c>
      <c r="Z59" s="248" t="str">
        <f>IF(Ofwat_PC_Interventions!Z59&lt;&gt;"",Ofwat_PC_Interventions!Z59,IF(Company_PC_inputs!Z59&lt;&gt;"",Company_PC_inputs!Z59,""))</f>
        <v/>
      </c>
      <c r="AA59" s="248" t="str">
        <f>IF(Ofwat_PC_Interventions!AA59&lt;&gt;"",Ofwat_PC_Interventions!AA59,IF(Company_PC_inputs!AA59&lt;&gt;"",Company_PC_inputs!AA59,""))</f>
        <v/>
      </c>
      <c r="AB59" s="248" t="str">
        <f>IF(Ofwat_PC_Interventions!AB59&lt;&gt;"",Ofwat_PC_Interventions!AB59,IF(Company_PC_inputs!AB59&lt;&gt;"",Company_PC_inputs!AB59,""))</f>
        <v/>
      </c>
      <c r="AC59" s="248" t="str">
        <f>IF(Ofwat_PC_Interventions!AC59&lt;&gt;"",Ofwat_PC_Interventions!AC59,IF(Company_PC_inputs!AC59&lt;&gt;"",Company_PC_inputs!AC59,""))</f>
        <v/>
      </c>
      <c r="AD59" s="248" t="str">
        <f>IF(Ofwat_PC_Interventions!AD59&lt;&gt;"",Ofwat_PC_Interventions!AD59,IF(Company_PC_inputs!AD59&lt;&gt;"",Company_PC_inputs!AD59,""))</f>
        <v/>
      </c>
      <c r="AE59" s="248" t="str">
        <f>IF(Ofwat_PC_Interventions!AE59&lt;&gt;"",Ofwat_PC_Interventions!AE59,IF(Company_PC_inputs!AE59&lt;&gt;"",Company_PC_inputs!AE59,""))</f>
        <v/>
      </c>
      <c r="AF59" s="248" t="str">
        <f>IF(Ofwat_PC_Interventions!AF59&lt;&gt;"",Ofwat_PC_Interventions!AF59,IF(Company_PC_inputs!AF59&lt;&gt;"",Company_PC_inputs!AF59,""))</f>
        <v/>
      </c>
      <c r="AG59" s="248" t="str">
        <f>IF(Ofwat_PC_Interventions!AG59&lt;&gt;"",Ofwat_PC_Interventions!AG59,IF(Company_PC_inputs!AG59&lt;&gt;"",Company_PC_inputs!AG59,""))</f>
        <v/>
      </c>
      <c r="AH59" s="248" t="str">
        <f>IF(Ofwat_PC_Interventions!AH59&lt;&gt;"",Ofwat_PC_Interventions!AH59,IF(Company_PC_inputs!AH59&lt;&gt;"",Company_PC_inputs!AH59,""))</f>
        <v/>
      </c>
      <c r="AI59" s="248" t="str">
        <f>IF(Ofwat_PC_Interventions!AI59&lt;&gt;"",Ofwat_PC_Interventions!AI59,IF(Company_PC_inputs!AI59&lt;&gt;"",Company_PC_inputs!AI59,""))</f>
        <v/>
      </c>
      <c r="AJ59" s="248" t="str">
        <f>IF(Ofwat_PC_Interventions!AJ59&lt;&gt;"",Ofwat_PC_Interventions!AJ59,IF(Company_PC_inputs!AJ59&lt;&gt;"",Company_PC_inputs!AJ59,""))</f>
        <v/>
      </c>
      <c r="AK59" s="248" t="str">
        <f>IF(Ofwat_PC_Interventions!AK59&lt;&gt;"",Ofwat_PC_Interventions!AK59,IF(Company_PC_inputs!AK59&lt;&gt;"",Company_PC_inputs!AK59,""))</f>
        <v/>
      </c>
      <c r="AL59" s="248" t="str">
        <f>IF(Ofwat_PC_Interventions!AL59&lt;&gt;"",Ofwat_PC_Interventions!AL59,IF(Company_PC_inputs!AL59&lt;&gt;"",Company_PC_inputs!AL59,""))</f>
        <v/>
      </c>
      <c r="AM59" s="248" t="str">
        <f>IF(Ofwat_PC_Interventions!AM59&lt;&gt;"",Ofwat_PC_Interventions!AM59,IF(Company_PC_inputs!AM59&lt;&gt;"",Company_PC_inputs!AM59,""))</f>
        <v/>
      </c>
      <c r="AN59" s="248" t="str">
        <f>IF(Ofwat_PC_Interventions!AN59&lt;&gt;"",Ofwat_PC_Interventions!AN59,IF(Company_PC_inputs!AN59&lt;&gt;"",Company_PC_inputs!AN59,""))</f>
        <v/>
      </c>
      <c r="AO59" s="248" t="str">
        <f>IF(Ofwat_PC_Interventions!AO59&lt;&gt;"",Ofwat_PC_Interventions!AO59,IF(Company_PC_inputs!AO59&lt;&gt;"",Company_PC_inputs!AO59,""))</f>
        <v/>
      </c>
      <c r="AP59" s="248" t="str">
        <f>IF(Ofwat_PC_Interventions!AP59&lt;&gt;"",Ofwat_PC_Interventions!AP59,IF(Company_PC_inputs!AP59&lt;&gt;"",Company_PC_inputs!AP59,""))</f>
        <v/>
      </c>
      <c r="AQ59" s="248" t="str">
        <f>IF(Ofwat_PC_Interventions!AQ59&lt;&gt;"",Ofwat_PC_Interventions!AQ59,IF(Company_PC_inputs!AQ59&lt;&gt;"",Company_PC_inputs!AQ59,""))</f>
        <v/>
      </c>
      <c r="AR59" s="248" t="str">
        <f>IF(Ofwat_PC_Interventions!AR59&lt;&gt;"",Ofwat_PC_Interventions!AR59,IF(Company_PC_inputs!AR59&lt;&gt;"",Company_PC_inputs!AR59,""))</f>
        <v/>
      </c>
      <c r="AS59" s="248" t="str">
        <f>IF(Ofwat_PC_Interventions!AS59&lt;&gt;"",Ofwat_PC_Interventions!AS59,IF(Company_PC_inputs!AS59&lt;&gt;"",Company_PC_inputs!AS59,""))</f>
        <v/>
      </c>
      <c r="AT59" s="248" t="str">
        <f>IF(Ofwat_PC_Interventions!AT59&lt;&gt;"",Ofwat_PC_Interventions!AT59,IF(Company_PC_inputs!AT59&lt;&gt;"",Company_PC_inputs!AT59,""))</f>
        <v/>
      </c>
      <c r="AU59" s="248" t="str">
        <f>IF(Ofwat_PC_Interventions!AU59&lt;&gt;"",Ofwat_PC_Interventions!AU59,IF(Company_PC_inputs!AU59&lt;&gt;"",Company_PC_inputs!AU59,""))</f>
        <v/>
      </c>
      <c r="AV59" s="248" t="str">
        <f>IF(Ofwat_PC_Interventions!AV59&lt;&gt;"",Ofwat_PC_Interventions!AV59,IF(Company_PC_inputs!AV59&lt;&gt;"",Company_PC_inputs!AV59,""))</f>
        <v/>
      </c>
      <c r="AW59" s="248" t="str">
        <f>IF(Ofwat_PC_Interventions!AW59&lt;&gt;"",Ofwat_PC_Interventions!AW59,IF(Company_PC_inputs!AW59&lt;&gt;"",Company_PC_inputs!AW59,""))</f>
        <v/>
      </c>
      <c r="AX59" s="248" t="str">
        <f>IF(Ofwat_PC_Interventions!AX59&lt;&gt;"",Ofwat_PC_Interventions!AX59,IF(Company_PC_inputs!AX59&lt;&gt;"",Company_PC_inputs!AX59,""))</f>
        <v/>
      </c>
      <c r="AY59" s="248" t="str">
        <f>IF(Ofwat_PC_Interventions!AY59&lt;&gt;"",Ofwat_PC_Interventions!AY59,IF(Company_PC_inputs!AY59&lt;&gt;"",Company_PC_inputs!AY59,""))</f>
        <v/>
      </c>
      <c r="AZ59" s="248" t="str">
        <f>IF(Ofwat_PC_Interventions!AZ59&lt;&gt;"",Ofwat_PC_Interventions!AZ59,IF(Company_PC_inputs!AZ59&lt;&gt;"",Company_PC_inputs!AZ59,""))</f>
        <v/>
      </c>
      <c r="BA59" s="248" t="str">
        <f>IF(Ofwat_PC_Interventions!BA59&lt;&gt;"",Ofwat_PC_Interventions!BA59,IF(Company_PC_inputs!BA59&lt;&gt;"",Company_PC_inputs!BA59,""))</f>
        <v/>
      </c>
      <c r="BB59" s="248" t="str">
        <f>IF(Ofwat_PC_Interventions!BB59&lt;&gt;"",Ofwat_PC_Interventions!BB59,IF(Company_PC_inputs!BB59&lt;&gt;"",Company_PC_inputs!BB59,""))</f>
        <v/>
      </c>
      <c r="BC59" s="248" t="str">
        <f>IF(Ofwat_PC_Interventions!BC59&lt;&gt;"",Ofwat_PC_Interventions!BC59,IF(Company_PC_inputs!BC59&lt;&gt;"",Company_PC_inputs!BC59,""))</f>
        <v/>
      </c>
      <c r="BD59" s="248" t="str">
        <f>IF(Ofwat_PC_Interventions!BD59&lt;&gt;"",Ofwat_PC_Interventions!BD59,IF(Company_PC_inputs!BD59&lt;&gt;"",Company_PC_inputs!BD59,""))</f>
        <v/>
      </c>
      <c r="BE59" s="248" t="str">
        <f>IF(Ofwat_PC_Interventions!BE59&lt;&gt;"",Ofwat_PC_Interventions!BE59,IF(Company_PC_inputs!BE59&lt;&gt;"",Company_PC_inputs!BE59,""))</f>
        <v/>
      </c>
      <c r="BF59" s="248" t="str">
        <f>IF(Ofwat_PC_Interventions!BF59&lt;&gt;"",Ofwat_PC_Interventions!BF59,IF(Company_PC_inputs!BF59&lt;&gt;"",Company_PC_inputs!BF59,""))</f>
        <v/>
      </c>
      <c r="BG59" s="248" t="str">
        <f>IF(Ofwat_PC_Interventions!BG59&lt;&gt;"",Ofwat_PC_Interventions!BG59,IF(Company_PC_inputs!BG59&lt;&gt;"",Company_PC_inputs!BG59,""))</f>
        <v/>
      </c>
      <c r="BH59" s="248" t="str">
        <f>IF(Ofwat_PC_Interventions!BH59&lt;&gt;"",Ofwat_PC_Interventions!BH59,IF(Company_PC_inputs!BH59&lt;&gt;"",Company_PC_inputs!BH59,""))</f>
        <v/>
      </c>
      <c r="BI59" s="248" t="str">
        <f>IF(Ofwat_PC_Interventions!BI59&lt;&gt;"",Ofwat_PC_Interventions!BI59,IF(Company_PC_inputs!BI59&lt;&gt;"",Company_PC_inputs!BI59,""))</f>
        <v/>
      </c>
      <c r="BJ59" s="248" t="str">
        <f>IF(Ofwat_PC_Interventions!BJ59&lt;&gt;"",Ofwat_PC_Interventions!BJ59,IF(Company_PC_inputs!BJ59&lt;&gt;"",Company_PC_inputs!BJ59,""))</f>
        <v/>
      </c>
      <c r="BK59" s="248" t="str">
        <f>IF(Ofwat_PC_Interventions!BK59&lt;&gt;"",Ofwat_PC_Interventions!BK59,IF(Company_PC_inputs!BK59&lt;&gt;"",Company_PC_inputs!BK59,""))</f>
        <v/>
      </c>
      <c r="BL59" s="248" t="str">
        <f>IF(Ofwat_PC_Interventions!BL59&lt;&gt;"",Ofwat_PC_Interventions!BL59,IF(Company_PC_inputs!BL59&lt;&gt;"",Company_PC_inputs!BL59,""))</f>
        <v/>
      </c>
      <c r="BM59" s="248" t="str">
        <f>IF(Ofwat_PC_Interventions!BM59&lt;&gt;"",Ofwat_PC_Interventions!BM59,IF(Company_PC_inputs!BM59&lt;&gt;"",Company_PC_inputs!BM59,""))</f>
        <v/>
      </c>
      <c r="BN59" s="248" t="str">
        <f>IF(Ofwat_PC_Interventions!BN59&lt;&gt;"",Ofwat_PC_Interventions!BN59,IF(Company_PC_inputs!BN59&lt;&gt;"",Company_PC_inputs!BN59,""))</f>
        <v/>
      </c>
      <c r="BO59" s="248" t="str">
        <f>IF(Ofwat_PC_Interventions!BO59&lt;&gt;"",Ofwat_PC_Interventions!BO59,IF(Company_PC_inputs!BO59&lt;&gt;"",Company_PC_inputs!BO59,""))</f>
        <v/>
      </c>
      <c r="BP59" s="248" t="str">
        <f>IF(Ofwat_PC_Interventions!BP59&lt;&gt;"",Ofwat_PC_Interventions!BP59,IF(Company_PC_inputs!BP59&lt;&gt;"",Company_PC_inputs!BP59,""))</f>
        <v/>
      </c>
      <c r="BQ59" s="248" t="str">
        <f>IF(Ofwat_PC_Interventions!BQ59&lt;&gt;"",Ofwat_PC_Interventions!BQ59,IF(Company_PC_inputs!BQ59&lt;&gt;"",Company_PC_inputs!BQ59,""))</f>
        <v/>
      </c>
    </row>
    <row r="60" spans="4:69" s="170" customFormat="1" x14ac:dyDescent="0.2">
      <c r="D60" s="208"/>
      <c r="E60" s="208" t="s">
        <v>143</v>
      </c>
      <c r="F60" s="208"/>
      <c r="G60" s="208" t="str">
        <f>"£m/unit ("&amp;InpCompany!$F$10&amp;" prices)"</f>
        <v>£m/unit (2017-18 prices)</v>
      </c>
      <c r="H60" s="208"/>
      <c r="I60" s="208"/>
      <c r="J60" s="248" t="str">
        <f>IF(Ofwat_PC_Interventions!J60&lt;&gt;"",Ofwat_PC_Interventions!J60,IF(Company_PC_inputs!J60&lt;&gt;"",Company_PC_inputs!J60,""))</f>
        <v/>
      </c>
      <c r="K60" s="248" t="str">
        <f>IF(Ofwat_PC_Interventions!K60&lt;&gt;"",Ofwat_PC_Interventions!K60,IF(Company_PC_inputs!K60&lt;&gt;"",Company_PC_inputs!K60,""))</f>
        <v/>
      </c>
      <c r="L60" s="248" t="str">
        <f>IF(Ofwat_PC_Interventions!L60&lt;&gt;"",Ofwat_PC_Interventions!L60,IF(Company_PC_inputs!L60&lt;&gt;"",Company_PC_inputs!L60,""))</f>
        <v/>
      </c>
      <c r="M60" s="248" t="str">
        <f>IF(Ofwat_PC_Interventions!M60&lt;&gt;"",Ofwat_PC_Interventions!M60,IF(Company_PC_inputs!M60&lt;&gt;"",Company_PC_inputs!M60,""))</f>
        <v/>
      </c>
      <c r="N60" s="248" t="str">
        <f>IF(Ofwat_PC_Interventions!N60&lt;&gt;"",Ofwat_PC_Interventions!N60,IF(Company_PC_inputs!N60&lt;&gt;"",Company_PC_inputs!N60,""))</f>
        <v/>
      </c>
      <c r="O60" s="248" t="str">
        <f>IF(Ofwat_PC_Interventions!O60&lt;&gt;"",Ofwat_PC_Interventions!O60,IF(Company_PC_inputs!O60&lt;&gt;"",Company_PC_inputs!O60,""))</f>
        <v/>
      </c>
      <c r="P60" s="248" t="str">
        <f>IF(Ofwat_PC_Interventions!P60&lt;&gt;"",Ofwat_PC_Interventions!P60,IF(Company_PC_inputs!P60&lt;&gt;"",Company_PC_inputs!P60,""))</f>
        <v/>
      </c>
      <c r="Q60" s="248" t="str">
        <f>IF(Ofwat_PC_Interventions!Q60&lt;&gt;"",Ofwat_PC_Interventions!Q60,IF(Company_PC_inputs!Q60&lt;&gt;"",Company_PC_inputs!Q60,""))</f>
        <v/>
      </c>
      <c r="R60" s="248" t="str">
        <f>IF(Ofwat_PC_Interventions!R60&lt;&gt;"",Ofwat_PC_Interventions!R60,IF(Company_PC_inputs!R60&lt;&gt;"",Company_PC_inputs!R60,""))</f>
        <v/>
      </c>
      <c r="S60" s="248" t="str">
        <f>IF(Ofwat_PC_Interventions!S60&lt;&gt;"",Ofwat_PC_Interventions!S60,IF(Company_PC_inputs!S60&lt;&gt;"",Company_PC_inputs!S60,""))</f>
        <v/>
      </c>
      <c r="T60" s="248" t="str">
        <f>IF(Ofwat_PC_Interventions!T60&lt;&gt;"",Ofwat_PC_Interventions!T60,IF(Company_PC_inputs!T60&lt;&gt;"",Company_PC_inputs!T60,""))</f>
        <v/>
      </c>
      <c r="U60" s="248" t="str">
        <f>IF(Ofwat_PC_Interventions!U60&lt;&gt;"",Ofwat_PC_Interventions!U60,IF(Company_PC_inputs!U60&lt;&gt;"",Company_PC_inputs!U60,""))</f>
        <v/>
      </c>
      <c r="V60" s="248" t="str">
        <f>IF(Ofwat_PC_Interventions!V60&lt;&gt;"",Ofwat_PC_Interventions!V60,IF(Company_PC_inputs!V60&lt;&gt;"",Company_PC_inputs!V60,""))</f>
        <v/>
      </c>
      <c r="W60" s="248" t="str">
        <f>IF(Ofwat_PC_Interventions!W60&lt;&gt;"",Ofwat_PC_Interventions!W60,IF(Company_PC_inputs!W60&lt;&gt;"",Company_PC_inputs!W60,""))</f>
        <v/>
      </c>
      <c r="X60" s="248" t="str">
        <f>IF(Ofwat_PC_Interventions!X60&lt;&gt;"",Ofwat_PC_Interventions!X60,IF(Company_PC_inputs!X60&lt;&gt;"",Company_PC_inputs!X60,""))</f>
        <v/>
      </c>
      <c r="Y60" s="248" t="str">
        <f>IF(Ofwat_PC_Interventions!Y60&lt;&gt;"",Ofwat_PC_Interventions!Y60,IF(Company_PC_inputs!Y60&lt;&gt;"",Company_PC_inputs!Y60,""))</f>
        <v/>
      </c>
      <c r="Z60" s="248" t="str">
        <f>IF(Ofwat_PC_Interventions!Z60&lt;&gt;"",Ofwat_PC_Interventions!Z60,IF(Company_PC_inputs!Z60&lt;&gt;"",Company_PC_inputs!Z60,""))</f>
        <v/>
      </c>
      <c r="AA60" s="248" t="str">
        <f>IF(Ofwat_PC_Interventions!AA60&lt;&gt;"",Ofwat_PC_Interventions!AA60,IF(Company_PC_inputs!AA60&lt;&gt;"",Company_PC_inputs!AA60,""))</f>
        <v/>
      </c>
      <c r="AB60" s="248" t="str">
        <f>IF(Ofwat_PC_Interventions!AB60&lt;&gt;"",Ofwat_PC_Interventions!AB60,IF(Company_PC_inputs!AB60&lt;&gt;"",Company_PC_inputs!AB60,""))</f>
        <v/>
      </c>
      <c r="AC60" s="248" t="str">
        <f>IF(Ofwat_PC_Interventions!AC60&lt;&gt;"",Ofwat_PC_Interventions!AC60,IF(Company_PC_inputs!AC60&lt;&gt;"",Company_PC_inputs!AC60,""))</f>
        <v/>
      </c>
      <c r="AD60" s="248" t="str">
        <f>IF(Ofwat_PC_Interventions!AD60&lt;&gt;"",Ofwat_PC_Interventions!AD60,IF(Company_PC_inputs!AD60&lt;&gt;"",Company_PC_inputs!AD60,""))</f>
        <v/>
      </c>
      <c r="AE60" s="248" t="str">
        <f>IF(Ofwat_PC_Interventions!AE60&lt;&gt;"",Ofwat_PC_Interventions!AE60,IF(Company_PC_inputs!AE60&lt;&gt;"",Company_PC_inputs!AE60,""))</f>
        <v/>
      </c>
      <c r="AF60" s="248" t="str">
        <f>IF(Ofwat_PC_Interventions!AF60&lt;&gt;"",Ofwat_PC_Interventions!AF60,IF(Company_PC_inputs!AF60&lt;&gt;"",Company_PC_inputs!AF60,""))</f>
        <v/>
      </c>
      <c r="AG60" s="248" t="str">
        <f>IF(Ofwat_PC_Interventions!AG60&lt;&gt;"",Ofwat_PC_Interventions!AG60,IF(Company_PC_inputs!AG60&lt;&gt;"",Company_PC_inputs!AG60,""))</f>
        <v/>
      </c>
      <c r="AH60" s="248" t="str">
        <f>IF(Ofwat_PC_Interventions!AH60&lt;&gt;"",Ofwat_PC_Interventions!AH60,IF(Company_PC_inputs!AH60&lt;&gt;"",Company_PC_inputs!AH60,""))</f>
        <v/>
      </c>
      <c r="AI60" s="248" t="str">
        <f>IF(Ofwat_PC_Interventions!AI60&lt;&gt;"",Ofwat_PC_Interventions!AI60,IF(Company_PC_inputs!AI60&lt;&gt;"",Company_PC_inputs!AI60,""))</f>
        <v/>
      </c>
      <c r="AJ60" s="248" t="str">
        <f>IF(Ofwat_PC_Interventions!AJ60&lt;&gt;"",Ofwat_PC_Interventions!AJ60,IF(Company_PC_inputs!AJ60&lt;&gt;"",Company_PC_inputs!AJ60,""))</f>
        <v/>
      </c>
      <c r="AK60" s="248" t="str">
        <f>IF(Ofwat_PC_Interventions!AK60&lt;&gt;"",Ofwat_PC_Interventions!AK60,IF(Company_PC_inputs!AK60&lt;&gt;"",Company_PC_inputs!AK60,""))</f>
        <v/>
      </c>
      <c r="AL60" s="248" t="str">
        <f>IF(Ofwat_PC_Interventions!AL60&lt;&gt;"",Ofwat_PC_Interventions!AL60,IF(Company_PC_inputs!AL60&lt;&gt;"",Company_PC_inputs!AL60,""))</f>
        <v/>
      </c>
      <c r="AM60" s="248" t="str">
        <f>IF(Ofwat_PC_Interventions!AM60&lt;&gt;"",Ofwat_PC_Interventions!AM60,IF(Company_PC_inputs!AM60&lt;&gt;"",Company_PC_inputs!AM60,""))</f>
        <v/>
      </c>
      <c r="AN60" s="248" t="str">
        <f>IF(Ofwat_PC_Interventions!AN60&lt;&gt;"",Ofwat_PC_Interventions!AN60,IF(Company_PC_inputs!AN60&lt;&gt;"",Company_PC_inputs!AN60,""))</f>
        <v/>
      </c>
      <c r="AO60" s="248" t="str">
        <f>IF(Ofwat_PC_Interventions!AO60&lt;&gt;"",Ofwat_PC_Interventions!AO60,IF(Company_PC_inputs!AO60&lt;&gt;"",Company_PC_inputs!AO60,""))</f>
        <v/>
      </c>
      <c r="AP60" s="248" t="str">
        <f>IF(Ofwat_PC_Interventions!AP60&lt;&gt;"",Ofwat_PC_Interventions!AP60,IF(Company_PC_inputs!AP60&lt;&gt;"",Company_PC_inputs!AP60,""))</f>
        <v/>
      </c>
      <c r="AQ60" s="248" t="str">
        <f>IF(Ofwat_PC_Interventions!AQ60&lt;&gt;"",Ofwat_PC_Interventions!AQ60,IF(Company_PC_inputs!AQ60&lt;&gt;"",Company_PC_inputs!AQ60,""))</f>
        <v/>
      </c>
      <c r="AR60" s="248" t="str">
        <f>IF(Ofwat_PC_Interventions!AR60&lt;&gt;"",Ofwat_PC_Interventions!AR60,IF(Company_PC_inputs!AR60&lt;&gt;"",Company_PC_inputs!AR60,""))</f>
        <v/>
      </c>
      <c r="AS60" s="248" t="str">
        <f>IF(Ofwat_PC_Interventions!AS60&lt;&gt;"",Ofwat_PC_Interventions!AS60,IF(Company_PC_inputs!AS60&lt;&gt;"",Company_PC_inputs!AS60,""))</f>
        <v/>
      </c>
      <c r="AT60" s="248" t="str">
        <f>IF(Ofwat_PC_Interventions!AT60&lt;&gt;"",Ofwat_PC_Interventions!AT60,IF(Company_PC_inputs!AT60&lt;&gt;"",Company_PC_inputs!AT60,""))</f>
        <v/>
      </c>
      <c r="AU60" s="248" t="str">
        <f>IF(Ofwat_PC_Interventions!AU60&lt;&gt;"",Ofwat_PC_Interventions!AU60,IF(Company_PC_inputs!AU60&lt;&gt;"",Company_PC_inputs!AU60,""))</f>
        <v/>
      </c>
      <c r="AV60" s="248" t="str">
        <f>IF(Ofwat_PC_Interventions!AV60&lt;&gt;"",Ofwat_PC_Interventions!AV60,IF(Company_PC_inputs!AV60&lt;&gt;"",Company_PC_inputs!AV60,""))</f>
        <v/>
      </c>
      <c r="AW60" s="248" t="str">
        <f>IF(Ofwat_PC_Interventions!AW60&lt;&gt;"",Ofwat_PC_Interventions!AW60,IF(Company_PC_inputs!AW60&lt;&gt;"",Company_PC_inputs!AW60,""))</f>
        <v/>
      </c>
      <c r="AX60" s="248" t="str">
        <f>IF(Ofwat_PC_Interventions!AX60&lt;&gt;"",Ofwat_PC_Interventions!AX60,IF(Company_PC_inputs!AX60&lt;&gt;"",Company_PC_inputs!AX60,""))</f>
        <v/>
      </c>
      <c r="AY60" s="248" t="str">
        <f>IF(Ofwat_PC_Interventions!AY60&lt;&gt;"",Ofwat_PC_Interventions!AY60,IF(Company_PC_inputs!AY60&lt;&gt;"",Company_PC_inputs!AY60,""))</f>
        <v/>
      </c>
      <c r="AZ60" s="248" t="str">
        <f>IF(Ofwat_PC_Interventions!AZ60&lt;&gt;"",Ofwat_PC_Interventions!AZ60,IF(Company_PC_inputs!AZ60&lt;&gt;"",Company_PC_inputs!AZ60,""))</f>
        <v/>
      </c>
      <c r="BA60" s="248" t="str">
        <f>IF(Ofwat_PC_Interventions!BA60&lt;&gt;"",Ofwat_PC_Interventions!BA60,IF(Company_PC_inputs!BA60&lt;&gt;"",Company_PC_inputs!BA60,""))</f>
        <v/>
      </c>
      <c r="BB60" s="248" t="str">
        <f>IF(Ofwat_PC_Interventions!BB60&lt;&gt;"",Ofwat_PC_Interventions!BB60,IF(Company_PC_inputs!BB60&lt;&gt;"",Company_PC_inputs!BB60,""))</f>
        <v/>
      </c>
      <c r="BC60" s="248" t="str">
        <f>IF(Ofwat_PC_Interventions!BC60&lt;&gt;"",Ofwat_PC_Interventions!BC60,IF(Company_PC_inputs!BC60&lt;&gt;"",Company_PC_inputs!BC60,""))</f>
        <v/>
      </c>
      <c r="BD60" s="248" t="str">
        <f>IF(Ofwat_PC_Interventions!BD60&lt;&gt;"",Ofwat_PC_Interventions!BD60,IF(Company_PC_inputs!BD60&lt;&gt;"",Company_PC_inputs!BD60,""))</f>
        <v/>
      </c>
      <c r="BE60" s="248" t="str">
        <f>IF(Ofwat_PC_Interventions!BE60&lt;&gt;"",Ofwat_PC_Interventions!BE60,IF(Company_PC_inputs!BE60&lt;&gt;"",Company_PC_inputs!BE60,""))</f>
        <v/>
      </c>
      <c r="BF60" s="248" t="str">
        <f>IF(Ofwat_PC_Interventions!BF60&lt;&gt;"",Ofwat_PC_Interventions!BF60,IF(Company_PC_inputs!BF60&lt;&gt;"",Company_PC_inputs!BF60,""))</f>
        <v/>
      </c>
      <c r="BG60" s="248" t="str">
        <f>IF(Ofwat_PC_Interventions!BG60&lt;&gt;"",Ofwat_PC_Interventions!BG60,IF(Company_PC_inputs!BG60&lt;&gt;"",Company_PC_inputs!BG60,""))</f>
        <v/>
      </c>
      <c r="BH60" s="248" t="str">
        <f>IF(Ofwat_PC_Interventions!BH60&lt;&gt;"",Ofwat_PC_Interventions!BH60,IF(Company_PC_inputs!BH60&lt;&gt;"",Company_PC_inputs!BH60,""))</f>
        <v/>
      </c>
      <c r="BI60" s="248" t="str">
        <f>IF(Ofwat_PC_Interventions!BI60&lt;&gt;"",Ofwat_PC_Interventions!BI60,IF(Company_PC_inputs!BI60&lt;&gt;"",Company_PC_inputs!BI60,""))</f>
        <v/>
      </c>
      <c r="BJ60" s="248" t="str">
        <f>IF(Ofwat_PC_Interventions!BJ60&lt;&gt;"",Ofwat_PC_Interventions!BJ60,IF(Company_PC_inputs!BJ60&lt;&gt;"",Company_PC_inputs!BJ60,""))</f>
        <v/>
      </c>
      <c r="BK60" s="248" t="str">
        <f>IF(Ofwat_PC_Interventions!BK60&lt;&gt;"",Ofwat_PC_Interventions!BK60,IF(Company_PC_inputs!BK60&lt;&gt;"",Company_PC_inputs!BK60,""))</f>
        <v/>
      </c>
      <c r="BL60" s="248" t="str">
        <f>IF(Ofwat_PC_Interventions!BL60&lt;&gt;"",Ofwat_PC_Interventions!BL60,IF(Company_PC_inputs!BL60&lt;&gt;"",Company_PC_inputs!BL60,""))</f>
        <v/>
      </c>
      <c r="BM60" s="248" t="str">
        <f>IF(Ofwat_PC_Interventions!BM60&lt;&gt;"",Ofwat_PC_Interventions!BM60,IF(Company_PC_inputs!BM60&lt;&gt;"",Company_PC_inputs!BM60,""))</f>
        <v/>
      </c>
      <c r="BN60" s="248" t="str">
        <f>IF(Ofwat_PC_Interventions!BN60&lt;&gt;"",Ofwat_PC_Interventions!BN60,IF(Company_PC_inputs!BN60&lt;&gt;"",Company_PC_inputs!BN60,""))</f>
        <v/>
      </c>
      <c r="BO60" s="248" t="str">
        <f>IF(Ofwat_PC_Interventions!BO60&lt;&gt;"",Ofwat_PC_Interventions!BO60,IF(Company_PC_inputs!BO60&lt;&gt;"",Company_PC_inputs!BO60,""))</f>
        <v/>
      </c>
      <c r="BP60" s="248" t="str">
        <f>IF(Ofwat_PC_Interventions!BP60&lt;&gt;"",Ofwat_PC_Interventions!BP60,IF(Company_PC_inputs!BP60&lt;&gt;"",Company_PC_inputs!BP60,""))</f>
        <v/>
      </c>
      <c r="BQ60" s="248" t="str">
        <f>IF(Ofwat_PC_Interventions!BQ60&lt;&gt;"",Ofwat_PC_Interventions!BQ60,IF(Company_PC_inputs!BQ60&lt;&gt;"",Company_PC_inputs!BQ60,""))</f>
        <v/>
      </c>
    </row>
    <row r="61" spans="4:69" s="170" customFormat="1" x14ac:dyDescent="0.2">
      <c r="D61" s="208"/>
      <c r="E61" s="208"/>
      <c r="F61" s="208"/>
      <c r="G61" s="208"/>
      <c r="H61" s="208"/>
      <c r="I61" s="208"/>
      <c r="J61" s="202" t="str">
        <f>IF(Ofwat_PC_Interventions!J61&lt;&gt;"",Ofwat_PC_Interventions!J61,IF(Company_PC_inputs!J61&lt;&gt;"",Company_PC_inputs!J61,""))</f>
        <v/>
      </c>
      <c r="K61" s="202" t="str">
        <f>IF(Ofwat_PC_Interventions!K61&lt;&gt;"",Ofwat_PC_Interventions!K61,IF(Company_PC_inputs!K61&lt;&gt;"",Company_PC_inputs!K61,""))</f>
        <v/>
      </c>
      <c r="L61" s="202" t="str">
        <f>IF(Ofwat_PC_Interventions!L61&lt;&gt;"",Ofwat_PC_Interventions!L61,IF(Company_PC_inputs!L61&lt;&gt;"",Company_PC_inputs!L61,""))</f>
        <v/>
      </c>
      <c r="M61" s="202" t="str">
        <f>IF(Ofwat_PC_Interventions!M61&lt;&gt;"",Ofwat_PC_Interventions!M61,IF(Company_PC_inputs!M61&lt;&gt;"",Company_PC_inputs!M61,""))</f>
        <v/>
      </c>
      <c r="N61" s="202" t="str">
        <f>IF(Ofwat_PC_Interventions!N61&lt;&gt;"",Ofwat_PC_Interventions!N61,IF(Company_PC_inputs!N61&lt;&gt;"",Company_PC_inputs!N61,""))</f>
        <v/>
      </c>
      <c r="O61" s="202" t="str">
        <f>IF(Ofwat_PC_Interventions!O61&lt;&gt;"",Ofwat_PC_Interventions!O61,IF(Company_PC_inputs!O61&lt;&gt;"",Company_PC_inputs!O61,""))</f>
        <v/>
      </c>
      <c r="P61" s="202" t="str">
        <f>IF(Ofwat_PC_Interventions!P61&lt;&gt;"",Ofwat_PC_Interventions!P61,IF(Company_PC_inputs!P61&lt;&gt;"",Company_PC_inputs!P61,""))</f>
        <v/>
      </c>
      <c r="Q61" s="202" t="str">
        <f>IF(Ofwat_PC_Interventions!Q61&lt;&gt;"",Ofwat_PC_Interventions!Q61,IF(Company_PC_inputs!Q61&lt;&gt;"",Company_PC_inputs!Q61,""))</f>
        <v/>
      </c>
      <c r="R61" s="202" t="str">
        <f>IF(Ofwat_PC_Interventions!R61&lt;&gt;"",Ofwat_PC_Interventions!R61,IF(Company_PC_inputs!R61&lt;&gt;"",Company_PC_inputs!R61,""))</f>
        <v/>
      </c>
      <c r="S61" s="202" t="str">
        <f>IF(Ofwat_PC_Interventions!S61&lt;&gt;"",Ofwat_PC_Interventions!S61,IF(Company_PC_inputs!S61&lt;&gt;"",Company_PC_inputs!S61,""))</f>
        <v/>
      </c>
      <c r="T61" s="202" t="str">
        <f>IF(Ofwat_PC_Interventions!T61&lt;&gt;"",Ofwat_PC_Interventions!T61,IF(Company_PC_inputs!T61&lt;&gt;"",Company_PC_inputs!T61,""))</f>
        <v/>
      </c>
      <c r="U61" s="202" t="str">
        <f>IF(Ofwat_PC_Interventions!U61&lt;&gt;"",Ofwat_PC_Interventions!U61,IF(Company_PC_inputs!U61&lt;&gt;"",Company_PC_inputs!U61,""))</f>
        <v/>
      </c>
      <c r="V61" s="202" t="str">
        <f>IF(Ofwat_PC_Interventions!V61&lt;&gt;"",Ofwat_PC_Interventions!V61,IF(Company_PC_inputs!V61&lt;&gt;"",Company_PC_inputs!V61,""))</f>
        <v/>
      </c>
      <c r="W61" s="202" t="str">
        <f>IF(Ofwat_PC_Interventions!W61&lt;&gt;"",Ofwat_PC_Interventions!W61,IF(Company_PC_inputs!W61&lt;&gt;"",Company_PC_inputs!W61,""))</f>
        <v/>
      </c>
      <c r="X61" s="202" t="str">
        <f>IF(Ofwat_PC_Interventions!X61&lt;&gt;"",Ofwat_PC_Interventions!X61,IF(Company_PC_inputs!X61&lt;&gt;"",Company_PC_inputs!X61,""))</f>
        <v/>
      </c>
      <c r="Y61" s="202" t="str">
        <f>IF(Ofwat_PC_Interventions!Y61&lt;&gt;"",Ofwat_PC_Interventions!Y61,IF(Company_PC_inputs!Y61&lt;&gt;"",Company_PC_inputs!Y61,""))</f>
        <v/>
      </c>
      <c r="Z61" s="202" t="str">
        <f>IF(Ofwat_PC_Interventions!Z61&lt;&gt;"",Ofwat_PC_Interventions!Z61,IF(Company_PC_inputs!Z61&lt;&gt;"",Company_PC_inputs!Z61,""))</f>
        <v/>
      </c>
      <c r="AA61" s="202" t="str">
        <f>IF(Ofwat_PC_Interventions!AA61&lt;&gt;"",Ofwat_PC_Interventions!AA61,IF(Company_PC_inputs!AA61&lt;&gt;"",Company_PC_inputs!AA61,""))</f>
        <v/>
      </c>
      <c r="AB61" s="202" t="str">
        <f>IF(Ofwat_PC_Interventions!AB61&lt;&gt;"",Ofwat_PC_Interventions!AB61,IF(Company_PC_inputs!AB61&lt;&gt;"",Company_PC_inputs!AB61,""))</f>
        <v/>
      </c>
      <c r="AC61" s="202" t="str">
        <f>IF(Ofwat_PC_Interventions!AC61&lt;&gt;"",Ofwat_PC_Interventions!AC61,IF(Company_PC_inputs!AC61&lt;&gt;"",Company_PC_inputs!AC61,""))</f>
        <v/>
      </c>
      <c r="AD61" s="202" t="str">
        <f>IF(Ofwat_PC_Interventions!AD61&lt;&gt;"",Ofwat_PC_Interventions!AD61,IF(Company_PC_inputs!AD61&lt;&gt;"",Company_PC_inputs!AD61,""))</f>
        <v/>
      </c>
      <c r="AE61" s="202" t="str">
        <f>IF(Ofwat_PC_Interventions!AE61&lt;&gt;"",Ofwat_PC_Interventions!AE61,IF(Company_PC_inputs!AE61&lt;&gt;"",Company_PC_inputs!AE61,""))</f>
        <v/>
      </c>
      <c r="AF61" s="202" t="str">
        <f>IF(Ofwat_PC_Interventions!AF61&lt;&gt;"",Ofwat_PC_Interventions!AF61,IF(Company_PC_inputs!AF61&lt;&gt;"",Company_PC_inputs!AF61,""))</f>
        <v/>
      </c>
      <c r="AG61" s="202" t="str">
        <f>IF(Ofwat_PC_Interventions!AG61&lt;&gt;"",Ofwat_PC_Interventions!AG61,IF(Company_PC_inputs!AG61&lt;&gt;"",Company_PC_inputs!AG61,""))</f>
        <v/>
      </c>
      <c r="AH61" s="202" t="str">
        <f>IF(Ofwat_PC_Interventions!AH61&lt;&gt;"",Ofwat_PC_Interventions!AH61,IF(Company_PC_inputs!AH61&lt;&gt;"",Company_PC_inputs!AH61,""))</f>
        <v/>
      </c>
      <c r="AI61" s="202" t="str">
        <f>IF(Ofwat_PC_Interventions!AI61&lt;&gt;"",Ofwat_PC_Interventions!AI61,IF(Company_PC_inputs!AI61&lt;&gt;"",Company_PC_inputs!AI61,""))</f>
        <v/>
      </c>
      <c r="AJ61" s="202" t="str">
        <f>IF(Ofwat_PC_Interventions!AJ61&lt;&gt;"",Ofwat_PC_Interventions!AJ61,IF(Company_PC_inputs!AJ61&lt;&gt;"",Company_PC_inputs!AJ61,""))</f>
        <v/>
      </c>
      <c r="AK61" s="202" t="str">
        <f>IF(Ofwat_PC_Interventions!AK61&lt;&gt;"",Ofwat_PC_Interventions!AK61,IF(Company_PC_inputs!AK61&lt;&gt;"",Company_PC_inputs!AK61,""))</f>
        <v/>
      </c>
      <c r="AL61" s="202" t="str">
        <f>IF(Ofwat_PC_Interventions!AL61&lt;&gt;"",Ofwat_PC_Interventions!AL61,IF(Company_PC_inputs!AL61&lt;&gt;"",Company_PC_inputs!AL61,""))</f>
        <v/>
      </c>
      <c r="AM61" s="202" t="str">
        <f>IF(Ofwat_PC_Interventions!AM61&lt;&gt;"",Ofwat_PC_Interventions!AM61,IF(Company_PC_inputs!AM61&lt;&gt;"",Company_PC_inputs!AM61,""))</f>
        <v/>
      </c>
      <c r="AN61" s="202" t="str">
        <f>IF(Ofwat_PC_Interventions!AN61&lt;&gt;"",Ofwat_PC_Interventions!AN61,IF(Company_PC_inputs!AN61&lt;&gt;"",Company_PC_inputs!AN61,""))</f>
        <v/>
      </c>
      <c r="AO61" s="202" t="str">
        <f>IF(Ofwat_PC_Interventions!AO61&lt;&gt;"",Ofwat_PC_Interventions!AO61,IF(Company_PC_inputs!AO61&lt;&gt;"",Company_PC_inputs!AO61,""))</f>
        <v/>
      </c>
      <c r="AP61" s="202" t="str">
        <f>IF(Ofwat_PC_Interventions!AP61&lt;&gt;"",Ofwat_PC_Interventions!AP61,IF(Company_PC_inputs!AP61&lt;&gt;"",Company_PC_inputs!AP61,""))</f>
        <v/>
      </c>
      <c r="AQ61" s="202" t="str">
        <f>IF(Ofwat_PC_Interventions!AQ61&lt;&gt;"",Ofwat_PC_Interventions!AQ61,IF(Company_PC_inputs!AQ61&lt;&gt;"",Company_PC_inputs!AQ61,""))</f>
        <v/>
      </c>
      <c r="AR61" s="202" t="str">
        <f>IF(Ofwat_PC_Interventions!AR61&lt;&gt;"",Ofwat_PC_Interventions!AR61,IF(Company_PC_inputs!AR61&lt;&gt;"",Company_PC_inputs!AR61,""))</f>
        <v/>
      </c>
      <c r="AS61" s="202" t="str">
        <f>IF(Ofwat_PC_Interventions!AS61&lt;&gt;"",Ofwat_PC_Interventions!AS61,IF(Company_PC_inputs!AS61&lt;&gt;"",Company_PC_inputs!AS61,""))</f>
        <v/>
      </c>
      <c r="AT61" s="202" t="str">
        <f>IF(Ofwat_PC_Interventions!AT61&lt;&gt;"",Ofwat_PC_Interventions!AT61,IF(Company_PC_inputs!AT61&lt;&gt;"",Company_PC_inputs!AT61,""))</f>
        <v/>
      </c>
      <c r="AU61" s="202" t="str">
        <f>IF(Ofwat_PC_Interventions!AU61&lt;&gt;"",Ofwat_PC_Interventions!AU61,IF(Company_PC_inputs!AU61&lt;&gt;"",Company_PC_inputs!AU61,""))</f>
        <v/>
      </c>
      <c r="AV61" s="202" t="str">
        <f>IF(Ofwat_PC_Interventions!AV61&lt;&gt;"",Ofwat_PC_Interventions!AV61,IF(Company_PC_inputs!AV61&lt;&gt;"",Company_PC_inputs!AV61,""))</f>
        <v/>
      </c>
      <c r="AW61" s="202" t="str">
        <f>IF(Ofwat_PC_Interventions!AW61&lt;&gt;"",Ofwat_PC_Interventions!AW61,IF(Company_PC_inputs!AW61&lt;&gt;"",Company_PC_inputs!AW61,""))</f>
        <v/>
      </c>
      <c r="AX61" s="202" t="str">
        <f>IF(Ofwat_PC_Interventions!AX61&lt;&gt;"",Ofwat_PC_Interventions!AX61,IF(Company_PC_inputs!AX61&lt;&gt;"",Company_PC_inputs!AX61,""))</f>
        <v/>
      </c>
      <c r="AY61" s="202" t="str">
        <f>IF(Ofwat_PC_Interventions!AY61&lt;&gt;"",Ofwat_PC_Interventions!AY61,IF(Company_PC_inputs!AY61&lt;&gt;"",Company_PC_inputs!AY61,""))</f>
        <v/>
      </c>
      <c r="AZ61" s="202" t="str">
        <f>IF(Ofwat_PC_Interventions!AZ61&lt;&gt;"",Ofwat_PC_Interventions!AZ61,IF(Company_PC_inputs!AZ61&lt;&gt;"",Company_PC_inputs!AZ61,""))</f>
        <v/>
      </c>
      <c r="BA61" s="202" t="str">
        <f>IF(Ofwat_PC_Interventions!BA61&lt;&gt;"",Ofwat_PC_Interventions!BA61,IF(Company_PC_inputs!BA61&lt;&gt;"",Company_PC_inputs!BA61,""))</f>
        <v/>
      </c>
      <c r="BB61" s="202" t="str">
        <f>IF(Ofwat_PC_Interventions!BB61&lt;&gt;"",Ofwat_PC_Interventions!BB61,IF(Company_PC_inputs!BB61&lt;&gt;"",Company_PC_inputs!BB61,""))</f>
        <v/>
      </c>
      <c r="BC61" s="202" t="str">
        <f>IF(Ofwat_PC_Interventions!BC61&lt;&gt;"",Ofwat_PC_Interventions!BC61,IF(Company_PC_inputs!BC61&lt;&gt;"",Company_PC_inputs!BC61,""))</f>
        <v/>
      </c>
      <c r="BD61" s="202" t="str">
        <f>IF(Ofwat_PC_Interventions!BD61&lt;&gt;"",Ofwat_PC_Interventions!BD61,IF(Company_PC_inputs!BD61&lt;&gt;"",Company_PC_inputs!BD61,""))</f>
        <v/>
      </c>
      <c r="BE61" s="202" t="str">
        <f>IF(Ofwat_PC_Interventions!BE61&lt;&gt;"",Ofwat_PC_Interventions!BE61,IF(Company_PC_inputs!BE61&lt;&gt;"",Company_PC_inputs!BE61,""))</f>
        <v/>
      </c>
      <c r="BF61" s="202" t="str">
        <f>IF(Ofwat_PC_Interventions!BF61&lt;&gt;"",Ofwat_PC_Interventions!BF61,IF(Company_PC_inputs!BF61&lt;&gt;"",Company_PC_inputs!BF61,""))</f>
        <v/>
      </c>
      <c r="BG61" s="202" t="str">
        <f>IF(Ofwat_PC_Interventions!BG61&lt;&gt;"",Ofwat_PC_Interventions!BG61,IF(Company_PC_inputs!BG61&lt;&gt;"",Company_PC_inputs!BG61,""))</f>
        <v/>
      </c>
      <c r="BH61" s="202" t="str">
        <f>IF(Ofwat_PC_Interventions!BH61&lt;&gt;"",Ofwat_PC_Interventions!BH61,IF(Company_PC_inputs!BH61&lt;&gt;"",Company_PC_inputs!BH61,""))</f>
        <v/>
      </c>
      <c r="BI61" s="202" t="str">
        <f>IF(Ofwat_PC_Interventions!BI61&lt;&gt;"",Ofwat_PC_Interventions!BI61,IF(Company_PC_inputs!BI61&lt;&gt;"",Company_PC_inputs!BI61,""))</f>
        <v/>
      </c>
      <c r="BJ61" s="202" t="str">
        <f>IF(Ofwat_PC_Interventions!BJ61&lt;&gt;"",Ofwat_PC_Interventions!BJ61,IF(Company_PC_inputs!BJ61&lt;&gt;"",Company_PC_inputs!BJ61,""))</f>
        <v/>
      </c>
      <c r="BK61" s="202" t="str">
        <f>IF(Ofwat_PC_Interventions!BK61&lt;&gt;"",Ofwat_PC_Interventions!BK61,IF(Company_PC_inputs!BK61&lt;&gt;"",Company_PC_inputs!BK61,""))</f>
        <v/>
      </c>
      <c r="BL61" s="202" t="str">
        <f>IF(Ofwat_PC_Interventions!BL61&lt;&gt;"",Ofwat_PC_Interventions!BL61,IF(Company_PC_inputs!BL61&lt;&gt;"",Company_PC_inputs!BL61,""))</f>
        <v/>
      </c>
      <c r="BM61" s="202" t="str">
        <f>IF(Ofwat_PC_Interventions!BM61&lt;&gt;"",Ofwat_PC_Interventions!BM61,IF(Company_PC_inputs!BM61&lt;&gt;"",Company_PC_inputs!BM61,""))</f>
        <v/>
      </c>
      <c r="BN61" s="202" t="str">
        <f>IF(Ofwat_PC_Interventions!BN61&lt;&gt;"",Ofwat_PC_Interventions!BN61,IF(Company_PC_inputs!BN61&lt;&gt;"",Company_PC_inputs!BN61,""))</f>
        <v/>
      </c>
      <c r="BO61" s="202" t="str">
        <f>IF(Ofwat_PC_Interventions!BO61&lt;&gt;"",Ofwat_PC_Interventions!BO61,IF(Company_PC_inputs!BO61&lt;&gt;"",Company_PC_inputs!BO61,""))</f>
        <v/>
      </c>
      <c r="BP61" s="202" t="str">
        <f>IF(Ofwat_PC_Interventions!BP61&lt;&gt;"",Ofwat_PC_Interventions!BP61,IF(Company_PC_inputs!BP61&lt;&gt;"",Company_PC_inputs!BP61,""))</f>
        <v/>
      </c>
      <c r="BQ61" s="202" t="str">
        <f>IF(Ofwat_PC_Interventions!BQ61&lt;&gt;"",Ofwat_PC_Interventions!BQ61,IF(Company_PC_inputs!BQ61&lt;&gt;"",Company_PC_inputs!BQ61,""))</f>
        <v/>
      </c>
    </row>
    <row r="62" spans="4:69" s="170" customFormat="1" x14ac:dyDescent="0.2">
      <c r="D62" s="172" t="s">
        <v>144</v>
      </c>
      <c r="E62" s="208"/>
      <c r="F62" s="208"/>
      <c r="G62" s="208"/>
      <c r="H62" s="208"/>
      <c r="I62" s="208"/>
      <c r="J62" s="202" t="str">
        <f>IF(Ofwat_PC_Interventions!J62&lt;&gt;"",Ofwat_PC_Interventions!J62,IF(Company_PC_inputs!J62&lt;&gt;"",Company_PC_inputs!J62,""))</f>
        <v/>
      </c>
      <c r="K62" s="202" t="str">
        <f>IF(Ofwat_PC_Interventions!K62&lt;&gt;"",Ofwat_PC_Interventions!K62,IF(Company_PC_inputs!K62&lt;&gt;"",Company_PC_inputs!K62,""))</f>
        <v/>
      </c>
      <c r="L62" s="202" t="str">
        <f>IF(Ofwat_PC_Interventions!L62&lt;&gt;"",Ofwat_PC_Interventions!L62,IF(Company_PC_inputs!L62&lt;&gt;"",Company_PC_inputs!L62,""))</f>
        <v/>
      </c>
      <c r="M62" s="202" t="str">
        <f>IF(Ofwat_PC_Interventions!M62&lt;&gt;"",Ofwat_PC_Interventions!M62,IF(Company_PC_inputs!M62&lt;&gt;"",Company_PC_inputs!M62,""))</f>
        <v/>
      </c>
      <c r="N62" s="202" t="str">
        <f>IF(Ofwat_PC_Interventions!N62&lt;&gt;"",Ofwat_PC_Interventions!N62,IF(Company_PC_inputs!N62&lt;&gt;"",Company_PC_inputs!N62,""))</f>
        <v/>
      </c>
      <c r="O62" s="202" t="str">
        <f>IF(Ofwat_PC_Interventions!O62&lt;&gt;"",Ofwat_PC_Interventions!O62,IF(Company_PC_inputs!O62&lt;&gt;"",Company_PC_inputs!O62,""))</f>
        <v/>
      </c>
      <c r="P62" s="202" t="str">
        <f>IF(Ofwat_PC_Interventions!P62&lt;&gt;"",Ofwat_PC_Interventions!P62,IF(Company_PC_inputs!P62&lt;&gt;"",Company_PC_inputs!P62,""))</f>
        <v/>
      </c>
      <c r="Q62" s="202" t="str">
        <f>IF(Ofwat_PC_Interventions!Q62&lt;&gt;"",Ofwat_PC_Interventions!Q62,IF(Company_PC_inputs!Q62&lt;&gt;"",Company_PC_inputs!Q62,""))</f>
        <v/>
      </c>
      <c r="R62" s="202" t="str">
        <f>IF(Ofwat_PC_Interventions!R62&lt;&gt;"",Ofwat_PC_Interventions!R62,IF(Company_PC_inputs!R62&lt;&gt;"",Company_PC_inputs!R62,""))</f>
        <v/>
      </c>
      <c r="S62" s="202" t="str">
        <f>IF(Ofwat_PC_Interventions!S62&lt;&gt;"",Ofwat_PC_Interventions!S62,IF(Company_PC_inputs!S62&lt;&gt;"",Company_PC_inputs!S62,""))</f>
        <v/>
      </c>
      <c r="T62" s="202" t="str">
        <f>IF(Ofwat_PC_Interventions!T62&lt;&gt;"",Ofwat_PC_Interventions!T62,IF(Company_PC_inputs!T62&lt;&gt;"",Company_PC_inputs!T62,""))</f>
        <v/>
      </c>
      <c r="U62" s="202" t="str">
        <f>IF(Ofwat_PC_Interventions!U62&lt;&gt;"",Ofwat_PC_Interventions!U62,IF(Company_PC_inputs!U62&lt;&gt;"",Company_PC_inputs!U62,""))</f>
        <v/>
      </c>
      <c r="V62" s="202" t="str">
        <f>IF(Ofwat_PC_Interventions!V62&lt;&gt;"",Ofwat_PC_Interventions!V62,IF(Company_PC_inputs!V62&lt;&gt;"",Company_PC_inputs!V62,""))</f>
        <v/>
      </c>
      <c r="W62" s="202" t="str">
        <f>IF(Ofwat_PC_Interventions!W62&lt;&gt;"",Ofwat_PC_Interventions!W62,IF(Company_PC_inputs!W62&lt;&gt;"",Company_PC_inputs!W62,""))</f>
        <v/>
      </c>
      <c r="X62" s="202" t="str">
        <f>IF(Ofwat_PC_Interventions!X62&lt;&gt;"",Ofwat_PC_Interventions!X62,IF(Company_PC_inputs!X62&lt;&gt;"",Company_PC_inputs!X62,""))</f>
        <v/>
      </c>
      <c r="Y62" s="202" t="str">
        <f>IF(Ofwat_PC_Interventions!Y62&lt;&gt;"",Ofwat_PC_Interventions!Y62,IF(Company_PC_inputs!Y62&lt;&gt;"",Company_PC_inputs!Y62,""))</f>
        <v/>
      </c>
      <c r="Z62" s="202" t="str">
        <f>IF(Ofwat_PC_Interventions!Z62&lt;&gt;"",Ofwat_PC_Interventions!Z62,IF(Company_PC_inputs!Z62&lt;&gt;"",Company_PC_inputs!Z62,""))</f>
        <v/>
      </c>
      <c r="AA62" s="202" t="str">
        <f>IF(Ofwat_PC_Interventions!AA62&lt;&gt;"",Ofwat_PC_Interventions!AA62,IF(Company_PC_inputs!AA62&lt;&gt;"",Company_PC_inputs!AA62,""))</f>
        <v/>
      </c>
      <c r="AB62" s="202" t="str">
        <f>IF(Ofwat_PC_Interventions!AB62&lt;&gt;"",Ofwat_PC_Interventions!AB62,IF(Company_PC_inputs!AB62&lt;&gt;"",Company_PC_inputs!AB62,""))</f>
        <v/>
      </c>
      <c r="AC62" s="202" t="str">
        <f>IF(Ofwat_PC_Interventions!AC62&lt;&gt;"",Ofwat_PC_Interventions!AC62,IF(Company_PC_inputs!AC62&lt;&gt;"",Company_PC_inputs!AC62,""))</f>
        <v/>
      </c>
      <c r="AD62" s="202" t="str">
        <f>IF(Ofwat_PC_Interventions!AD62&lt;&gt;"",Ofwat_PC_Interventions!AD62,IF(Company_PC_inputs!AD62&lt;&gt;"",Company_PC_inputs!AD62,""))</f>
        <v/>
      </c>
      <c r="AE62" s="202" t="str">
        <f>IF(Ofwat_PC_Interventions!AE62&lt;&gt;"",Ofwat_PC_Interventions!AE62,IF(Company_PC_inputs!AE62&lt;&gt;"",Company_PC_inputs!AE62,""))</f>
        <v/>
      </c>
      <c r="AF62" s="202" t="str">
        <f>IF(Ofwat_PC_Interventions!AF62&lt;&gt;"",Ofwat_PC_Interventions!AF62,IF(Company_PC_inputs!AF62&lt;&gt;"",Company_PC_inputs!AF62,""))</f>
        <v/>
      </c>
      <c r="AG62" s="202" t="str">
        <f>IF(Ofwat_PC_Interventions!AG62&lt;&gt;"",Ofwat_PC_Interventions!AG62,IF(Company_PC_inputs!AG62&lt;&gt;"",Company_PC_inputs!AG62,""))</f>
        <v/>
      </c>
      <c r="AH62" s="202" t="str">
        <f>IF(Ofwat_PC_Interventions!AH62&lt;&gt;"",Ofwat_PC_Interventions!AH62,IF(Company_PC_inputs!AH62&lt;&gt;"",Company_PC_inputs!AH62,""))</f>
        <v/>
      </c>
      <c r="AI62" s="202" t="str">
        <f>IF(Ofwat_PC_Interventions!AI62&lt;&gt;"",Ofwat_PC_Interventions!AI62,IF(Company_PC_inputs!AI62&lt;&gt;"",Company_PC_inputs!AI62,""))</f>
        <v/>
      </c>
      <c r="AJ62" s="202" t="str">
        <f>IF(Ofwat_PC_Interventions!AJ62&lt;&gt;"",Ofwat_PC_Interventions!AJ62,IF(Company_PC_inputs!AJ62&lt;&gt;"",Company_PC_inputs!AJ62,""))</f>
        <v/>
      </c>
      <c r="AK62" s="202" t="str">
        <f>IF(Ofwat_PC_Interventions!AK62&lt;&gt;"",Ofwat_PC_Interventions!AK62,IF(Company_PC_inputs!AK62&lt;&gt;"",Company_PC_inputs!AK62,""))</f>
        <v/>
      </c>
      <c r="AL62" s="202" t="str">
        <f>IF(Ofwat_PC_Interventions!AL62&lt;&gt;"",Ofwat_PC_Interventions!AL62,IF(Company_PC_inputs!AL62&lt;&gt;"",Company_PC_inputs!AL62,""))</f>
        <v/>
      </c>
      <c r="AM62" s="202" t="str">
        <f>IF(Ofwat_PC_Interventions!AM62&lt;&gt;"",Ofwat_PC_Interventions!AM62,IF(Company_PC_inputs!AM62&lt;&gt;"",Company_PC_inputs!AM62,""))</f>
        <v/>
      </c>
      <c r="AN62" s="202" t="str">
        <f>IF(Ofwat_PC_Interventions!AN62&lt;&gt;"",Ofwat_PC_Interventions!AN62,IF(Company_PC_inputs!AN62&lt;&gt;"",Company_PC_inputs!AN62,""))</f>
        <v/>
      </c>
      <c r="AO62" s="202" t="str">
        <f>IF(Ofwat_PC_Interventions!AO62&lt;&gt;"",Ofwat_PC_Interventions!AO62,IF(Company_PC_inputs!AO62&lt;&gt;"",Company_PC_inputs!AO62,""))</f>
        <v/>
      </c>
      <c r="AP62" s="202" t="str">
        <f>IF(Ofwat_PC_Interventions!AP62&lt;&gt;"",Ofwat_PC_Interventions!AP62,IF(Company_PC_inputs!AP62&lt;&gt;"",Company_PC_inputs!AP62,""))</f>
        <v/>
      </c>
      <c r="AQ62" s="202" t="str">
        <f>IF(Ofwat_PC_Interventions!AQ62&lt;&gt;"",Ofwat_PC_Interventions!AQ62,IF(Company_PC_inputs!AQ62&lt;&gt;"",Company_PC_inputs!AQ62,""))</f>
        <v/>
      </c>
      <c r="AR62" s="202" t="str">
        <f>IF(Ofwat_PC_Interventions!AR62&lt;&gt;"",Ofwat_PC_Interventions!AR62,IF(Company_PC_inputs!AR62&lt;&gt;"",Company_PC_inputs!AR62,""))</f>
        <v/>
      </c>
      <c r="AS62" s="202" t="str">
        <f>IF(Ofwat_PC_Interventions!AS62&lt;&gt;"",Ofwat_PC_Interventions!AS62,IF(Company_PC_inputs!AS62&lt;&gt;"",Company_PC_inputs!AS62,""))</f>
        <v/>
      </c>
      <c r="AT62" s="202" t="str">
        <f>IF(Ofwat_PC_Interventions!AT62&lt;&gt;"",Ofwat_PC_Interventions!AT62,IF(Company_PC_inputs!AT62&lt;&gt;"",Company_PC_inputs!AT62,""))</f>
        <v/>
      </c>
      <c r="AU62" s="202" t="str">
        <f>IF(Ofwat_PC_Interventions!AU62&lt;&gt;"",Ofwat_PC_Interventions!AU62,IF(Company_PC_inputs!AU62&lt;&gt;"",Company_PC_inputs!AU62,""))</f>
        <v/>
      </c>
      <c r="AV62" s="202" t="str">
        <f>IF(Ofwat_PC_Interventions!AV62&lt;&gt;"",Ofwat_PC_Interventions!AV62,IF(Company_PC_inputs!AV62&lt;&gt;"",Company_PC_inputs!AV62,""))</f>
        <v/>
      </c>
      <c r="AW62" s="202" t="str">
        <f>IF(Ofwat_PC_Interventions!AW62&lt;&gt;"",Ofwat_PC_Interventions!AW62,IF(Company_PC_inputs!AW62&lt;&gt;"",Company_PC_inputs!AW62,""))</f>
        <v/>
      </c>
      <c r="AX62" s="202" t="str">
        <f>IF(Ofwat_PC_Interventions!AX62&lt;&gt;"",Ofwat_PC_Interventions!AX62,IF(Company_PC_inputs!AX62&lt;&gt;"",Company_PC_inputs!AX62,""))</f>
        <v/>
      </c>
      <c r="AY62" s="202" t="str">
        <f>IF(Ofwat_PC_Interventions!AY62&lt;&gt;"",Ofwat_PC_Interventions!AY62,IF(Company_PC_inputs!AY62&lt;&gt;"",Company_PC_inputs!AY62,""))</f>
        <v/>
      </c>
      <c r="AZ62" s="202" t="str">
        <f>IF(Ofwat_PC_Interventions!AZ62&lt;&gt;"",Ofwat_PC_Interventions!AZ62,IF(Company_PC_inputs!AZ62&lt;&gt;"",Company_PC_inputs!AZ62,""))</f>
        <v/>
      </c>
      <c r="BA62" s="202" t="str">
        <f>IF(Ofwat_PC_Interventions!BA62&lt;&gt;"",Ofwat_PC_Interventions!BA62,IF(Company_PC_inputs!BA62&lt;&gt;"",Company_PC_inputs!BA62,""))</f>
        <v/>
      </c>
      <c r="BB62" s="202" t="str">
        <f>IF(Ofwat_PC_Interventions!BB62&lt;&gt;"",Ofwat_PC_Interventions!BB62,IF(Company_PC_inputs!BB62&lt;&gt;"",Company_PC_inputs!BB62,""))</f>
        <v/>
      </c>
      <c r="BC62" s="202" t="str">
        <f>IF(Ofwat_PC_Interventions!BC62&lt;&gt;"",Ofwat_PC_Interventions!BC62,IF(Company_PC_inputs!BC62&lt;&gt;"",Company_PC_inputs!BC62,""))</f>
        <v/>
      </c>
      <c r="BD62" s="202" t="str">
        <f>IF(Ofwat_PC_Interventions!BD62&lt;&gt;"",Ofwat_PC_Interventions!BD62,IF(Company_PC_inputs!BD62&lt;&gt;"",Company_PC_inputs!BD62,""))</f>
        <v/>
      </c>
      <c r="BE62" s="202" t="str">
        <f>IF(Ofwat_PC_Interventions!BE62&lt;&gt;"",Ofwat_PC_Interventions!BE62,IF(Company_PC_inputs!BE62&lt;&gt;"",Company_PC_inputs!BE62,""))</f>
        <v/>
      </c>
      <c r="BF62" s="202" t="str">
        <f>IF(Ofwat_PC_Interventions!BF62&lt;&gt;"",Ofwat_PC_Interventions!BF62,IF(Company_PC_inputs!BF62&lt;&gt;"",Company_PC_inputs!BF62,""))</f>
        <v/>
      </c>
      <c r="BG62" s="202" t="str">
        <f>IF(Ofwat_PC_Interventions!BG62&lt;&gt;"",Ofwat_PC_Interventions!BG62,IF(Company_PC_inputs!BG62&lt;&gt;"",Company_PC_inputs!BG62,""))</f>
        <v/>
      </c>
      <c r="BH62" s="202" t="str">
        <f>IF(Ofwat_PC_Interventions!BH62&lt;&gt;"",Ofwat_PC_Interventions!BH62,IF(Company_PC_inputs!BH62&lt;&gt;"",Company_PC_inputs!BH62,""))</f>
        <v/>
      </c>
      <c r="BI62" s="202" t="str">
        <f>IF(Ofwat_PC_Interventions!BI62&lt;&gt;"",Ofwat_PC_Interventions!BI62,IF(Company_PC_inputs!BI62&lt;&gt;"",Company_PC_inputs!BI62,""))</f>
        <v/>
      </c>
      <c r="BJ62" s="202" t="str">
        <f>IF(Ofwat_PC_Interventions!BJ62&lt;&gt;"",Ofwat_PC_Interventions!BJ62,IF(Company_PC_inputs!BJ62&lt;&gt;"",Company_PC_inputs!BJ62,""))</f>
        <v/>
      </c>
      <c r="BK62" s="202" t="str">
        <f>IF(Ofwat_PC_Interventions!BK62&lt;&gt;"",Ofwat_PC_Interventions!BK62,IF(Company_PC_inputs!BK62&lt;&gt;"",Company_PC_inputs!BK62,""))</f>
        <v/>
      </c>
      <c r="BL62" s="202" t="str">
        <f>IF(Ofwat_PC_Interventions!BL62&lt;&gt;"",Ofwat_PC_Interventions!BL62,IF(Company_PC_inputs!BL62&lt;&gt;"",Company_PC_inputs!BL62,""))</f>
        <v/>
      </c>
      <c r="BM62" s="202" t="str">
        <f>IF(Ofwat_PC_Interventions!BM62&lt;&gt;"",Ofwat_PC_Interventions!BM62,IF(Company_PC_inputs!BM62&lt;&gt;"",Company_PC_inputs!BM62,""))</f>
        <v/>
      </c>
      <c r="BN62" s="202" t="str">
        <f>IF(Ofwat_PC_Interventions!BN62&lt;&gt;"",Ofwat_PC_Interventions!BN62,IF(Company_PC_inputs!BN62&lt;&gt;"",Company_PC_inputs!BN62,""))</f>
        <v/>
      </c>
      <c r="BO62" s="202" t="str">
        <f>IF(Ofwat_PC_Interventions!BO62&lt;&gt;"",Ofwat_PC_Interventions!BO62,IF(Company_PC_inputs!BO62&lt;&gt;"",Company_PC_inputs!BO62,""))</f>
        <v/>
      </c>
      <c r="BP62" s="202" t="str">
        <f>IF(Ofwat_PC_Interventions!BP62&lt;&gt;"",Ofwat_PC_Interventions!BP62,IF(Company_PC_inputs!BP62&lt;&gt;"",Company_PC_inputs!BP62,""))</f>
        <v/>
      </c>
      <c r="BQ62" s="202" t="str">
        <f>IF(Ofwat_PC_Interventions!BQ62&lt;&gt;"",Ofwat_PC_Interventions!BQ62,IF(Company_PC_inputs!BQ62&lt;&gt;"",Company_PC_inputs!BQ62,""))</f>
        <v/>
      </c>
    </row>
    <row r="63" spans="4:69" s="170" customFormat="1" x14ac:dyDescent="0.2">
      <c r="D63" s="208"/>
      <c r="E63" s="208" t="s">
        <v>145</v>
      </c>
      <c r="F63" s="208"/>
      <c r="G63" s="208" t="str">
        <f>"£m/unit ("&amp;InpCompany!$F$10&amp;" prices)"</f>
        <v>£m/unit (2017-18 prices)</v>
      </c>
      <c r="H63" s="208"/>
      <c r="I63" s="208"/>
      <c r="J63" s="248" t="str">
        <f>IF(Ofwat_PC_Interventions!J63&lt;&gt;"",Ofwat_PC_Interventions!J63,IF(Company_PC_inputs!J63&lt;&gt;"",Company_PC_inputs!J63,""))</f>
        <v/>
      </c>
      <c r="K63" s="248" t="str">
        <f>IF(Ofwat_PC_Interventions!K63&lt;&gt;"",Ofwat_PC_Interventions!K63,IF(Company_PC_inputs!K63&lt;&gt;"",Company_PC_inputs!K63,""))</f>
        <v/>
      </c>
      <c r="L63" s="248" t="str">
        <f>IF(Ofwat_PC_Interventions!L63&lt;&gt;"",Ofwat_PC_Interventions!L63,IF(Company_PC_inputs!L63&lt;&gt;"",Company_PC_inputs!L63,""))</f>
        <v/>
      </c>
      <c r="M63" s="248" t="str">
        <f>IF(Ofwat_PC_Interventions!M63&lt;&gt;"",Ofwat_PC_Interventions!M63,IF(Company_PC_inputs!M63&lt;&gt;"",Company_PC_inputs!M63,""))</f>
        <v/>
      </c>
      <c r="N63" s="248" t="str">
        <f>IF(Ofwat_PC_Interventions!N63&lt;&gt;"",Ofwat_PC_Interventions!N63,IF(Company_PC_inputs!N63&lt;&gt;"",Company_PC_inputs!N63,""))</f>
        <v/>
      </c>
      <c r="O63" s="248" t="str">
        <f>IF(Ofwat_PC_Interventions!O63&lt;&gt;"",Ofwat_PC_Interventions!O63,IF(Company_PC_inputs!O63&lt;&gt;"",Company_PC_inputs!O63,""))</f>
        <v/>
      </c>
      <c r="P63" s="248" t="str">
        <f>IF(Ofwat_PC_Interventions!P63&lt;&gt;"",Ofwat_PC_Interventions!P63,IF(Company_PC_inputs!P63&lt;&gt;"",Company_PC_inputs!P63,""))</f>
        <v/>
      </c>
      <c r="Q63" s="248" t="str">
        <f>IF(Ofwat_PC_Interventions!Q63&lt;&gt;"",Ofwat_PC_Interventions!Q63,IF(Company_PC_inputs!Q63&lt;&gt;"",Company_PC_inputs!Q63,""))</f>
        <v/>
      </c>
      <c r="R63" s="248" t="str">
        <f>IF(Ofwat_PC_Interventions!R63&lt;&gt;"",Ofwat_PC_Interventions!R63,IF(Company_PC_inputs!R63&lt;&gt;"",Company_PC_inputs!R63,""))</f>
        <v/>
      </c>
      <c r="S63" s="248" t="str">
        <f>IF(Ofwat_PC_Interventions!S63&lt;&gt;"",Ofwat_PC_Interventions!S63,IF(Company_PC_inputs!S63&lt;&gt;"",Company_PC_inputs!S63,""))</f>
        <v/>
      </c>
      <c r="T63" s="248" t="str">
        <f>IF(Ofwat_PC_Interventions!T63&lt;&gt;"",Ofwat_PC_Interventions!T63,IF(Company_PC_inputs!T63&lt;&gt;"",Company_PC_inputs!T63,""))</f>
        <v/>
      </c>
      <c r="U63" s="248" t="str">
        <f>IF(Ofwat_PC_Interventions!U63&lt;&gt;"",Ofwat_PC_Interventions!U63,IF(Company_PC_inputs!U63&lt;&gt;"",Company_PC_inputs!U63,""))</f>
        <v/>
      </c>
      <c r="V63" s="248" t="str">
        <f>IF(Ofwat_PC_Interventions!V63&lt;&gt;"",Ofwat_PC_Interventions!V63,IF(Company_PC_inputs!V63&lt;&gt;"",Company_PC_inputs!V63,""))</f>
        <v/>
      </c>
      <c r="W63" s="248" t="str">
        <f>IF(Ofwat_PC_Interventions!W63&lt;&gt;"",Ofwat_PC_Interventions!W63,IF(Company_PC_inputs!W63&lt;&gt;"",Company_PC_inputs!W63,""))</f>
        <v/>
      </c>
      <c r="X63" s="248" t="str">
        <f>IF(Ofwat_PC_Interventions!X63&lt;&gt;"",Ofwat_PC_Interventions!X63,IF(Company_PC_inputs!X63&lt;&gt;"",Company_PC_inputs!X63,""))</f>
        <v/>
      </c>
      <c r="Y63" s="248" t="str">
        <f>IF(Ofwat_PC_Interventions!Y63&lt;&gt;"",Ofwat_PC_Interventions!Y63,IF(Company_PC_inputs!Y63&lt;&gt;"",Company_PC_inputs!Y63,""))</f>
        <v/>
      </c>
      <c r="Z63" s="248" t="str">
        <f>IF(Ofwat_PC_Interventions!Z63&lt;&gt;"",Ofwat_PC_Interventions!Z63,IF(Company_PC_inputs!Z63&lt;&gt;"",Company_PC_inputs!Z63,""))</f>
        <v/>
      </c>
      <c r="AA63" s="248" t="str">
        <f>IF(Ofwat_PC_Interventions!AA63&lt;&gt;"",Ofwat_PC_Interventions!AA63,IF(Company_PC_inputs!AA63&lt;&gt;"",Company_PC_inputs!AA63,""))</f>
        <v/>
      </c>
      <c r="AB63" s="248" t="str">
        <f>IF(Ofwat_PC_Interventions!AB63&lt;&gt;"",Ofwat_PC_Interventions!AB63,IF(Company_PC_inputs!AB63&lt;&gt;"",Company_PC_inputs!AB63,""))</f>
        <v/>
      </c>
      <c r="AC63" s="248" t="str">
        <f>IF(Ofwat_PC_Interventions!AC63&lt;&gt;"",Ofwat_PC_Interventions!AC63,IF(Company_PC_inputs!AC63&lt;&gt;"",Company_PC_inputs!AC63,""))</f>
        <v/>
      </c>
      <c r="AD63" s="248" t="str">
        <f>IF(Ofwat_PC_Interventions!AD63&lt;&gt;"",Ofwat_PC_Interventions!AD63,IF(Company_PC_inputs!AD63&lt;&gt;"",Company_PC_inputs!AD63,""))</f>
        <v/>
      </c>
      <c r="AE63" s="248" t="str">
        <f>IF(Ofwat_PC_Interventions!AE63&lt;&gt;"",Ofwat_PC_Interventions!AE63,IF(Company_PC_inputs!AE63&lt;&gt;"",Company_PC_inputs!AE63,""))</f>
        <v/>
      </c>
      <c r="AF63" s="248" t="str">
        <f>IF(Ofwat_PC_Interventions!AF63&lt;&gt;"",Ofwat_PC_Interventions!AF63,IF(Company_PC_inputs!AF63&lt;&gt;"",Company_PC_inputs!AF63,""))</f>
        <v/>
      </c>
      <c r="AG63" s="248" t="str">
        <f>IF(Ofwat_PC_Interventions!AG63&lt;&gt;"",Ofwat_PC_Interventions!AG63,IF(Company_PC_inputs!AG63&lt;&gt;"",Company_PC_inputs!AG63,""))</f>
        <v/>
      </c>
      <c r="AH63" s="248" t="str">
        <f>IF(Ofwat_PC_Interventions!AH63&lt;&gt;"",Ofwat_PC_Interventions!AH63,IF(Company_PC_inputs!AH63&lt;&gt;"",Company_PC_inputs!AH63,""))</f>
        <v/>
      </c>
      <c r="AI63" s="248" t="str">
        <f>IF(Ofwat_PC_Interventions!AI63&lt;&gt;"",Ofwat_PC_Interventions!AI63,IF(Company_PC_inputs!AI63&lt;&gt;"",Company_PC_inputs!AI63,""))</f>
        <v/>
      </c>
      <c r="AJ63" s="248" t="str">
        <f>IF(Ofwat_PC_Interventions!AJ63&lt;&gt;"",Ofwat_PC_Interventions!AJ63,IF(Company_PC_inputs!AJ63&lt;&gt;"",Company_PC_inputs!AJ63,""))</f>
        <v/>
      </c>
      <c r="AK63" s="248" t="str">
        <f>IF(Ofwat_PC_Interventions!AK63&lt;&gt;"",Ofwat_PC_Interventions!AK63,IF(Company_PC_inputs!AK63&lt;&gt;"",Company_PC_inputs!AK63,""))</f>
        <v/>
      </c>
      <c r="AL63" s="248" t="str">
        <f>IF(Ofwat_PC_Interventions!AL63&lt;&gt;"",Ofwat_PC_Interventions!AL63,IF(Company_PC_inputs!AL63&lt;&gt;"",Company_PC_inputs!AL63,""))</f>
        <v/>
      </c>
      <c r="AM63" s="248" t="str">
        <f>IF(Ofwat_PC_Interventions!AM63&lt;&gt;"",Ofwat_PC_Interventions!AM63,IF(Company_PC_inputs!AM63&lt;&gt;"",Company_PC_inputs!AM63,""))</f>
        <v/>
      </c>
      <c r="AN63" s="248" t="str">
        <f>IF(Ofwat_PC_Interventions!AN63&lt;&gt;"",Ofwat_PC_Interventions!AN63,IF(Company_PC_inputs!AN63&lt;&gt;"",Company_PC_inputs!AN63,""))</f>
        <v/>
      </c>
      <c r="AO63" s="248" t="str">
        <f>IF(Ofwat_PC_Interventions!AO63&lt;&gt;"",Ofwat_PC_Interventions!AO63,IF(Company_PC_inputs!AO63&lt;&gt;"",Company_PC_inputs!AO63,""))</f>
        <v/>
      </c>
      <c r="AP63" s="248" t="str">
        <f>IF(Ofwat_PC_Interventions!AP63&lt;&gt;"",Ofwat_PC_Interventions!AP63,IF(Company_PC_inputs!AP63&lt;&gt;"",Company_PC_inputs!AP63,""))</f>
        <v/>
      </c>
      <c r="AQ63" s="248" t="str">
        <f>IF(Ofwat_PC_Interventions!AQ63&lt;&gt;"",Ofwat_PC_Interventions!AQ63,IF(Company_PC_inputs!AQ63&lt;&gt;"",Company_PC_inputs!AQ63,""))</f>
        <v/>
      </c>
      <c r="AR63" s="248" t="str">
        <f>IF(Ofwat_PC_Interventions!AR63&lt;&gt;"",Ofwat_PC_Interventions!AR63,IF(Company_PC_inputs!AR63&lt;&gt;"",Company_PC_inputs!AR63,""))</f>
        <v/>
      </c>
      <c r="AS63" s="248" t="str">
        <f>IF(Ofwat_PC_Interventions!AS63&lt;&gt;"",Ofwat_PC_Interventions!AS63,IF(Company_PC_inputs!AS63&lt;&gt;"",Company_PC_inputs!AS63,""))</f>
        <v/>
      </c>
      <c r="AT63" s="248" t="str">
        <f>IF(Ofwat_PC_Interventions!AT63&lt;&gt;"",Ofwat_PC_Interventions!AT63,IF(Company_PC_inputs!AT63&lt;&gt;"",Company_PC_inputs!AT63,""))</f>
        <v/>
      </c>
      <c r="AU63" s="248" t="str">
        <f>IF(Ofwat_PC_Interventions!AU63&lt;&gt;"",Ofwat_PC_Interventions!AU63,IF(Company_PC_inputs!AU63&lt;&gt;"",Company_PC_inputs!AU63,""))</f>
        <v/>
      </c>
      <c r="AV63" s="248" t="str">
        <f>IF(Ofwat_PC_Interventions!AV63&lt;&gt;"",Ofwat_PC_Interventions!AV63,IF(Company_PC_inputs!AV63&lt;&gt;"",Company_PC_inputs!AV63,""))</f>
        <v/>
      </c>
      <c r="AW63" s="248" t="str">
        <f>IF(Ofwat_PC_Interventions!AW63&lt;&gt;"",Ofwat_PC_Interventions!AW63,IF(Company_PC_inputs!AW63&lt;&gt;"",Company_PC_inputs!AW63,""))</f>
        <v/>
      </c>
      <c r="AX63" s="248" t="str">
        <f>IF(Ofwat_PC_Interventions!AX63&lt;&gt;"",Ofwat_PC_Interventions!AX63,IF(Company_PC_inputs!AX63&lt;&gt;"",Company_PC_inputs!AX63,""))</f>
        <v/>
      </c>
      <c r="AY63" s="248" t="str">
        <f>IF(Ofwat_PC_Interventions!AY63&lt;&gt;"",Ofwat_PC_Interventions!AY63,IF(Company_PC_inputs!AY63&lt;&gt;"",Company_PC_inputs!AY63,""))</f>
        <v/>
      </c>
      <c r="AZ63" s="248" t="str">
        <f>IF(Ofwat_PC_Interventions!AZ63&lt;&gt;"",Ofwat_PC_Interventions!AZ63,IF(Company_PC_inputs!AZ63&lt;&gt;"",Company_PC_inputs!AZ63,""))</f>
        <v/>
      </c>
      <c r="BA63" s="248" t="str">
        <f>IF(Ofwat_PC_Interventions!BA63&lt;&gt;"",Ofwat_PC_Interventions!BA63,IF(Company_PC_inputs!BA63&lt;&gt;"",Company_PC_inputs!BA63,""))</f>
        <v/>
      </c>
      <c r="BB63" s="248" t="str">
        <f>IF(Ofwat_PC_Interventions!BB63&lt;&gt;"",Ofwat_PC_Interventions!BB63,IF(Company_PC_inputs!BB63&lt;&gt;"",Company_PC_inputs!BB63,""))</f>
        <v/>
      </c>
      <c r="BC63" s="248" t="str">
        <f>IF(Ofwat_PC_Interventions!BC63&lt;&gt;"",Ofwat_PC_Interventions!BC63,IF(Company_PC_inputs!BC63&lt;&gt;"",Company_PC_inputs!BC63,""))</f>
        <v/>
      </c>
      <c r="BD63" s="248" t="str">
        <f>IF(Ofwat_PC_Interventions!BD63&lt;&gt;"",Ofwat_PC_Interventions!BD63,IF(Company_PC_inputs!BD63&lt;&gt;"",Company_PC_inputs!BD63,""))</f>
        <v/>
      </c>
      <c r="BE63" s="248" t="str">
        <f>IF(Ofwat_PC_Interventions!BE63&lt;&gt;"",Ofwat_PC_Interventions!BE63,IF(Company_PC_inputs!BE63&lt;&gt;"",Company_PC_inputs!BE63,""))</f>
        <v/>
      </c>
      <c r="BF63" s="248" t="str">
        <f>IF(Ofwat_PC_Interventions!BF63&lt;&gt;"",Ofwat_PC_Interventions!BF63,IF(Company_PC_inputs!BF63&lt;&gt;"",Company_PC_inputs!BF63,""))</f>
        <v/>
      </c>
      <c r="BG63" s="248" t="str">
        <f>IF(Ofwat_PC_Interventions!BG63&lt;&gt;"",Ofwat_PC_Interventions!BG63,IF(Company_PC_inputs!BG63&lt;&gt;"",Company_PC_inputs!BG63,""))</f>
        <v/>
      </c>
      <c r="BH63" s="248" t="str">
        <f>IF(Ofwat_PC_Interventions!BH63&lt;&gt;"",Ofwat_PC_Interventions!BH63,IF(Company_PC_inputs!BH63&lt;&gt;"",Company_PC_inputs!BH63,""))</f>
        <v/>
      </c>
      <c r="BI63" s="248" t="str">
        <f>IF(Ofwat_PC_Interventions!BI63&lt;&gt;"",Ofwat_PC_Interventions!BI63,IF(Company_PC_inputs!BI63&lt;&gt;"",Company_PC_inputs!BI63,""))</f>
        <v/>
      </c>
      <c r="BJ63" s="248" t="str">
        <f>IF(Ofwat_PC_Interventions!BJ63&lt;&gt;"",Ofwat_PC_Interventions!BJ63,IF(Company_PC_inputs!BJ63&lt;&gt;"",Company_PC_inputs!BJ63,""))</f>
        <v/>
      </c>
      <c r="BK63" s="248" t="str">
        <f>IF(Ofwat_PC_Interventions!BK63&lt;&gt;"",Ofwat_PC_Interventions!BK63,IF(Company_PC_inputs!BK63&lt;&gt;"",Company_PC_inputs!BK63,""))</f>
        <v/>
      </c>
      <c r="BL63" s="248" t="str">
        <f>IF(Ofwat_PC_Interventions!BL63&lt;&gt;"",Ofwat_PC_Interventions!BL63,IF(Company_PC_inputs!BL63&lt;&gt;"",Company_PC_inputs!BL63,""))</f>
        <v/>
      </c>
      <c r="BM63" s="248" t="str">
        <f>IF(Ofwat_PC_Interventions!BM63&lt;&gt;"",Ofwat_PC_Interventions!BM63,IF(Company_PC_inputs!BM63&lt;&gt;"",Company_PC_inputs!BM63,""))</f>
        <v/>
      </c>
      <c r="BN63" s="248" t="str">
        <f>IF(Ofwat_PC_Interventions!BN63&lt;&gt;"",Ofwat_PC_Interventions!BN63,IF(Company_PC_inputs!BN63&lt;&gt;"",Company_PC_inputs!BN63,""))</f>
        <v/>
      </c>
      <c r="BO63" s="248" t="str">
        <f>IF(Ofwat_PC_Interventions!BO63&lt;&gt;"",Ofwat_PC_Interventions!BO63,IF(Company_PC_inputs!BO63&lt;&gt;"",Company_PC_inputs!BO63,""))</f>
        <v/>
      </c>
      <c r="BP63" s="248" t="str">
        <f>IF(Ofwat_PC_Interventions!BP63&lt;&gt;"",Ofwat_PC_Interventions!BP63,IF(Company_PC_inputs!BP63&lt;&gt;"",Company_PC_inputs!BP63,""))</f>
        <v/>
      </c>
      <c r="BQ63" s="248" t="str">
        <f>IF(Ofwat_PC_Interventions!BQ63&lt;&gt;"",Ofwat_PC_Interventions!BQ63,IF(Company_PC_inputs!BQ63&lt;&gt;"",Company_PC_inputs!BQ63,""))</f>
        <v/>
      </c>
    </row>
    <row r="64" spans="4:69" s="170" customFormat="1" x14ac:dyDescent="0.2">
      <c r="D64" s="208"/>
      <c r="E64" s="208" t="s">
        <v>146</v>
      </c>
      <c r="F64" s="208"/>
      <c r="G64" s="208" t="str">
        <f>"£m/unit ("&amp;InpCompany!$F$10&amp;" prices)"</f>
        <v>£m/unit (2017-18 prices)</v>
      </c>
      <c r="H64" s="208"/>
      <c r="I64" s="208"/>
      <c r="J64" s="248" t="str">
        <f>IF(Ofwat_PC_Interventions!J64&lt;&gt;"",Ofwat_PC_Interventions!J64,IF(Company_PC_inputs!J64&lt;&gt;"",Company_PC_inputs!J64,""))</f>
        <v/>
      </c>
      <c r="K64" s="248" t="str">
        <f>IF(Ofwat_PC_Interventions!K64&lt;&gt;"",Ofwat_PC_Interventions!K64,IF(Company_PC_inputs!K64&lt;&gt;"",Company_PC_inputs!K64,""))</f>
        <v/>
      </c>
      <c r="L64" s="248" t="str">
        <f>IF(Ofwat_PC_Interventions!L64&lt;&gt;"",Ofwat_PC_Interventions!L64,IF(Company_PC_inputs!L64&lt;&gt;"",Company_PC_inputs!L64,""))</f>
        <v/>
      </c>
      <c r="M64" s="248" t="str">
        <f>IF(Ofwat_PC_Interventions!M64&lt;&gt;"",Ofwat_PC_Interventions!M64,IF(Company_PC_inputs!M64&lt;&gt;"",Company_PC_inputs!M64,""))</f>
        <v/>
      </c>
      <c r="N64" s="248" t="str">
        <f>IF(Ofwat_PC_Interventions!N64&lt;&gt;"",Ofwat_PC_Interventions!N64,IF(Company_PC_inputs!N64&lt;&gt;"",Company_PC_inputs!N64,""))</f>
        <v/>
      </c>
      <c r="O64" s="248" t="str">
        <f>IF(Ofwat_PC_Interventions!O64&lt;&gt;"",Ofwat_PC_Interventions!O64,IF(Company_PC_inputs!O64&lt;&gt;"",Company_PC_inputs!O64,""))</f>
        <v/>
      </c>
      <c r="P64" s="248" t="str">
        <f>IF(Ofwat_PC_Interventions!P64&lt;&gt;"",Ofwat_PC_Interventions!P64,IF(Company_PC_inputs!P64&lt;&gt;"",Company_PC_inputs!P64,""))</f>
        <v/>
      </c>
      <c r="Q64" s="248" t="str">
        <f>IF(Ofwat_PC_Interventions!Q64&lt;&gt;"",Ofwat_PC_Interventions!Q64,IF(Company_PC_inputs!Q64&lt;&gt;"",Company_PC_inputs!Q64,""))</f>
        <v/>
      </c>
      <c r="R64" s="248" t="str">
        <f>IF(Ofwat_PC_Interventions!R64&lt;&gt;"",Ofwat_PC_Interventions!R64,IF(Company_PC_inputs!R64&lt;&gt;"",Company_PC_inputs!R64,""))</f>
        <v/>
      </c>
      <c r="S64" s="248" t="str">
        <f>IF(Ofwat_PC_Interventions!S64&lt;&gt;"",Ofwat_PC_Interventions!S64,IF(Company_PC_inputs!S64&lt;&gt;"",Company_PC_inputs!S64,""))</f>
        <v/>
      </c>
      <c r="T64" s="248" t="str">
        <f>IF(Ofwat_PC_Interventions!T64&lt;&gt;"",Ofwat_PC_Interventions!T64,IF(Company_PC_inputs!T64&lt;&gt;"",Company_PC_inputs!T64,""))</f>
        <v/>
      </c>
      <c r="U64" s="248" t="str">
        <f>IF(Ofwat_PC_Interventions!U64&lt;&gt;"",Ofwat_PC_Interventions!U64,IF(Company_PC_inputs!U64&lt;&gt;"",Company_PC_inputs!U64,""))</f>
        <v/>
      </c>
      <c r="V64" s="248" t="str">
        <f>IF(Ofwat_PC_Interventions!V64&lt;&gt;"",Ofwat_PC_Interventions!V64,IF(Company_PC_inputs!V64&lt;&gt;"",Company_PC_inputs!V64,""))</f>
        <v/>
      </c>
      <c r="W64" s="248" t="str">
        <f>IF(Ofwat_PC_Interventions!W64&lt;&gt;"",Ofwat_PC_Interventions!W64,IF(Company_PC_inputs!W64&lt;&gt;"",Company_PC_inputs!W64,""))</f>
        <v/>
      </c>
      <c r="X64" s="248" t="str">
        <f>IF(Ofwat_PC_Interventions!X64&lt;&gt;"",Ofwat_PC_Interventions!X64,IF(Company_PC_inputs!X64&lt;&gt;"",Company_PC_inputs!X64,""))</f>
        <v/>
      </c>
      <c r="Y64" s="248" t="str">
        <f>IF(Ofwat_PC_Interventions!Y64&lt;&gt;"",Ofwat_PC_Interventions!Y64,IF(Company_PC_inputs!Y64&lt;&gt;"",Company_PC_inputs!Y64,""))</f>
        <v/>
      </c>
      <c r="Z64" s="248" t="str">
        <f>IF(Ofwat_PC_Interventions!Z64&lt;&gt;"",Ofwat_PC_Interventions!Z64,IF(Company_PC_inputs!Z64&lt;&gt;"",Company_PC_inputs!Z64,""))</f>
        <v/>
      </c>
      <c r="AA64" s="248" t="str">
        <f>IF(Ofwat_PC_Interventions!AA64&lt;&gt;"",Ofwat_PC_Interventions!AA64,IF(Company_PC_inputs!AA64&lt;&gt;"",Company_PC_inputs!AA64,""))</f>
        <v/>
      </c>
      <c r="AB64" s="248" t="str">
        <f>IF(Ofwat_PC_Interventions!AB64&lt;&gt;"",Ofwat_PC_Interventions!AB64,IF(Company_PC_inputs!AB64&lt;&gt;"",Company_PC_inputs!AB64,""))</f>
        <v/>
      </c>
      <c r="AC64" s="248" t="str">
        <f>IF(Ofwat_PC_Interventions!AC64&lt;&gt;"",Ofwat_PC_Interventions!AC64,IF(Company_PC_inputs!AC64&lt;&gt;"",Company_PC_inputs!AC64,""))</f>
        <v/>
      </c>
      <c r="AD64" s="248" t="str">
        <f>IF(Ofwat_PC_Interventions!AD64&lt;&gt;"",Ofwat_PC_Interventions!AD64,IF(Company_PC_inputs!AD64&lt;&gt;"",Company_PC_inputs!AD64,""))</f>
        <v/>
      </c>
      <c r="AE64" s="248" t="str">
        <f>IF(Ofwat_PC_Interventions!AE64&lt;&gt;"",Ofwat_PC_Interventions!AE64,IF(Company_PC_inputs!AE64&lt;&gt;"",Company_PC_inputs!AE64,""))</f>
        <v/>
      </c>
      <c r="AF64" s="248" t="str">
        <f>IF(Ofwat_PC_Interventions!AF64&lt;&gt;"",Ofwat_PC_Interventions!AF64,IF(Company_PC_inputs!AF64&lt;&gt;"",Company_PC_inputs!AF64,""))</f>
        <v/>
      </c>
      <c r="AG64" s="248" t="str">
        <f>IF(Ofwat_PC_Interventions!AG64&lt;&gt;"",Ofwat_PC_Interventions!AG64,IF(Company_PC_inputs!AG64&lt;&gt;"",Company_PC_inputs!AG64,""))</f>
        <v/>
      </c>
      <c r="AH64" s="248" t="str">
        <f>IF(Ofwat_PC_Interventions!AH64&lt;&gt;"",Ofwat_PC_Interventions!AH64,IF(Company_PC_inputs!AH64&lt;&gt;"",Company_PC_inputs!AH64,""))</f>
        <v/>
      </c>
      <c r="AI64" s="248" t="str">
        <f>IF(Ofwat_PC_Interventions!AI64&lt;&gt;"",Ofwat_PC_Interventions!AI64,IF(Company_PC_inputs!AI64&lt;&gt;"",Company_PC_inputs!AI64,""))</f>
        <v/>
      </c>
      <c r="AJ64" s="248" t="str">
        <f>IF(Ofwat_PC_Interventions!AJ64&lt;&gt;"",Ofwat_PC_Interventions!AJ64,IF(Company_PC_inputs!AJ64&lt;&gt;"",Company_PC_inputs!AJ64,""))</f>
        <v/>
      </c>
      <c r="AK64" s="248" t="str">
        <f>IF(Ofwat_PC_Interventions!AK64&lt;&gt;"",Ofwat_PC_Interventions!AK64,IF(Company_PC_inputs!AK64&lt;&gt;"",Company_PC_inputs!AK64,""))</f>
        <v/>
      </c>
      <c r="AL64" s="248" t="str">
        <f>IF(Ofwat_PC_Interventions!AL64&lt;&gt;"",Ofwat_PC_Interventions!AL64,IF(Company_PC_inputs!AL64&lt;&gt;"",Company_PC_inputs!AL64,""))</f>
        <v/>
      </c>
      <c r="AM64" s="248" t="str">
        <f>IF(Ofwat_PC_Interventions!AM64&lt;&gt;"",Ofwat_PC_Interventions!AM64,IF(Company_PC_inputs!AM64&lt;&gt;"",Company_PC_inputs!AM64,""))</f>
        <v/>
      </c>
      <c r="AN64" s="248" t="str">
        <f>IF(Ofwat_PC_Interventions!AN64&lt;&gt;"",Ofwat_PC_Interventions!AN64,IF(Company_PC_inputs!AN64&lt;&gt;"",Company_PC_inputs!AN64,""))</f>
        <v/>
      </c>
      <c r="AO64" s="248" t="str">
        <f>IF(Ofwat_PC_Interventions!AO64&lt;&gt;"",Ofwat_PC_Interventions!AO64,IF(Company_PC_inputs!AO64&lt;&gt;"",Company_PC_inputs!AO64,""))</f>
        <v/>
      </c>
      <c r="AP64" s="248" t="str">
        <f>IF(Ofwat_PC_Interventions!AP64&lt;&gt;"",Ofwat_PC_Interventions!AP64,IF(Company_PC_inputs!AP64&lt;&gt;"",Company_PC_inputs!AP64,""))</f>
        <v/>
      </c>
      <c r="AQ64" s="248" t="str">
        <f>IF(Ofwat_PC_Interventions!AQ64&lt;&gt;"",Ofwat_PC_Interventions!AQ64,IF(Company_PC_inputs!AQ64&lt;&gt;"",Company_PC_inputs!AQ64,""))</f>
        <v/>
      </c>
      <c r="AR64" s="248" t="str">
        <f>IF(Ofwat_PC_Interventions!AR64&lt;&gt;"",Ofwat_PC_Interventions!AR64,IF(Company_PC_inputs!AR64&lt;&gt;"",Company_PC_inputs!AR64,""))</f>
        <v/>
      </c>
      <c r="AS64" s="248" t="str">
        <f>IF(Ofwat_PC_Interventions!AS64&lt;&gt;"",Ofwat_PC_Interventions!AS64,IF(Company_PC_inputs!AS64&lt;&gt;"",Company_PC_inputs!AS64,""))</f>
        <v/>
      </c>
      <c r="AT64" s="248" t="str">
        <f>IF(Ofwat_PC_Interventions!AT64&lt;&gt;"",Ofwat_PC_Interventions!AT64,IF(Company_PC_inputs!AT64&lt;&gt;"",Company_PC_inputs!AT64,""))</f>
        <v/>
      </c>
      <c r="AU64" s="248" t="str">
        <f>IF(Ofwat_PC_Interventions!AU64&lt;&gt;"",Ofwat_PC_Interventions!AU64,IF(Company_PC_inputs!AU64&lt;&gt;"",Company_PC_inputs!AU64,""))</f>
        <v/>
      </c>
      <c r="AV64" s="248" t="str">
        <f>IF(Ofwat_PC_Interventions!AV64&lt;&gt;"",Ofwat_PC_Interventions!AV64,IF(Company_PC_inputs!AV64&lt;&gt;"",Company_PC_inputs!AV64,""))</f>
        <v/>
      </c>
      <c r="AW64" s="248" t="str">
        <f>IF(Ofwat_PC_Interventions!AW64&lt;&gt;"",Ofwat_PC_Interventions!AW64,IF(Company_PC_inputs!AW64&lt;&gt;"",Company_PC_inputs!AW64,""))</f>
        <v/>
      </c>
      <c r="AX64" s="248" t="str">
        <f>IF(Ofwat_PC_Interventions!AX64&lt;&gt;"",Ofwat_PC_Interventions!AX64,IF(Company_PC_inputs!AX64&lt;&gt;"",Company_PC_inputs!AX64,""))</f>
        <v/>
      </c>
      <c r="AY64" s="248" t="str">
        <f>IF(Ofwat_PC_Interventions!AY64&lt;&gt;"",Ofwat_PC_Interventions!AY64,IF(Company_PC_inputs!AY64&lt;&gt;"",Company_PC_inputs!AY64,""))</f>
        <v/>
      </c>
      <c r="AZ64" s="248" t="str">
        <f>IF(Ofwat_PC_Interventions!AZ64&lt;&gt;"",Ofwat_PC_Interventions!AZ64,IF(Company_PC_inputs!AZ64&lt;&gt;"",Company_PC_inputs!AZ64,""))</f>
        <v/>
      </c>
      <c r="BA64" s="248" t="str">
        <f>IF(Ofwat_PC_Interventions!BA64&lt;&gt;"",Ofwat_PC_Interventions!BA64,IF(Company_PC_inputs!BA64&lt;&gt;"",Company_PC_inputs!BA64,""))</f>
        <v/>
      </c>
      <c r="BB64" s="248" t="str">
        <f>IF(Ofwat_PC_Interventions!BB64&lt;&gt;"",Ofwat_PC_Interventions!BB64,IF(Company_PC_inputs!BB64&lt;&gt;"",Company_PC_inputs!BB64,""))</f>
        <v/>
      </c>
      <c r="BC64" s="248" t="str">
        <f>IF(Ofwat_PC_Interventions!BC64&lt;&gt;"",Ofwat_PC_Interventions!BC64,IF(Company_PC_inputs!BC64&lt;&gt;"",Company_PC_inputs!BC64,""))</f>
        <v/>
      </c>
      <c r="BD64" s="248" t="str">
        <f>IF(Ofwat_PC_Interventions!BD64&lt;&gt;"",Ofwat_PC_Interventions!BD64,IF(Company_PC_inputs!BD64&lt;&gt;"",Company_PC_inputs!BD64,""))</f>
        <v/>
      </c>
      <c r="BE64" s="248" t="str">
        <f>IF(Ofwat_PC_Interventions!BE64&lt;&gt;"",Ofwat_PC_Interventions!BE64,IF(Company_PC_inputs!BE64&lt;&gt;"",Company_PC_inputs!BE64,""))</f>
        <v/>
      </c>
      <c r="BF64" s="248" t="str">
        <f>IF(Ofwat_PC_Interventions!BF64&lt;&gt;"",Ofwat_PC_Interventions!BF64,IF(Company_PC_inputs!BF64&lt;&gt;"",Company_PC_inputs!BF64,""))</f>
        <v/>
      </c>
      <c r="BG64" s="248" t="str">
        <f>IF(Ofwat_PC_Interventions!BG64&lt;&gt;"",Ofwat_PC_Interventions!BG64,IF(Company_PC_inputs!BG64&lt;&gt;"",Company_PC_inputs!BG64,""))</f>
        <v/>
      </c>
      <c r="BH64" s="248" t="str">
        <f>IF(Ofwat_PC_Interventions!BH64&lt;&gt;"",Ofwat_PC_Interventions!BH64,IF(Company_PC_inputs!BH64&lt;&gt;"",Company_PC_inputs!BH64,""))</f>
        <v/>
      </c>
      <c r="BI64" s="248" t="str">
        <f>IF(Ofwat_PC_Interventions!BI64&lt;&gt;"",Ofwat_PC_Interventions!BI64,IF(Company_PC_inputs!BI64&lt;&gt;"",Company_PC_inputs!BI64,""))</f>
        <v/>
      </c>
      <c r="BJ64" s="248" t="str">
        <f>IF(Ofwat_PC_Interventions!BJ64&lt;&gt;"",Ofwat_PC_Interventions!BJ64,IF(Company_PC_inputs!BJ64&lt;&gt;"",Company_PC_inputs!BJ64,""))</f>
        <v/>
      </c>
      <c r="BK64" s="248" t="str">
        <f>IF(Ofwat_PC_Interventions!BK64&lt;&gt;"",Ofwat_PC_Interventions!BK64,IF(Company_PC_inputs!BK64&lt;&gt;"",Company_PC_inputs!BK64,""))</f>
        <v/>
      </c>
      <c r="BL64" s="248" t="str">
        <f>IF(Ofwat_PC_Interventions!BL64&lt;&gt;"",Ofwat_PC_Interventions!BL64,IF(Company_PC_inputs!BL64&lt;&gt;"",Company_PC_inputs!BL64,""))</f>
        <v/>
      </c>
      <c r="BM64" s="248" t="str">
        <f>IF(Ofwat_PC_Interventions!BM64&lt;&gt;"",Ofwat_PC_Interventions!BM64,IF(Company_PC_inputs!BM64&lt;&gt;"",Company_PC_inputs!BM64,""))</f>
        <v/>
      </c>
      <c r="BN64" s="248" t="str">
        <f>IF(Ofwat_PC_Interventions!BN64&lt;&gt;"",Ofwat_PC_Interventions!BN64,IF(Company_PC_inputs!BN64&lt;&gt;"",Company_PC_inputs!BN64,""))</f>
        <v/>
      </c>
      <c r="BO64" s="248" t="str">
        <f>IF(Ofwat_PC_Interventions!BO64&lt;&gt;"",Ofwat_PC_Interventions!BO64,IF(Company_PC_inputs!BO64&lt;&gt;"",Company_PC_inputs!BO64,""))</f>
        <v/>
      </c>
      <c r="BP64" s="248" t="str">
        <f>IF(Ofwat_PC_Interventions!BP64&lt;&gt;"",Ofwat_PC_Interventions!BP64,IF(Company_PC_inputs!BP64&lt;&gt;"",Company_PC_inputs!BP64,""))</f>
        <v/>
      </c>
      <c r="BQ64" s="248" t="str">
        <f>IF(Ofwat_PC_Interventions!BQ64&lt;&gt;"",Ofwat_PC_Interventions!BQ64,IF(Company_PC_inputs!BQ64&lt;&gt;"",Company_PC_inputs!BQ64,""))</f>
        <v/>
      </c>
    </row>
    <row r="65" spans="1:69" s="170" customFormat="1" x14ac:dyDescent="0.2">
      <c r="A65" s="208"/>
      <c r="B65" s="208"/>
      <c r="C65" s="208"/>
      <c r="D65" s="208"/>
      <c r="E65" s="208" t="s">
        <v>147</v>
      </c>
      <c r="F65" s="208"/>
      <c r="G65" s="208" t="s">
        <v>106</v>
      </c>
      <c r="H65" s="208"/>
      <c r="I65" s="208"/>
      <c r="J65" s="200" t="str">
        <f>IF(Ofwat_PC_Interventions!J65&lt;&gt;"",Ofwat_PC_Interventions!J65,IF(Company_PC_inputs!J65&lt;&gt;"",Company_PC_inputs!J65,""))</f>
        <v/>
      </c>
      <c r="K65" s="200" t="str">
        <f>IF(Ofwat_PC_Interventions!K65&lt;&gt;"",Ofwat_PC_Interventions!K65,IF(Company_PC_inputs!K65&lt;&gt;"",Company_PC_inputs!K65,""))</f>
        <v/>
      </c>
      <c r="L65" s="200" t="str">
        <f>IF(Ofwat_PC_Interventions!L65&lt;&gt;"",Ofwat_PC_Interventions!L65,IF(Company_PC_inputs!L65&lt;&gt;"",Company_PC_inputs!L65,""))</f>
        <v/>
      </c>
      <c r="M65" s="200" t="str">
        <f>IF(Ofwat_PC_Interventions!M65&lt;&gt;"",Ofwat_PC_Interventions!M65,IF(Company_PC_inputs!M65&lt;&gt;"",Company_PC_inputs!M65,""))</f>
        <v/>
      </c>
      <c r="N65" s="200" t="str">
        <f>IF(Ofwat_PC_Interventions!N65&lt;&gt;"",Ofwat_PC_Interventions!N65,IF(Company_PC_inputs!N65&lt;&gt;"",Company_PC_inputs!N65,""))</f>
        <v/>
      </c>
      <c r="O65" s="200" t="str">
        <f>IF(Ofwat_PC_Interventions!O65&lt;&gt;"",Ofwat_PC_Interventions!O65,IF(Company_PC_inputs!O65&lt;&gt;"",Company_PC_inputs!O65,""))</f>
        <v/>
      </c>
      <c r="P65" s="200" t="str">
        <f>IF(Ofwat_PC_Interventions!P65&lt;&gt;"",Ofwat_PC_Interventions!P65,IF(Company_PC_inputs!P65&lt;&gt;"",Company_PC_inputs!P65,""))</f>
        <v/>
      </c>
      <c r="Q65" s="200" t="str">
        <f>IF(Ofwat_PC_Interventions!Q65&lt;&gt;"",Ofwat_PC_Interventions!Q65,IF(Company_PC_inputs!Q65&lt;&gt;"",Company_PC_inputs!Q65,""))</f>
        <v/>
      </c>
      <c r="R65" s="200" t="str">
        <f>IF(Ofwat_PC_Interventions!R65&lt;&gt;"",Ofwat_PC_Interventions!R65,IF(Company_PC_inputs!R65&lt;&gt;"",Company_PC_inputs!R65,""))</f>
        <v/>
      </c>
      <c r="S65" s="200" t="str">
        <f>IF(Ofwat_PC_Interventions!S65&lt;&gt;"",Ofwat_PC_Interventions!S65,IF(Company_PC_inputs!S65&lt;&gt;"",Company_PC_inputs!S65,""))</f>
        <v/>
      </c>
      <c r="T65" s="200" t="str">
        <f>IF(Ofwat_PC_Interventions!T65&lt;&gt;"",Ofwat_PC_Interventions!T65,IF(Company_PC_inputs!T65&lt;&gt;"",Company_PC_inputs!T65,""))</f>
        <v/>
      </c>
      <c r="U65" s="200" t="str">
        <f>IF(Ofwat_PC_Interventions!U65&lt;&gt;"",Ofwat_PC_Interventions!U65,IF(Company_PC_inputs!U65&lt;&gt;"",Company_PC_inputs!U65,""))</f>
        <v/>
      </c>
      <c r="V65" s="200" t="str">
        <f>IF(Ofwat_PC_Interventions!V65&lt;&gt;"",Ofwat_PC_Interventions!V65,IF(Company_PC_inputs!V65&lt;&gt;"",Company_PC_inputs!V65,""))</f>
        <v/>
      </c>
      <c r="W65" s="200" t="str">
        <f>IF(Ofwat_PC_Interventions!W65&lt;&gt;"",Ofwat_PC_Interventions!W65,IF(Company_PC_inputs!W65&lt;&gt;"",Company_PC_inputs!W65,""))</f>
        <v/>
      </c>
      <c r="X65" s="200" t="str">
        <f>IF(Ofwat_PC_Interventions!X65&lt;&gt;"",Ofwat_PC_Interventions!X65,IF(Company_PC_inputs!X65&lt;&gt;"",Company_PC_inputs!X65,""))</f>
        <v/>
      </c>
      <c r="Y65" s="200" t="str">
        <f>IF(Ofwat_PC_Interventions!Y65&lt;&gt;"",Ofwat_PC_Interventions!Y65,IF(Company_PC_inputs!Y65&lt;&gt;"",Company_PC_inputs!Y65,""))</f>
        <v/>
      </c>
      <c r="Z65" s="200" t="str">
        <f>IF(Ofwat_PC_Interventions!Z65&lt;&gt;"",Ofwat_PC_Interventions!Z65,IF(Company_PC_inputs!Z65&lt;&gt;"",Company_PC_inputs!Z65,""))</f>
        <v/>
      </c>
      <c r="AA65" s="200" t="str">
        <f>IF(Ofwat_PC_Interventions!AA65&lt;&gt;"",Ofwat_PC_Interventions!AA65,IF(Company_PC_inputs!AA65&lt;&gt;"",Company_PC_inputs!AA65,""))</f>
        <v/>
      </c>
      <c r="AB65" s="200" t="str">
        <f>IF(Ofwat_PC_Interventions!AB65&lt;&gt;"",Ofwat_PC_Interventions!AB65,IF(Company_PC_inputs!AB65&lt;&gt;"",Company_PC_inputs!AB65,""))</f>
        <v/>
      </c>
      <c r="AC65" s="200" t="str">
        <f>IF(Ofwat_PC_Interventions!AC65&lt;&gt;"",Ofwat_PC_Interventions!AC65,IF(Company_PC_inputs!AC65&lt;&gt;"",Company_PC_inputs!AC65,""))</f>
        <v/>
      </c>
      <c r="AD65" s="200" t="str">
        <f>IF(Ofwat_PC_Interventions!AD65&lt;&gt;"",Ofwat_PC_Interventions!AD65,IF(Company_PC_inputs!AD65&lt;&gt;"",Company_PC_inputs!AD65,""))</f>
        <v/>
      </c>
      <c r="AE65" s="200" t="str">
        <f>IF(Ofwat_PC_Interventions!AE65&lt;&gt;"",Ofwat_PC_Interventions!AE65,IF(Company_PC_inputs!AE65&lt;&gt;"",Company_PC_inputs!AE65,""))</f>
        <v/>
      </c>
      <c r="AF65" s="200" t="str">
        <f>IF(Ofwat_PC_Interventions!AF65&lt;&gt;"",Ofwat_PC_Interventions!AF65,IF(Company_PC_inputs!AF65&lt;&gt;"",Company_PC_inputs!AF65,""))</f>
        <v/>
      </c>
      <c r="AG65" s="200" t="str">
        <f>IF(Ofwat_PC_Interventions!AG65&lt;&gt;"",Ofwat_PC_Interventions!AG65,IF(Company_PC_inputs!AG65&lt;&gt;"",Company_PC_inputs!AG65,""))</f>
        <v/>
      </c>
      <c r="AH65" s="200" t="str">
        <f>IF(Ofwat_PC_Interventions!AH65&lt;&gt;"",Ofwat_PC_Interventions!AH65,IF(Company_PC_inputs!AH65&lt;&gt;"",Company_PC_inputs!AH65,""))</f>
        <v/>
      </c>
      <c r="AI65" s="200" t="str">
        <f>IF(Ofwat_PC_Interventions!AI65&lt;&gt;"",Ofwat_PC_Interventions!AI65,IF(Company_PC_inputs!AI65&lt;&gt;"",Company_PC_inputs!AI65,""))</f>
        <v/>
      </c>
      <c r="AJ65" s="200" t="str">
        <f>IF(Ofwat_PC_Interventions!AJ65&lt;&gt;"",Ofwat_PC_Interventions!AJ65,IF(Company_PC_inputs!AJ65&lt;&gt;"",Company_PC_inputs!AJ65,""))</f>
        <v/>
      </c>
      <c r="AK65" s="200" t="str">
        <f>IF(Ofwat_PC_Interventions!AK65&lt;&gt;"",Ofwat_PC_Interventions!AK65,IF(Company_PC_inputs!AK65&lt;&gt;"",Company_PC_inputs!AK65,""))</f>
        <v/>
      </c>
      <c r="AL65" s="200" t="str">
        <f>IF(Ofwat_PC_Interventions!AL65&lt;&gt;"",Ofwat_PC_Interventions!AL65,IF(Company_PC_inputs!AL65&lt;&gt;"",Company_PC_inputs!AL65,""))</f>
        <v/>
      </c>
      <c r="AM65" s="200" t="str">
        <f>IF(Ofwat_PC_Interventions!AM65&lt;&gt;"",Ofwat_PC_Interventions!AM65,IF(Company_PC_inputs!AM65&lt;&gt;"",Company_PC_inputs!AM65,""))</f>
        <v/>
      </c>
      <c r="AN65" s="200" t="str">
        <f>IF(Ofwat_PC_Interventions!AN65&lt;&gt;"",Ofwat_PC_Interventions!AN65,IF(Company_PC_inputs!AN65&lt;&gt;"",Company_PC_inputs!AN65,""))</f>
        <v/>
      </c>
      <c r="AO65" s="200" t="str">
        <f>IF(Ofwat_PC_Interventions!AO65&lt;&gt;"",Ofwat_PC_Interventions!AO65,IF(Company_PC_inputs!AO65&lt;&gt;"",Company_PC_inputs!AO65,""))</f>
        <v/>
      </c>
      <c r="AP65" s="200" t="str">
        <f>IF(Ofwat_PC_Interventions!AP65&lt;&gt;"",Ofwat_PC_Interventions!AP65,IF(Company_PC_inputs!AP65&lt;&gt;"",Company_PC_inputs!AP65,""))</f>
        <v/>
      </c>
      <c r="AQ65" s="200" t="str">
        <f>IF(Ofwat_PC_Interventions!AQ65&lt;&gt;"",Ofwat_PC_Interventions!AQ65,IF(Company_PC_inputs!AQ65&lt;&gt;"",Company_PC_inputs!AQ65,""))</f>
        <v/>
      </c>
      <c r="AR65" s="200" t="str">
        <f>IF(Ofwat_PC_Interventions!AR65&lt;&gt;"",Ofwat_PC_Interventions!AR65,IF(Company_PC_inputs!AR65&lt;&gt;"",Company_PC_inputs!AR65,""))</f>
        <v/>
      </c>
      <c r="AS65" s="200" t="str">
        <f>IF(Ofwat_PC_Interventions!AS65&lt;&gt;"",Ofwat_PC_Interventions!AS65,IF(Company_PC_inputs!AS65&lt;&gt;"",Company_PC_inputs!AS65,""))</f>
        <v/>
      </c>
      <c r="AT65" s="200" t="str">
        <f>IF(Ofwat_PC_Interventions!AT65&lt;&gt;"",Ofwat_PC_Interventions!AT65,IF(Company_PC_inputs!AT65&lt;&gt;"",Company_PC_inputs!AT65,""))</f>
        <v/>
      </c>
      <c r="AU65" s="200" t="str">
        <f>IF(Ofwat_PC_Interventions!AU65&lt;&gt;"",Ofwat_PC_Interventions!AU65,IF(Company_PC_inputs!AU65&lt;&gt;"",Company_PC_inputs!AU65,""))</f>
        <v/>
      </c>
      <c r="AV65" s="200" t="str">
        <f>IF(Ofwat_PC_Interventions!AV65&lt;&gt;"",Ofwat_PC_Interventions!AV65,IF(Company_PC_inputs!AV65&lt;&gt;"",Company_PC_inputs!AV65,""))</f>
        <v/>
      </c>
      <c r="AW65" s="200" t="str">
        <f>IF(Ofwat_PC_Interventions!AW65&lt;&gt;"",Ofwat_PC_Interventions!AW65,IF(Company_PC_inputs!AW65&lt;&gt;"",Company_PC_inputs!AW65,""))</f>
        <v/>
      </c>
      <c r="AX65" s="200" t="str">
        <f>IF(Ofwat_PC_Interventions!AX65&lt;&gt;"",Ofwat_PC_Interventions!AX65,IF(Company_PC_inputs!AX65&lt;&gt;"",Company_PC_inputs!AX65,""))</f>
        <v/>
      </c>
      <c r="AY65" s="200" t="str">
        <f>IF(Ofwat_PC_Interventions!AY65&lt;&gt;"",Ofwat_PC_Interventions!AY65,IF(Company_PC_inputs!AY65&lt;&gt;"",Company_PC_inputs!AY65,""))</f>
        <v/>
      </c>
      <c r="AZ65" s="200" t="str">
        <f>IF(Ofwat_PC_Interventions!AZ65&lt;&gt;"",Ofwat_PC_Interventions!AZ65,IF(Company_PC_inputs!AZ65&lt;&gt;"",Company_PC_inputs!AZ65,""))</f>
        <v/>
      </c>
      <c r="BA65" s="200" t="str">
        <f>IF(Ofwat_PC_Interventions!BA65&lt;&gt;"",Ofwat_PC_Interventions!BA65,IF(Company_PC_inputs!BA65&lt;&gt;"",Company_PC_inputs!BA65,""))</f>
        <v/>
      </c>
      <c r="BB65" s="200" t="str">
        <f>IF(Ofwat_PC_Interventions!BB65&lt;&gt;"",Ofwat_PC_Interventions!BB65,IF(Company_PC_inputs!BB65&lt;&gt;"",Company_PC_inputs!BB65,""))</f>
        <v/>
      </c>
      <c r="BC65" s="200" t="str">
        <f>IF(Ofwat_PC_Interventions!BC65&lt;&gt;"",Ofwat_PC_Interventions!BC65,IF(Company_PC_inputs!BC65&lt;&gt;"",Company_PC_inputs!BC65,""))</f>
        <v/>
      </c>
      <c r="BD65" s="200" t="str">
        <f>IF(Ofwat_PC_Interventions!BD65&lt;&gt;"",Ofwat_PC_Interventions!BD65,IF(Company_PC_inputs!BD65&lt;&gt;"",Company_PC_inputs!BD65,""))</f>
        <v/>
      </c>
      <c r="BE65" s="200" t="str">
        <f>IF(Ofwat_PC_Interventions!BE65&lt;&gt;"",Ofwat_PC_Interventions!BE65,IF(Company_PC_inputs!BE65&lt;&gt;"",Company_PC_inputs!BE65,""))</f>
        <v/>
      </c>
      <c r="BF65" s="200" t="str">
        <f>IF(Ofwat_PC_Interventions!BF65&lt;&gt;"",Ofwat_PC_Interventions!BF65,IF(Company_PC_inputs!BF65&lt;&gt;"",Company_PC_inputs!BF65,""))</f>
        <v/>
      </c>
      <c r="BG65" s="200" t="str">
        <f>IF(Ofwat_PC_Interventions!BG65&lt;&gt;"",Ofwat_PC_Interventions!BG65,IF(Company_PC_inputs!BG65&lt;&gt;"",Company_PC_inputs!BG65,""))</f>
        <v/>
      </c>
      <c r="BH65" s="200" t="str">
        <f>IF(Ofwat_PC_Interventions!BH65&lt;&gt;"",Ofwat_PC_Interventions!BH65,IF(Company_PC_inputs!BH65&lt;&gt;"",Company_PC_inputs!BH65,""))</f>
        <v/>
      </c>
      <c r="BI65" s="200" t="str">
        <f>IF(Ofwat_PC_Interventions!BI65&lt;&gt;"",Ofwat_PC_Interventions!BI65,IF(Company_PC_inputs!BI65&lt;&gt;"",Company_PC_inputs!BI65,""))</f>
        <v/>
      </c>
      <c r="BJ65" s="200" t="str">
        <f>IF(Ofwat_PC_Interventions!BJ65&lt;&gt;"",Ofwat_PC_Interventions!BJ65,IF(Company_PC_inputs!BJ65&lt;&gt;"",Company_PC_inputs!BJ65,""))</f>
        <v/>
      </c>
      <c r="BK65" s="200" t="str">
        <f>IF(Ofwat_PC_Interventions!BK65&lt;&gt;"",Ofwat_PC_Interventions!BK65,IF(Company_PC_inputs!BK65&lt;&gt;"",Company_PC_inputs!BK65,""))</f>
        <v/>
      </c>
      <c r="BL65" s="200" t="str">
        <f>IF(Ofwat_PC_Interventions!BL65&lt;&gt;"",Ofwat_PC_Interventions!BL65,IF(Company_PC_inputs!BL65&lt;&gt;"",Company_PC_inputs!BL65,""))</f>
        <v/>
      </c>
      <c r="BM65" s="200" t="str">
        <f>IF(Ofwat_PC_Interventions!BM65&lt;&gt;"",Ofwat_PC_Interventions!BM65,IF(Company_PC_inputs!BM65&lt;&gt;"",Company_PC_inputs!BM65,""))</f>
        <v/>
      </c>
      <c r="BN65" s="200" t="str">
        <f>IF(Ofwat_PC_Interventions!BN65&lt;&gt;"",Ofwat_PC_Interventions!BN65,IF(Company_PC_inputs!BN65&lt;&gt;"",Company_PC_inputs!BN65,""))</f>
        <v/>
      </c>
      <c r="BO65" s="200" t="str">
        <f>IF(Ofwat_PC_Interventions!BO65&lt;&gt;"",Ofwat_PC_Interventions!BO65,IF(Company_PC_inputs!BO65&lt;&gt;"",Company_PC_inputs!BO65,""))</f>
        <v/>
      </c>
      <c r="BP65" s="200" t="str">
        <f>IF(Ofwat_PC_Interventions!BP65&lt;&gt;"",Ofwat_PC_Interventions!BP65,IF(Company_PC_inputs!BP65&lt;&gt;"",Company_PC_inputs!BP65,""))</f>
        <v/>
      </c>
      <c r="BQ65" s="200" t="str">
        <f>IF(Ofwat_PC_Interventions!BQ65&lt;&gt;"",Ofwat_PC_Interventions!BQ65,IF(Company_PC_inputs!BQ65&lt;&gt;"",Company_PC_inputs!BQ65,""))</f>
        <v/>
      </c>
    </row>
    <row r="66" spans="1:69" s="170" customFormat="1" x14ac:dyDescent="0.2">
      <c r="A66" s="208"/>
      <c r="B66" s="208"/>
      <c r="C66" s="208"/>
      <c r="D66" s="208"/>
      <c r="E66" s="208"/>
      <c r="F66" s="208"/>
      <c r="G66" s="208"/>
      <c r="H66" s="208"/>
      <c r="I66" s="208"/>
      <c r="J66" s="201" t="str">
        <f>IF(Ofwat_PC_Interventions!J66&lt;&gt;"",Ofwat_PC_Interventions!J66,IF(Company_PC_inputs!J66&lt;&gt;"",Company_PC_inputs!J66,""))</f>
        <v/>
      </c>
      <c r="K66" s="201" t="str">
        <f>IF(Ofwat_PC_Interventions!K66&lt;&gt;"",Ofwat_PC_Interventions!K66,IF(Company_PC_inputs!K66&lt;&gt;"",Company_PC_inputs!K66,""))</f>
        <v/>
      </c>
      <c r="L66" s="201" t="str">
        <f>IF(Ofwat_PC_Interventions!L66&lt;&gt;"",Ofwat_PC_Interventions!L66,IF(Company_PC_inputs!L66&lt;&gt;"",Company_PC_inputs!L66,""))</f>
        <v/>
      </c>
      <c r="M66" s="201" t="str">
        <f>IF(Ofwat_PC_Interventions!M66&lt;&gt;"",Ofwat_PC_Interventions!M66,IF(Company_PC_inputs!M66&lt;&gt;"",Company_PC_inputs!M66,""))</f>
        <v/>
      </c>
      <c r="N66" s="201" t="str">
        <f>IF(Ofwat_PC_Interventions!N66&lt;&gt;"",Ofwat_PC_Interventions!N66,IF(Company_PC_inputs!N66&lt;&gt;"",Company_PC_inputs!N66,""))</f>
        <v/>
      </c>
      <c r="O66" s="201" t="str">
        <f>IF(Ofwat_PC_Interventions!O66&lt;&gt;"",Ofwat_PC_Interventions!O66,IF(Company_PC_inputs!O66&lt;&gt;"",Company_PC_inputs!O66,""))</f>
        <v/>
      </c>
      <c r="P66" s="201" t="str">
        <f>IF(Ofwat_PC_Interventions!P66&lt;&gt;"",Ofwat_PC_Interventions!P66,IF(Company_PC_inputs!P66&lt;&gt;"",Company_PC_inputs!P66,""))</f>
        <v/>
      </c>
      <c r="Q66" s="201" t="str">
        <f>IF(Ofwat_PC_Interventions!Q66&lt;&gt;"",Ofwat_PC_Interventions!Q66,IF(Company_PC_inputs!Q66&lt;&gt;"",Company_PC_inputs!Q66,""))</f>
        <v/>
      </c>
      <c r="R66" s="201" t="str">
        <f>IF(Ofwat_PC_Interventions!R66&lt;&gt;"",Ofwat_PC_Interventions!R66,IF(Company_PC_inputs!R66&lt;&gt;"",Company_PC_inputs!R66,""))</f>
        <v/>
      </c>
      <c r="S66" s="201" t="str">
        <f>IF(Ofwat_PC_Interventions!S66&lt;&gt;"",Ofwat_PC_Interventions!S66,IF(Company_PC_inputs!S66&lt;&gt;"",Company_PC_inputs!S66,""))</f>
        <v/>
      </c>
      <c r="T66" s="201" t="str">
        <f>IF(Ofwat_PC_Interventions!T66&lt;&gt;"",Ofwat_PC_Interventions!T66,IF(Company_PC_inputs!T66&lt;&gt;"",Company_PC_inputs!T66,""))</f>
        <v/>
      </c>
      <c r="U66" s="201" t="str">
        <f>IF(Ofwat_PC_Interventions!U66&lt;&gt;"",Ofwat_PC_Interventions!U66,IF(Company_PC_inputs!U66&lt;&gt;"",Company_PC_inputs!U66,""))</f>
        <v/>
      </c>
      <c r="V66" s="201" t="str">
        <f>IF(Ofwat_PC_Interventions!V66&lt;&gt;"",Ofwat_PC_Interventions!V66,IF(Company_PC_inputs!V66&lt;&gt;"",Company_PC_inputs!V66,""))</f>
        <v/>
      </c>
      <c r="W66" s="201" t="str">
        <f>IF(Ofwat_PC_Interventions!W66&lt;&gt;"",Ofwat_PC_Interventions!W66,IF(Company_PC_inputs!W66&lt;&gt;"",Company_PC_inputs!W66,""))</f>
        <v/>
      </c>
      <c r="X66" s="201" t="str">
        <f>IF(Ofwat_PC_Interventions!X66&lt;&gt;"",Ofwat_PC_Interventions!X66,IF(Company_PC_inputs!X66&lt;&gt;"",Company_PC_inputs!X66,""))</f>
        <v/>
      </c>
      <c r="Y66" s="201" t="str">
        <f>IF(Ofwat_PC_Interventions!Y66&lt;&gt;"",Ofwat_PC_Interventions!Y66,IF(Company_PC_inputs!Y66&lt;&gt;"",Company_PC_inputs!Y66,""))</f>
        <v/>
      </c>
      <c r="Z66" s="201" t="str">
        <f>IF(Ofwat_PC_Interventions!Z66&lt;&gt;"",Ofwat_PC_Interventions!Z66,IF(Company_PC_inputs!Z66&lt;&gt;"",Company_PC_inputs!Z66,""))</f>
        <v/>
      </c>
      <c r="AA66" s="201" t="str">
        <f>IF(Ofwat_PC_Interventions!AA66&lt;&gt;"",Ofwat_PC_Interventions!AA66,IF(Company_PC_inputs!AA66&lt;&gt;"",Company_PC_inputs!AA66,""))</f>
        <v/>
      </c>
      <c r="AB66" s="201" t="str">
        <f>IF(Ofwat_PC_Interventions!AB66&lt;&gt;"",Ofwat_PC_Interventions!AB66,IF(Company_PC_inputs!AB66&lt;&gt;"",Company_PC_inputs!AB66,""))</f>
        <v/>
      </c>
      <c r="AC66" s="201" t="str">
        <f>IF(Ofwat_PC_Interventions!AC66&lt;&gt;"",Ofwat_PC_Interventions!AC66,IF(Company_PC_inputs!AC66&lt;&gt;"",Company_PC_inputs!AC66,""))</f>
        <v/>
      </c>
      <c r="AD66" s="201" t="str">
        <f>IF(Ofwat_PC_Interventions!AD66&lt;&gt;"",Ofwat_PC_Interventions!AD66,IF(Company_PC_inputs!AD66&lt;&gt;"",Company_PC_inputs!AD66,""))</f>
        <v/>
      </c>
      <c r="AE66" s="201" t="str">
        <f>IF(Ofwat_PC_Interventions!AE66&lt;&gt;"",Ofwat_PC_Interventions!AE66,IF(Company_PC_inputs!AE66&lt;&gt;"",Company_PC_inputs!AE66,""))</f>
        <v/>
      </c>
      <c r="AF66" s="201" t="str">
        <f>IF(Ofwat_PC_Interventions!AF66&lt;&gt;"",Ofwat_PC_Interventions!AF66,IF(Company_PC_inputs!AF66&lt;&gt;"",Company_PC_inputs!AF66,""))</f>
        <v/>
      </c>
      <c r="AG66" s="201" t="str">
        <f>IF(Ofwat_PC_Interventions!AG66&lt;&gt;"",Ofwat_PC_Interventions!AG66,IF(Company_PC_inputs!AG66&lt;&gt;"",Company_PC_inputs!AG66,""))</f>
        <v/>
      </c>
      <c r="AH66" s="201" t="str">
        <f>IF(Ofwat_PC_Interventions!AH66&lt;&gt;"",Ofwat_PC_Interventions!AH66,IF(Company_PC_inputs!AH66&lt;&gt;"",Company_PC_inputs!AH66,""))</f>
        <v/>
      </c>
      <c r="AI66" s="201" t="str">
        <f>IF(Ofwat_PC_Interventions!AI66&lt;&gt;"",Ofwat_PC_Interventions!AI66,IF(Company_PC_inputs!AI66&lt;&gt;"",Company_PC_inputs!AI66,""))</f>
        <v/>
      </c>
      <c r="AJ66" s="201" t="str">
        <f>IF(Ofwat_PC_Interventions!AJ66&lt;&gt;"",Ofwat_PC_Interventions!AJ66,IF(Company_PC_inputs!AJ66&lt;&gt;"",Company_PC_inputs!AJ66,""))</f>
        <v/>
      </c>
      <c r="AK66" s="201" t="str">
        <f>IF(Ofwat_PC_Interventions!AK66&lt;&gt;"",Ofwat_PC_Interventions!AK66,IF(Company_PC_inputs!AK66&lt;&gt;"",Company_PC_inputs!AK66,""))</f>
        <v/>
      </c>
      <c r="AL66" s="201" t="str">
        <f>IF(Ofwat_PC_Interventions!AL66&lt;&gt;"",Ofwat_PC_Interventions!AL66,IF(Company_PC_inputs!AL66&lt;&gt;"",Company_PC_inputs!AL66,""))</f>
        <v/>
      </c>
      <c r="AM66" s="201" t="str">
        <f>IF(Ofwat_PC_Interventions!AM66&lt;&gt;"",Ofwat_PC_Interventions!AM66,IF(Company_PC_inputs!AM66&lt;&gt;"",Company_PC_inputs!AM66,""))</f>
        <v/>
      </c>
      <c r="AN66" s="201" t="str">
        <f>IF(Ofwat_PC_Interventions!AN66&lt;&gt;"",Ofwat_PC_Interventions!AN66,IF(Company_PC_inputs!AN66&lt;&gt;"",Company_PC_inputs!AN66,""))</f>
        <v/>
      </c>
      <c r="AO66" s="201" t="str">
        <f>IF(Ofwat_PC_Interventions!AO66&lt;&gt;"",Ofwat_PC_Interventions!AO66,IF(Company_PC_inputs!AO66&lt;&gt;"",Company_PC_inputs!AO66,""))</f>
        <v/>
      </c>
      <c r="AP66" s="201" t="str">
        <f>IF(Ofwat_PC_Interventions!AP66&lt;&gt;"",Ofwat_PC_Interventions!AP66,IF(Company_PC_inputs!AP66&lt;&gt;"",Company_PC_inputs!AP66,""))</f>
        <v/>
      </c>
      <c r="AQ66" s="201" t="str">
        <f>IF(Ofwat_PC_Interventions!AQ66&lt;&gt;"",Ofwat_PC_Interventions!AQ66,IF(Company_PC_inputs!AQ66&lt;&gt;"",Company_PC_inputs!AQ66,""))</f>
        <v/>
      </c>
      <c r="AR66" s="201" t="str">
        <f>IF(Ofwat_PC_Interventions!AR66&lt;&gt;"",Ofwat_PC_Interventions!AR66,IF(Company_PC_inputs!AR66&lt;&gt;"",Company_PC_inputs!AR66,""))</f>
        <v/>
      </c>
      <c r="AS66" s="201" t="str">
        <f>IF(Ofwat_PC_Interventions!AS66&lt;&gt;"",Ofwat_PC_Interventions!AS66,IF(Company_PC_inputs!AS66&lt;&gt;"",Company_PC_inputs!AS66,""))</f>
        <v/>
      </c>
      <c r="AT66" s="201" t="str">
        <f>IF(Ofwat_PC_Interventions!AT66&lt;&gt;"",Ofwat_PC_Interventions!AT66,IF(Company_PC_inputs!AT66&lt;&gt;"",Company_PC_inputs!AT66,""))</f>
        <v/>
      </c>
      <c r="AU66" s="201" t="str">
        <f>IF(Ofwat_PC_Interventions!AU66&lt;&gt;"",Ofwat_PC_Interventions!AU66,IF(Company_PC_inputs!AU66&lt;&gt;"",Company_PC_inputs!AU66,""))</f>
        <v/>
      </c>
      <c r="AV66" s="201" t="str">
        <f>IF(Ofwat_PC_Interventions!AV66&lt;&gt;"",Ofwat_PC_Interventions!AV66,IF(Company_PC_inputs!AV66&lt;&gt;"",Company_PC_inputs!AV66,""))</f>
        <v/>
      </c>
      <c r="AW66" s="201" t="str">
        <f>IF(Ofwat_PC_Interventions!AW66&lt;&gt;"",Ofwat_PC_Interventions!AW66,IF(Company_PC_inputs!AW66&lt;&gt;"",Company_PC_inputs!AW66,""))</f>
        <v/>
      </c>
      <c r="AX66" s="201" t="str">
        <f>IF(Ofwat_PC_Interventions!AX66&lt;&gt;"",Ofwat_PC_Interventions!AX66,IF(Company_PC_inputs!AX66&lt;&gt;"",Company_PC_inputs!AX66,""))</f>
        <v/>
      </c>
      <c r="AY66" s="201" t="str">
        <f>IF(Ofwat_PC_Interventions!AY66&lt;&gt;"",Ofwat_PC_Interventions!AY66,IF(Company_PC_inputs!AY66&lt;&gt;"",Company_PC_inputs!AY66,""))</f>
        <v/>
      </c>
      <c r="AZ66" s="201" t="str">
        <f>IF(Ofwat_PC_Interventions!AZ66&lt;&gt;"",Ofwat_PC_Interventions!AZ66,IF(Company_PC_inputs!AZ66&lt;&gt;"",Company_PC_inputs!AZ66,""))</f>
        <v/>
      </c>
      <c r="BA66" s="201" t="str">
        <f>IF(Ofwat_PC_Interventions!BA66&lt;&gt;"",Ofwat_PC_Interventions!BA66,IF(Company_PC_inputs!BA66&lt;&gt;"",Company_PC_inputs!BA66,""))</f>
        <v/>
      </c>
      <c r="BB66" s="201" t="str">
        <f>IF(Ofwat_PC_Interventions!BB66&lt;&gt;"",Ofwat_PC_Interventions!BB66,IF(Company_PC_inputs!BB66&lt;&gt;"",Company_PC_inputs!BB66,""))</f>
        <v/>
      </c>
      <c r="BC66" s="201" t="str">
        <f>IF(Ofwat_PC_Interventions!BC66&lt;&gt;"",Ofwat_PC_Interventions!BC66,IF(Company_PC_inputs!BC66&lt;&gt;"",Company_PC_inputs!BC66,""))</f>
        <v/>
      </c>
      <c r="BD66" s="201" t="str">
        <f>IF(Ofwat_PC_Interventions!BD66&lt;&gt;"",Ofwat_PC_Interventions!BD66,IF(Company_PC_inputs!BD66&lt;&gt;"",Company_PC_inputs!BD66,""))</f>
        <v/>
      </c>
      <c r="BE66" s="201" t="str">
        <f>IF(Ofwat_PC_Interventions!BE66&lt;&gt;"",Ofwat_PC_Interventions!BE66,IF(Company_PC_inputs!BE66&lt;&gt;"",Company_PC_inputs!BE66,""))</f>
        <v/>
      </c>
      <c r="BF66" s="201" t="str">
        <f>IF(Ofwat_PC_Interventions!BF66&lt;&gt;"",Ofwat_PC_Interventions!BF66,IF(Company_PC_inputs!BF66&lt;&gt;"",Company_PC_inputs!BF66,""))</f>
        <v/>
      </c>
      <c r="BG66" s="201" t="str">
        <f>IF(Ofwat_PC_Interventions!BG66&lt;&gt;"",Ofwat_PC_Interventions!BG66,IF(Company_PC_inputs!BG66&lt;&gt;"",Company_PC_inputs!BG66,""))</f>
        <v/>
      </c>
      <c r="BH66" s="201" t="str">
        <f>IF(Ofwat_PC_Interventions!BH66&lt;&gt;"",Ofwat_PC_Interventions!BH66,IF(Company_PC_inputs!BH66&lt;&gt;"",Company_PC_inputs!BH66,""))</f>
        <v/>
      </c>
      <c r="BI66" s="201" t="str">
        <f>IF(Ofwat_PC_Interventions!BI66&lt;&gt;"",Ofwat_PC_Interventions!BI66,IF(Company_PC_inputs!BI66&lt;&gt;"",Company_PC_inputs!BI66,""))</f>
        <v/>
      </c>
      <c r="BJ66" s="201" t="str">
        <f>IF(Ofwat_PC_Interventions!BJ66&lt;&gt;"",Ofwat_PC_Interventions!BJ66,IF(Company_PC_inputs!BJ66&lt;&gt;"",Company_PC_inputs!BJ66,""))</f>
        <v/>
      </c>
      <c r="BK66" s="201" t="str">
        <f>IF(Ofwat_PC_Interventions!BK66&lt;&gt;"",Ofwat_PC_Interventions!BK66,IF(Company_PC_inputs!BK66&lt;&gt;"",Company_PC_inputs!BK66,""))</f>
        <v/>
      </c>
      <c r="BL66" s="201" t="str">
        <f>IF(Ofwat_PC_Interventions!BL66&lt;&gt;"",Ofwat_PC_Interventions!BL66,IF(Company_PC_inputs!BL66&lt;&gt;"",Company_PC_inputs!BL66,""))</f>
        <v/>
      </c>
      <c r="BM66" s="201" t="str">
        <f>IF(Ofwat_PC_Interventions!BM66&lt;&gt;"",Ofwat_PC_Interventions!BM66,IF(Company_PC_inputs!BM66&lt;&gt;"",Company_PC_inputs!BM66,""))</f>
        <v/>
      </c>
      <c r="BN66" s="201" t="str">
        <f>IF(Ofwat_PC_Interventions!BN66&lt;&gt;"",Ofwat_PC_Interventions!BN66,IF(Company_PC_inputs!BN66&lt;&gt;"",Company_PC_inputs!BN66,""))</f>
        <v/>
      </c>
      <c r="BO66" s="201" t="str">
        <f>IF(Ofwat_PC_Interventions!BO66&lt;&gt;"",Ofwat_PC_Interventions!BO66,IF(Company_PC_inputs!BO66&lt;&gt;"",Company_PC_inputs!BO66,""))</f>
        <v/>
      </c>
      <c r="BP66" s="201" t="str">
        <f>IF(Ofwat_PC_Interventions!BP66&lt;&gt;"",Ofwat_PC_Interventions!BP66,IF(Company_PC_inputs!BP66&lt;&gt;"",Company_PC_inputs!BP66,""))</f>
        <v/>
      </c>
      <c r="BQ66" s="201" t="str">
        <f>IF(Ofwat_PC_Interventions!BQ66&lt;&gt;"",Ofwat_PC_Interventions!BQ66,IF(Company_PC_inputs!BQ66&lt;&gt;"",Company_PC_inputs!BQ66,""))</f>
        <v/>
      </c>
    </row>
    <row r="67" spans="1:69" s="170" customFormat="1" x14ac:dyDescent="0.2">
      <c r="A67" s="208"/>
      <c r="B67" s="178"/>
      <c r="C67" s="208"/>
      <c r="D67" s="172" t="s">
        <v>148</v>
      </c>
      <c r="E67" s="208"/>
      <c r="F67" s="208"/>
      <c r="G67" s="208"/>
      <c r="H67" s="208"/>
      <c r="I67" s="208"/>
      <c r="J67" s="203" t="str">
        <f>IF(Ofwat_PC_Interventions!J67&lt;&gt;"",Ofwat_PC_Interventions!J67,IF(Company_PC_inputs!J67&lt;&gt;"",Company_PC_inputs!J67,""))</f>
        <v/>
      </c>
      <c r="K67" s="203" t="str">
        <f>IF(Ofwat_PC_Interventions!K67&lt;&gt;"",Ofwat_PC_Interventions!K67,IF(Company_PC_inputs!K67&lt;&gt;"",Company_PC_inputs!K67,""))</f>
        <v/>
      </c>
      <c r="L67" s="203" t="str">
        <f>IF(Ofwat_PC_Interventions!L67&lt;&gt;"",Ofwat_PC_Interventions!L67,IF(Company_PC_inputs!L67&lt;&gt;"",Company_PC_inputs!L67,""))</f>
        <v/>
      </c>
      <c r="M67" s="203" t="str">
        <f>IF(Ofwat_PC_Interventions!M67&lt;&gt;"",Ofwat_PC_Interventions!M67,IF(Company_PC_inputs!M67&lt;&gt;"",Company_PC_inputs!M67,""))</f>
        <v/>
      </c>
      <c r="N67" s="203" t="str">
        <f>IF(Ofwat_PC_Interventions!N67&lt;&gt;"",Ofwat_PC_Interventions!N67,IF(Company_PC_inputs!N67&lt;&gt;"",Company_PC_inputs!N67,""))</f>
        <v/>
      </c>
      <c r="O67" s="203" t="str">
        <f>IF(Ofwat_PC_Interventions!O67&lt;&gt;"",Ofwat_PC_Interventions!O67,IF(Company_PC_inputs!O67&lt;&gt;"",Company_PC_inputs!O67,""))</f>
        <v/>
      </c>
      <c r="P67" s="203" t="str">
        <f>IF(Ofwat_PC_Interventions!P67&lt;&gt;"",Ofwat_PC_Interventions!P67,IF(Company_PC_inputs!P67&lt;&gt;"",Company_PC_inputs!P67,""))</f>
        <v/>
      </c>
      <c r="Q67" s="203" t="str">
        <f>IF(Ofwat_PC_Interventions!Q67&lt;&gt;"",Ofwat_PC_Interventions!Q67,IF(Company_PC_inputs!Q67&lt;&gt;"",Company_PC_inputs!Q67,""))</f>
        <v/>
      </c>
      <c r="R67" s="203" t="str">
        <f>IF(Ofwat_PC_Interventions!R67&lt;&gt;"",Ofwat_PC_Interventions!R67,IF(Company_PC_inputs!R67&lt;&gt;"",Company_PC_inputs!R67,""))</f>
        <v/>
      </c>
      <c r="S67" s="203" t="str">
        <f>IF(Ofwat_PC_Interventions!S67&lt;&gt;"",Ofwat_PC_Interventions!S67,IF(Company_PC_inputs!S67&lt;&gt;"",Company_PC_inputs!S67,""))</f>
        <v/>
      </c>
      <c r="T67" s="203" t="str">
        <f>IF(Ofwat_PC_Interventions!T67&lt;&gt;"",Ofwat_PC_Interventions!T67,IF(Company_PC_inputs!T67&lt;&gt;"",Company_PC_inputs!T67,""))</f>
        <v/>
      </c>
      <c r="U67" s="203" t="str">
        <f>IF(Ofwat_PC_Interventions!U67&lt;&gt;"",Ofwat_PC_Interventions!U67,IF(Company_PC_inputs!U67&lt;&gt;"",Company_PC_inputs!U67,""))</f>
        <v/>
      </c>
      <c r="V67" s="203" t="str">
        <f>IF(Ofwat_PC_Interventions!V67&lt;&gt;"",Ofwat_PC_Interventions!V67,IF(Company_PC_inputs!V67&lt;&gt;"",Company_PC_inputs!V67,""))</f>
        <v/>
      </c>
      <c r="W67" s="203" t="str">
        <f>IF(Ofwat_PC_Interventions!W67&lt;&gt;"",Ofwat_PC_Interventions!W67,IF(Company_PC_inputs!W67&lt;&gt;"",Company_PC_inputs!W67,""))</f>
        <v/>
      </c>
      <c r="X67" s="203" t="str">
        <f>IF(Ofwat_PC_Interventions!X67&lt;&gt;"",Ofwat_PC_Interventions!X67,IF(Company_PC_inputs!X67&lt;&gt;"",Company_PC_inputs!X67,""))</f>
        <v/>
      </c>
      <c r="Y67" s="203" t="str">
        <f>IF(Ofwat_PC_Interventions!Y67&lt;&gt;"",Ofwat_PC_Interventions!Y67,IF(Company_PC_inputs!Y67&lt;&gt;"",Company_PC_inputs!Y67,""))</f>
        <v/>
      </c>
      <c r="Z67" s="203" t="str">
        <f>IF(Ofwat_PC_Interventions!Z67&lt;&gt;"",Ofwat_PC_Interventions!Z67,IF(Company_PC_inputs!Z67&lt;&gt;"",Company_PC_inputs!Z67,""))</f>
        <v/>
      </c>
      <c r="AA67" s="203" t="str">
        <f>IF(Ofwat_PC_Interventions!AA67&lt;&gt;"",Ofwat_PC_Interventions!AA67,IF(Company_PC_inputs!AA67&lt;&gt;"",Company_PC_inputs!AA67,""))</f>
        <v/>
      </c>
      <c r="AB67" s="203" t="str">
        <f>IF(Ofwat_PC_Interventions!AB67&lt;&gt;"",Ofwat_PC_Interventions!AB67,IF(Company_PC_inputs!AB67&lt;&gt;"",Company_PC_inputs!AB67,""))</f>
        <v/>
      </c>
      <c r="AC67" s="203" t="str">
        <f>IF(Ofwat_PC_Interventions!AC67&lt;&gt;"",Ofwat_PC_Interventions!AC67,IF(Company_PC_inputs!AC67&lt;&gt;"",Company_PC_inputs!AC67,""))</f>
        <v/>
      </c>
      <c r="AD67" s="203" t="str">
        <f>IF(Ofwat_PC_Interventions!AD67&lt;&gt;"",Ofwat_PC_Interventions!AD67,IF(Company_PC_inputs!AD67&lt;&gt;"",Company_PC_inputs!AD67,""))</f>
        <v/>
      </c>
      <c r="AE67" s="203" t="str">
        <f>IF(Ofwat_PC_Interventions!AE67&lt;&gt;"",Ofwat_PC_Interventions!AE67,IF(Company_PC_inputs!AE67&lt;&gt;"",Company_PC_inputs!AE67,""))</f>
        <v/>
      </c>
      <c r="AF67" s="203" t="str">
        <f>IF(Ofwat_PC_Interventions!AF67&lt;&gt;"",Ofwat_PC_Interventions!AF67,IF(Company_PC_inputs!AF67&lt;&gt;"",Company_PC_inputs!AF67,""))</f>
        <v/>
      </c>
      <c r="AG67" s="203" t="str">
        <f>IF(Ofwat_PC_Interventions!AG67&lt;&gt;"",Ofwat_PC_Interventions!AG67,IF(Company_PC_inputs!AG67&lt;&gt;"",Company_PC_inputs!AG67,""))</f>
        <v/>
      </c>
      <c r="AH67" s="203" t="str">
        <f>IF(Ofwat_PC_Interventions!AH67&lt;&gt;"",Ofwat_PC_Interventions!AH67,IF(Company_PC_inputs!AH67&lt;&gt;"",Company_PC_inputs!AH67,""))</f>
        <v/>
      </c>
      <c r="AI67" s="203" t="str">
        <f>IF(Ofwat_PC_Interventions!AI67&lt;&gt;"",Ofwat_PC_Interventions!AI67,IF(Company_PC_inputs!AI67&lt;&gt;"",Company_PC_inputs!AI67,""))</f>
        <v/>
      </c>
      <c r="AJ67" s="203" t="str">
        <f>IF(Ofwat_PC_Interventions!AJ67&lt;&gt;"",Ofwat_PC_Interventions!AJ67,IF(Company_PC_inputs!AJ67&lt;&gt;"",Company_PC_inputs!AJ67,""))</f>
        <v/>
      </c>
      <c r="AK67" s="203" t="str">
        <f>IF(Ofwat_PC_Interventions!AK67&lt;&gt;"",Ofwat_PC_Interventions!AK67,IF(Company_PC_inputs!AK67&lt;&gt;"",Company_PC_inputs!AK67,""))</f>
        <v/>
      </c>
      <c r="AL67" s="203" t="str">
        <f>IF(Ofwat_PC_Interventions!AL67&lt;&gt;"",Ofwat_PC_Interventions!AL67,IF(Company_PC_inputs!AL67&lt;&gt;"",Company_PC_inputs!AL67,""))</f>
        <v/>
      </c>
      <c r="AM67" s="203" t="str">
        <f>IF(Ofwat_PC_Interventions!AM67&lt;&gt;"",Ofwat_PC_Interventions!AM67,IF(Company_PC_inputs!AM67&lt;&gt;"",Company_PC_inputs!AM67,""))</f>
        <v/>
      </c>
      <c r="AN67" s="203" t="str">
        <f>IF(Ofwat_PC_Interventions!AN67&lt;&gt;"",Ofwat_PC_Interventions!AN67,IF(Company_PC_inputs!AN67&lt;&gt;"",Company_PC_inputs!AN67,""))</f>
        <v/>
      </c>
      <c r="AO67" s="203" t="str">
        <f>IF(Ofwat_PC_Interventions!AO67&lt;&gt;"",Ofwat_PC_Interventions!AO67,IF(Company_PC_inputs!AO67&lt;&gt;"",Company_PC_inputs!AO67,""))</f>
        <v/>
      </c>
      <c r="AP67" s="203" t="str">
        <f>IF(Ofwat_PC_Interventions!AP67&lt;&gt;"",Ofwat_PC_Interventions!AP67,IF(Company_PC_inputs!AP67&lt;&gt;"",Company_PC_inputs!AP67,""))</f>
        <v/>
      </c>
      <c r="AQ67" s="203" t="str">
        <f>IF(Ofwat_PC_Interventions!AQ67&lt;&gt;"",Ofwat_PC_Interventions!AQ67,IF(Company_PC_inputs!AQ67&lt;&gt;"",Company_PC_inputs!AQ67,""))</f>
        <v/>
      </c>
      <c r="AR67" s="203" t="str">
        <f>IF(Ofwat_PC_Interventions!AR67&lt;&gt;"",Ofwat_PC_Interventions!AR67,IF(Company_PC_inputs!AR67&lt;&gt;"",Company_PC_inputs!AR67,""))</f>
        <v/>
      </c>
      <c r="AS67" s="203" t="str">
        <f>IF(Ofwat_PC_Interventions!AS67&lt;&gt;"",Ofwat_PC_Interventions!AS67,IF(Company_PC_inputs!AS67&lt;&gt;"",Company_PC_inputs!AS67,""))</f>
        <v/>
      </c>
      <c r="AT67" s="203" t="str">
        <f>IF(Ofwat_PC_Interventions!AT67&lt;&gt;"",Ofwat_PC_Interventions!AT67,IF(Company_PC_inputs!AT67&lt;&gt;"",Company_PC_inputs!AT67,""))</f>
        <v/>
      </c>
      <c r="AU67" s="203" t="str">
        <f>IF(Ofwat_PC_Interventions!AU67&lt;&gt;"",Ofwat_PC_Interventions!AU67,IF(Company_PC_inputs!AU67&lt;&gt;"",Company_PC_inputs!AU67,""))</f>
        <v/>
      </c>
      <c r="AV67" s="203" t="str">
        <f>IF(Ofwat_PC_Interventions!AV67&lt;&gt;"",Ofwat_PC_Interventions!AV67,IF(Company_PC_inputs!AV67&lt;&gt;"",Company_PC_inputs!AV67,""))</f>
        <v/>
      </c>
      <c r="AW67" s="203" t="str">
        <f>IF(Ofwat_PC_Interventions!AW67&lt;&gt;"",Ofwat_PC_Interventions!AW67,IF(Company_PC_inputs!AW67&lt;&gt;"",Company_PC_inputs!AW67,""))</f>
        <v/>
      </c>
      <c r="AX67" s="203" t="str">
        <f>IF(Ofwat_PC_Interventions!AX67&lt;&gt;"",Ofwat_PC_Interventions!AX67,IF(Company_PC_inputs!AX67&lt;&gt;"",Company_PC_inputs!AX67,""))</f>
        <v/>
      </c>
      <c r="AY67" s="203" t="str">
        <f>IF(Ofwat_PC_Interventions!AY67&lt;&gt;"",Ofwat_PC_Interventions!AY67,IF(Company_PC_inputs!AY67&lt;&gt;"",Company_PC_inputs!AY67,""))</f>
        <v/>
      </c>
      <c r="AZ67" s="203" t="str">
        <f>IF(Ofwat_PC_Interventions!AZ67&lt;&gt;"",Ofwat_PC_Interventions!AZ67,IF(Company_PC_inputs!AZ67&lt;&gt;"",Company_PC_inputs!AZ67,""))</f>
        <v/>
      </c>
      <c r="BA67" s="203" t="str">
        <f>IF(Ofwat_PC_Interventions!BA67&lt;&gt;"",Ofwat_PC_Interventions!BA67,IF(Company_PC_inputs!BA67&lt;&gt;"",Company_PC_inputs!BA67,""))</f>
        <v/>
      </c>
      <c r="BB67" s="203" t="str">
        <f>IF(Ofwat_PC_Interventions!BB67&lt;&gt;"",Ofwat_PC_Interventions!BB67,IF(Company_PC_inputs!BB67&lt;&gt;"",Company_PC_inputs!BB67,""))</f>
        <v/>
      </c>
      <c r="BC67" s="203" t="str">
        <f>IF(Ofwat_PC_Interventions!BC67&lt;&gt;"",Ofwat_PC_Interventions!BC67,IF(Company_PC_inputs!BC67&lt;&gt;"",Company_PC_inputs!BC67,""))</f>
        <v/>
      </c>
      <c r="BD67" s="203" t="str">
        <f>IF(Ofwat_PC_Interventions!BD67&lt;&gt;"",Ofwat_PC_Interventions!BD67,IF(Company_PC_inputs!BD67&lt;&gt;"",Company_PC_inputs!BD67,""))</f>
        <v/>
      </c>
      <c r="BE67" s="203" t="str">
        <f>IF(Ofwat_PC_Interventions!BE67&lt;&gt;"",Ofwat_PC_Interventions!BE67,IF(Company_PC_inputs!BE67&lt;&gt;"",Company_PC_inputs!BE67,""))</f>
        <v/>
      </c>
      <c r="BF67" s="203" t="str">
        <f>IF(Ofwat_PC_Interventions!BF67&lt;&gt;"",Ofwat_PC_Interventions!BF67,IF(Company_PC_inputs!BF67&lt;&gt;"",Company_PC_inputs!BF67,""))</f>
        <v/>
      </c>
      <c r="BG67" s="203" t="str">
        <f>IF(Ofwat_PC_Interventions!BG67&lt;&gt;"",Ofwat_PC_Interventions!BG67,IF(Company_PC_inputs!BG67&lt;&gt;"",Company_PC_inputs!BG67,""))</f>
        <v/>
      </c>
      <c r="BH67" s="203" t="str">
        <f>IF(Ofwat_PC_Interventions!BH67&lt;&gt;"",Ofwat_PC_Interventions!BH67,IF(Company_PC_inputs!BH67&lt;&gt;"",Company_PC_inputs!BH67,""))</f>
        <v/>
      </c>
      <c r="BI67" s="203" t="str">
        <f>IF(Ofwat_PC_Interventions!BI67&lt;&gt;"",Ofwat_PC_Interventions!BI67,IF(Company_PC_inputs!BI67&lt;&gt;"",Company_PC_inputs!BI67,""))</f>
        <v/>
      </c>
      <c r="BJ67" s="203" t="str">
        <f>IF(Ofwat_PC_Interventions!BJ67&lt;&gt;"",Ofwat_PC_Interventions!BJ67,IF(Company_PC_inputs!BJ67&lt;&gt;"",Company_PC_inputs!BJ67,""))</f>
        <v/>
      </c>
      <c r="BK67" s="203" t="str">
        <f>IF(Ofwat_PC_Interventions!BK67&lt;&gt;"",Ofwat_PC_Interventions!BK67,IF(Company_PC_inputs!BK67&lt;&gt;"",Company_PC_inputs!BK67,""))</f>
        <v/>
      </c>
      <c r="BL67" s="203" t="str">
        <f>IF(Ofwat_PC_Interventions!BL67&lt;&gt;"",Ofwat_PC_Interventions!BL67,IF(Company_PC_inputs!BL67&lt;&gt;"",Company_PC_inputs!BL67,""))</f>
        <v/>
      </c>
      <c r="BM67" s="203" t="str">
        <f>IF(Ofwat_PC_Interventions!BM67&lt;&gt;"",Ofwat_PC_Interventions!BM67,IF(Company_PC_inputs!BM67&lt;&gt;"",Company_PC_inputs!BM67,""))</f>
        <v/>
      </c>
      <c r="BN67" s="203" t="str">
        <f>IF(Ofwat_PC_Interventions!BN67&lt;&gt;"",Ofwat_PC_Interventions!BN67,IF(Company_PC_inputs!BN67&lt;&gt;"",Company_PC_inputs!BN67,""))</f>
        <v/>
      </c>
      <c r="BO67" s="203" t="str">
        <f>IF(Ofwat_PC_Interventions!BO67&lt;&gt;"",Ofwat_PC_Interventions!BO67,IF(Company_PC_inputs!BO67&lt;&gt;"",Company_PC_inputs!BO67,""))</f>
        <v/>
      </c>
      <c r="BP67" s="203" t="str">
        <f>IF(Ofwat_PC_Interventions!BP67&lt;&gt;"",Ofwat_PC_Interventions!BP67,IF(Company_PC_inputs!BP67&lt;&gt;"",Company_PC_inputs!BP67,""))</f>
        <v/>
      </c>
      <c r="BQ67" s="203" t="str">
        <f>IF(Ofwat_PC_Interventions!BQ67&lt;&gt;"",Ofwat_PC_Interventions!BQ67,IF(Company_PC_inputs!BQ67&lt;&gt;"",Company_PC_inputs!BQ67,""))</f>
        <v/>
      </c>
    </row>
    <row r="68" spans="1:69" s="170" customFormat="1" x14ac:dyDescent="0.2">
      <c r="A68" s="208"/>
      <c r="B68" s="208"/>
      <c r="C68" s="208"/>
      <c r="D68" s="208"/>
      <c r="E68" s="213" t="s">
        <v>149</v>
      </c>
      <c r="F68" s="208"/>
      <c r="G68" s="208" t="s">
        <v>93</v>
      </c>
      <c r="H68" s="208"/>
      <c r="I68" s="208"/>
      <c r="J68" s="249" t="str">
        <f>IF(Ofwat_PC_Interventions!J68&lt;&gt;"",Ofwat_PC_Interventions!J68,IF(Company_PC_inputs!J68&lt;&gt;"",Company_PC_inputs!J68,""))</f>
        <v/>
      </c>
      <c r="K68" s="249" t="str">
        <f>IF(Ofwat_PC_Interventions!K68&lt;&gt;"",Ofwat_PC_Interventions!K68,IF(Company_PC_inputs!K68&lt;&gt;"",Company_PC_inputs!K68,""))</f>
        <v/>
      </c>
      <c r="L68" s="249" t="str">
        <f>IF(Ofwat_PC_Interventions!L68&lt;&gt;"",Ofwat_PC_Interventions!L68,IF(Company_PC_inputs!L68&lt;&gt;"",Company_PC_inputs!L68,""))</f>
        <v/>
      </c>
      <c r="M68" s="249" t="str">
        <f>IF(Ofwat_PC_Interventions!M68&lt;&gt;"",Ofwat_PC_Interventions!M68,IF(Company_PC_inputs!M68&lt;&gt;"",Company_PC_inputs!M68,""))</f>
        <v/>
      </c>
      <c r="N68" s="249" t="str">
        <f>IF(Ofwat_PC_Interventions!N68&lt;&gt;"",Ofwat_PC_Interventions!N68,IF(Company_PC_inputs!N68&lt;&gt;"",Company_PC_inputs!N68,""))</f>
        <v/>
      </c>
      <c r="O68" s="249" t="str">
        <f>IF(Ofwat_PC_Interventions!O68&lt;&gt;"",Ofwat_PC_Interventions!O68,IF(Company_PC_inputs!O68&lt;&gt;"",Company_PC_inputs!O68,""))</f>
        <v/>
      </c>
      <c r="P68" s="249" t="str">
        <f>IF(Ofwat_PC_Interventions!P68&lt;&gt;"",Ofwat_PC_Interventions!P68,IF(Company_PC_inputs!P68&lt;&gt;"",Company_PC_inputs!P68,""))</f>
        <v/>
      </c>
      <c r="Q68" s="249" t="str">
        <f>IF(Ofwat_PC_Interventions!Q68&lt;&gt;"",Ofwat_PC_Interventions!Q68,IF(Company_PC_inputs!Q68&lt;&gt;"",Company_PC_inputs!Q68,""))</f>
        <v/>
      </c>
      <c r="R68" s="249" t="str">
        <f>IF(Ofwat_PC_Interventions!R68&lt;&gt;"",Ofwat_PC_Interventions!R68,IF(Company_PC_inputs!R68&lt;&gt;"",Company_PC_inputs!R68,""))</f>
        <v/>
      </c>
      <c r="S68" s="249" t="str">
        <f>IF(Ofwat_PC_Interventions!S68&lt;&gt;"",Ofwat_PC_Interventions!S68,IF(Company_PC_inputs!S68&lt;&gt;"",Company_PC_inputs!S68,""))</f>
        <v/>
      </c>
      <c r="T68" s="249" t="str">
        <f>IF(Ofwat_PC_Interventions!T68&lt;&gt;"",Ofwat_PC_Interventions!T68,IF(Company_PC_inputs!T68&lt;&gt;"",Company_PC_inputs!T68,""))</f>
        <v/>
      </c>
      <c r="U68" s="249" t="str">
        <f>IF(Ofwat_PC_Interventions!U68&lt;&gt;"",Ofwat_PC_Interventions!U68,IF(Company_PC_inputs!U68&lt;&gt;"",Company_PC_inputs!U68,""))</f>
        <v/>
      </c>
      <c r="V68" s="249" t="str">
        <f>IF(Ofwat_PC_Interventions!V68&lt;&gt;"",Ofwat_PC_Interventions!V68,IF(Company_PC_inputs!V68&lt;&gt;"",Company_PC_inputs!V68,""))</f>
        <v/>
      </c>
      <c r="W68" s="249" t="str">
        <f>IF(Ofwat_PC_Interventions!W68&lt;&gt;"",Ofwat_PC_Interventions!W68,IF(Company_PC_inputs!W68&lt;&gt;"",Company_PC_inputs!W68,""))</f>
        <v/>
      </c>
      <c r="X68" s="249" t="str">
        <f>IF(Ofwat_PC_Interventions!X68&lt;&gt;"",Ofwat_PC_Interventions!X68,IF(Company_PC_inputs!X68&lt;&gt;"",Company_PC_inputs!X68,""))</f>
        <v/>
      </c>
      <c r="Y68" s="249" t="str">
        <f>IF(Ofwat_PC_Interventions!Y68&lt;&gt;"",Ofwat_PC_Interventions!Y68,IF(Company_PC_inputs!Y68&lt;&gt;"",Company_PC_inputs!Y68,""))</f>
        <v/>
      </c>
      <c r="Z68" s="249" t="str">
        <f>IF(Ofwat_PC_Interventions!Z68&lt;&gt;"",Ofwat_PC_Interventions!Z68,IF(Company_PC_inputs!Z68&lt;&gt;"",Company_PC_inputs!Z68,""))</f>
        <v/>
      </c>
      <c r="AA68" s="249" t="str">
        <f>IF(Ofwat_PC_Interventions!AA68&lt;&gt;"",Ofwat_PC_Interventions!AA68,IF(Company_PC_inputs!AA68&lt;&gt;"",Company_PC_inputs!AA68,""))</f>
        <v/>
      </c>
      <c r="AB68" s="249" t="str">
        <f>IF(Ofwat_PC_Interventions!AB68&lt;&gt;"",Ofwat_PC_Interventions!AB68,IF(Company_PC_inputs!AB68&lt;&gt;"",Company_PC_inputs!AB68,""))</f>
        <v/>
      </c>
      <c r="AC68" s="249" t="str">
        <f>IF(Ofwat_PC_Interventions!AC68&lt;&gt;"",Ofwat_PC_Interventions!AC68,IF(Company_PC_inputs!AC68&lt;&gt;"",Company_PC_inputs!AC68,""))</f>
        <v/>
      </c>
      <c r="AD68" s="249" t="str">
        <f>IF(Ofwat_PC_Interventions!AD68&lt;&gt;"",Ofwat_PC_Interventions!AD68,IF(Company_PC_inputs!AD68&lt;&gt;"",Company_PC_inputs!AD68,""))</f>
        <v/>
      </c>
      <c r="AE68" s="249" t="str">
        <f>IF(Ofwat_PC_Interventions!AE68&lt;&gt;"",Ofwat_PC_Interventions!AE68,IF(Company_PC_inputs!AE68&lt;&gt;"",Company_PC_inputs!AE68,""))</f>
        <v/>
      </c>
      <c r="AF68" s="249" t="str">
        <f>IF(Ofwat_PC_Interventions!AF68&lt;&gt;"",Ofwat_PC_Interventions!AF68,IF(Company_PC_inputs!AF68&lt;&gt;"",Company_PC_inputs!AF68,""))</f>
        <v/>
      </c>
      <c r="AG68" s="249" t="str">
        <f>IF(Ofwat_PC_Interventions!AG68&lt;&gt;"",Ofwat_PC_Interventions!AG68,IF(Company_PC_inputs!AG68&lt;&gt;"",Company_PC_inputs!AG68,""))</f>
        <v/>
      </c>
      <c r="AH68" s="249" t="str">
        <f>IF(Ofwat_PC_Interventions!AH68&lt;&gt;"",Ofwat_PC_Interventions!AH68,IF(Company_PC_inputs!AH68&lt;&gt;"",Company_PC_inputs!AH68,""))</f>
        <v/>
      </c>
      <c r="AI68" s="249" t="str">
        <f>IF(Ofwat_PC_Interventions!AI68&lt;&gt;"",Ofwat_PC_Interventions!AI68,IF(Company_PC_inputs!AI68&lt;&gt;"",Company_PC_inputs!AI68,""))</f>
        <v/>
      </c>
      <c r="AJ68" s="249" t="str">
        <f>IF(Ofwat_PC_Interventions!AJ68&lt;&gt;"",Ofwat_PC_Interventions!AJ68,IF(Company_PC_inputs!AJ68&lt;&gt;"",Company_PC_inputs!AJ68,""))</f>
        <v/>
      </c>
      <c r="AK68" s="249" t="str">
        <f>IF(Ofwat_PC_Interventions!AK68&lt;&gt;"",Ofwat_PC_Interventions!AK68,IF(Company_PC_inputs!AK68&lt;&gt;"",Company_PC_inputs!AK68,""))</f>
        <v/>
      </c>
      <c r="AL68" s="249" t="str">
        <f>IF(Ofwat_PC_Interventions!AL68&lt;&gt;"",Ofwat_PC_Interventions!AL68,IF(Company_PC_inputs!AL68&lt;&gt;"",Company_PC_inputs!AL68,""))</f>
        <v/>
      </c>
      <c r="AM68" s="249" t="str">
        <f>IF(Ofwat_PC_Interventions!AM68&lt;&gt;"",Ofwat_PC_Interventions!AM68,IF(Company_PC_inputs!AM68&lt;&gt;"",Company_PC_inputs!AM68,""))</f>
        <v/>
      </c>
      <c r="AN68" s="249" t="str">
        <f>IF(Ofwat_PC_Interventions!AN68&lt;&gt;"",Ofwat_PC_Interventions!AN68,IF(Company_PC_inputs!AN68&lt;&gt;"",Company_PC_inputs!AN68,""))</f>
        <v/>
      </c>
      <c r="AO68" s="249" t="str">
        <f>IF(Ofwat_PC_Interventions!AO68&lt;&gt;"",Ofwat_PC_Interventions!AO68,IF(Company_PC_inputs!AO68&lt;&gt;"",Company_PC_inputs!AO68,""))</f>
        <v/>
      </c>
      <c r="AP68" s="249" t="str">
        <f>IF(Ofwat_PC_Interventions!AP68&lt;&gt;"",Ofwat_PC_Interventions!AP68,IF(Company_PC_inputs!AP68&lt;&gt;"",Company_PC_inputs!AP68,""))</f>
        <v/>
      </c>
      <c r="AQ68" s="249" t="str">
        <f>IF(Ofwat_PC_Interventions!AQ68&lt;&gt;"",Ofwat_PC_Interventions!AQ68,IF(Company_PC_inputs!AQ68&lt;&gt;"",Company_PC_inputs!AQ68,""))</f>
        <v/>
      </c>
      <c r="AR68" s="249" t="str">
        <f>IF(Ofwat_PC_Interventions!AR68&lt;&gt;"",Ofwat_PC_Interventions!AR68,IF(Company_PC_inputs!AR68&lt;&gt;"",Company_PC_inputs!AR68,""))</f>
        <v/>
      </c>
      <c r="AS68" s="249" t="str">
        <f>IF(Ofwat_PC_Interventions!AS68&lt;&gt;"",Ofwat_PC_Interventions!AS68,IF(Company_PC_inputs!AS68&lt;&gt;"",Company_PC_inputs!AS68,""))</f>
        <v/>
      </c>
      <c r="AT68" s="249" t="str">
        <f>IF(Ofwat_PC_Interventions!AT68&lt;&gt;"",Ofwat_PC_Interventions!AT68,IF(Company_PC_inputs!AT68&lt;&gt;"",Company_PC_inputs!AT68,""))</f>
        <v/>
      </c>
      <c r="AU68" s="249" t="str">
        <f>IF(Ofwat_PC_Interventions!AU68&lt;&gt;"",Ofwat_PC_Interventions!AU68,IF(Company_PC_inputs!AU68&lt;&gt;"",Company_PC_inputs!AU68,""))</f>
        <v/>
      </c>
      <c r="AV68" s="249" t="str">
        <f>IF(Ofwat_PC_Interventions!AV68&lt;&gt;"",Ofwat_PC_Interventions!AV68,IF(Company_PC_inputs!AV68&lt;&gt;"",Company_PC_inputs!AV68,""))</f>
        <v/>
      </c>
      <c r="AW68" s="249" t="str">
        <f>IF(Ofwat_PC_Interventions!AW68&lt;&gt;"",Ofwat_PC_Interventions!AW68,IF(Company_PC_inputs!AW68&lt;&gt;"",Company_PC_inputs!AW68,""))</f>
        <v/>
      </c>
      <c r="AX68" s="249" t="str">
        <f>IF(Ofwat_PC_Interventions!AX68&lt;&gt;"",Ofwat_PC_Interventions!AX68,IF(Company_PC_inputs!AX68&lt;&gt;"",Company_PC_inputs!AX68,""))</f>
        <v/>
      </c>
      <c r="AY68" s="249" t="str">
        <f>IF(Ofwat_PC_Interventions!AY68&lt;&gt;"",Ofwat_PC_Interventions!AY68,IF(Company_PC_inputs!AY68&lt;&gt;"",Company_PC_inputs!AY68,""))</f>
        <v/>
      </c>
      <c r="AZ68" s="249" t="str">
        <f>IF(Ofwat_PC_Interventions!AZ68&lt;&gt;"",Ofwat_PC_Interventions!AZ68,IF(Company_PC_inputs!AZ68&lt;&gt;"",Company_PC_inputs!AZ68,""))</f>
        <v/>
      </c>
      <c r="BA68" s="249" t="str">
        <f>IF(Ofwat_PC_Interventions!BA68&lt;&gt;"",Ofwat_PC_Interventions!BA68,IF(Company_PC_inputs!BA68&lt;&gt;"",Company_PC_inputs!BA68,""))</f>
        <v/>
      </c>
      <c r="BB68" s="249" t="str">
        <f>IF(Ofwat_PC_Interventions!BB68&lt;&gt;"",Ofwat_PC_Interventions!BB68,IF(Company_PC_inputs!BB68&lt;&gt;"",Company_PC_inputs!BB68,""))</f>
        <v/>
      </c>
      <c r="BC68" s="249" t="str">
        <f>IF(Ofwat_PC_Interventions!BC68&lt;&gt;"",Ofwat_PC_Interventions!BC68,IF(Company_PC_inputs!BC68&lt;&gt;"",Company_PC_inputs!BC68,""))</f>
        <v/>
      </c>
      <c r="BD68" s="249" t="str">
        <f>IF(Ofwat_PC_Interventions!BD68&lt;&gt;"",Ofwat_PC_Interventions!BD68,IF(Company_PC_inputs!BD68&lt;&gt;"",Company_PC_inputs!BD68,""))</f>
        <v/>
      </c>
      <c r="BE68" s="249" t="str">
        <f>IF(Ofwat_PC_Interventions!BE68&lt;&gt;"",Ofwat_PC_Interventions!BE68,IF(Company_PC_inputs!BE68&lt;&gt;"",Company_PC_inputs!BE68,""))</f>
        <v/>
      </c>
      <c r="BF68" s="249" t="str">
        <f>IF(Ofwat_PC_Interventions!BF68&lt;&gt;"",Ofwat_PC_Interventions!BF68,IF(Company_PC_inputs!BF68&lt;&gt;"",Company_PC_inputs!BF68,""))</f>
        <v/>
      </c>
      <c r="BG68" s="249" t="str">
        <f>IF(Ofwat_PC_Interventions!BG68&lt;&gt;"",Ofwat_PC_Interventions!BG68,IF(Company_PC_inputs!BG68&lt;&gt;"",Company_PC_inputs!BG68,""))</f>
        <v/>
      </c>
      <c r="BH68" s="249" t="str">
        <f>IF(Ofwat_PC_Interventions!BH68&lt;&gt;"",Ofwat_PC_Interventions!BH68,IF(Company_PC_inputs!BH68&lt;&gt;"",Company_PC_inputs!BH68,""))</f>
        <v/>
      </c>
      <c r="BI68" s="249" t="str">
        <f>IF(Ofwat_PC_Interventions!BI68&lt;&gt;"",Ofwat_PC_Interventions!BI68,IF(Company_PC_inputs!BI68&lt;&gt;"",Company_PC_inputs!BI68,""))</f>
        <v/>
      </c>
      <c r="BJ68" s="249" t="str">
        <f>IF(Ofwat_PC_Interventions!BJ68&lt;&gt;"",Ofwat_PC_Interventions!BJ68,IF(Company_PC_inputs!BJ68&lt;&gt;"",Company_PC_inputs!BJ68,""))</f>
        <v/>
      </c>
      <c r="BK68" s="249" t="str">
        <f>IF(Ofwat_PC_Interventions!BK68&lt;&gt;"",Ofwat_PC_Interventions!BK68,IF(Company_PC_inputs!BK68&lt;&gt;"",Company_PC_inputs!BK68,""))</f>
        <v/>
      </c>
      <c r="BL68" s="249" t="str">
        <f>IF(Ofwat_PC_Interventions!BL68&lt;&gt;"",Ofwat_PC_Interventions!BL68,IF(Company_PC_inputs!BL68&lt;&gt;"",Company_PC_inputs!BL68,""))</f>
        <v/>
      </c>
      <c r="BM68" s="249" t="str">
        <f>IF(Ofwat_PC_Interventions!BM68&lt;&gt;"",Ofwat_PC_Interventions!BM68,IF(Company_PC_inputs!BM68&lt;&gt;"",Company_PC_inputs!BM68,""))</f>
        <v/>
      </c>
      <c r="BN68" s="249" t="str">
        <f>IF(Ofwat_PC_Interventions!BN68&lt;&gt;"",Ofwat_PC_Interventions!BN68,IF(Company_PC_inputs!BN68&lt;&gt;"",Company_PC_inputs!BN68,""))</f>
        <v/>
      </c>
      <c r="BO68" s="249" t="str">
        <f>IF(Ofwat_PC_Interventions!BO68&lt;&gt;"",Ofwat_PC_Interventions!BO68,IF(Company_PC_inputs!BO68&lt;&gt;"",Company_PC_inputs!BO68,""))</f>
        <v/>
      </c>
      <c r="BP68" s="249" t="str">
        <f>IF(Ofwat_PC_Interventions!BP68&lt;&gt;"",Ofwat_PC_Interventions!BP68,IF(Company_PC_inputs!BP68&lt;&gt;"",Company_PC_inputs!BP68,""))</f>
        <v/>
      </c>
      <c r="BQ68" s="249" t="str">
        <f>IF(Ofwat_PC_Interventions!BQ68&lt;&gt;"",Ofwat_PC_Interventions!BQ68,IF(Company_PC_inputs!BQ68&lt;&gt;"",Company_PC_inputs!BQ68,""))</f>
        <v/>
      </c>
    </row>
    <row r="69" spans="1:69" s="170" customFormat="1" x14ac:dyDescent="0.2">
      <c r="A69" s="208"/>
      <c r="B69" s="208"/>
      <c r="C69" s="208"/>
      <c r="D69" s="208"/>
      <c r="E69" s="213" t="s">
        <v>150</v>
      </c>
      <c r="F69" s="208"/>
      <c r="G69" s="208" t="s">
        <v>93</v>
      </c>
      <c r="H69" s="208"/>
      <c r="I69" s="208"/>
      <c r="J69" s="249" t="str">
        <f>IF(Ofwat_PC_Interventions!J69&lt;&gt;"",Ofwat_PC_Interventions!J69,IF(Company_PC_inputs!J69&lt;&gt;"",Company_PC_inputs!J69,""))</f>
        <v/>
      </c>
      <c r="K69" s="249" t="str">
        <f>IF(Ofwat_PC_Interventions!K69&lt;&gt;"",Ofwat_PC_Interventions!K69,IF(Company_PC_inputs!K69&lt;&gt;"",Company_PC_inputs!K69,""))</f>
        <v/>
      </c>
      <c r="L69" s="249" t="str">
        <f>IF(Ofwat_PC_Interventions!L69&lt;&gt;"",Ofwat_PC_Interventions!L69,IF(Company_PC_inputs!L69&lt;&gt;"",Company_PC_inputs!L69,""))</f>
        <v/>
      </c>
      <c r="M69" s="249" t="str">
        <f>IF(Ofwat_PC_Interventions!M69&lt;&gt;"",Ofwat_PC_Interventions!M69,IF(Company_PC_inputs!M69&lt;&gt;"",Company_PC_inputs!M69,""))</f>
        <v/>
      </c>
      <c r="N69" s="249" t="str">
        <f>IF(Ofwat_PC_Interventions!N69&lt;&gt;"",Ofwat_PC_Interventions!N69,IF(Company_PC_inputs!N69&lt;&gt;"",Company_PC_inputs!N69,""))</f>
        <v/>
      </c>
      <c r="O69" s="249" t="str">
        <f>IF(Ofwat_PC_Interventions!O69&lt;&gt;"",Ofwat_PC_Interventions!O69,IF(Company_PC_inputs!O69&lt;&gt;"",Company_PC_inputs!O69,""))</f>
        <v/>
      </c>
      <c r="P69" s="249" t="str">
        <f>IF(Ofwat_PC_Interventions!P69&lt;&gt;"",Ofwat_PC_Interventions!P69,IF(Company_PC_inputs!P69&lt;&gt;"",Company_PC_inputs!P69,""))</f>
        <v/>
      </c>
      <c r="Q69" s="249" t="str">
        <f>IF(Ofwat_PC_Interventions!Q69&lt;&gt;"",Ofwat_PC_Interventions!Q69,IF(Company_PC_inputs!Q69&lt;&gt;"",Company_PC_inputs!Q69,""))</f>
        <v/>
      </c>
      <c r="R69" s="249" t="str">
        <f>IF(Ofwat_PC_Interventions!R69&lt;&gt;"",Ofwat_PC_Interventions!R69,IF(Company_PC_inputs!R69&lt;&gt;"",Company_PC_inputs!R69,""))</f>
        <v/>
      </c>
      <c r="S69" s="249" t="str">
        <f>IF(Ofwat_PC_Interventions!S69&lt;&gt;"",Ofwat_PC_Interventions!S69,IF(Company_PC_inputs!S69&lt;&gt;"",Company_PC_inputs!S69,""))</f>
        <v/>
      </c>
      <c r="T69" s="249" t="str">
        <f>IF(Ofwat_PC_Interventions!T69&lt;&gt;"",Ofwat_PC_Interventions!T69,IF(Company_PC_inputs!T69&lt;&gt;"",Company_PC_inputs!T69,""))</f>
        <v/>
      </c>
      <c r="U69" s="249" t="str">
        <f>IF(Ofwat_PC_Interventions!U69&lt;&gt;"",Ofwat_PC_Interventions!U69,IF(Company_PC_inputs!U69&lt;&gt;"",Company_PC_inputs!U69,""))</f>
        <v/>
      </c>
      <c r="V69" s="249" t="str">
        <f>IF(Ofwat_PC_Interventions!V69&lt;&gt;"",Ofwat_PC_Interventions!V69,IF(Company_PC_inputs!V69&lt;&gt;"",Company_PC_inputs!V69,""))</f>
        <v/>
      </c>
      <c r="W69" s="249" t="str">
        <f>IF(Ofwat_PC_Interventions!W69&lt;&gt;"",Ofwat_PC_Interventions!W69,IF(Company_PC_inputs!W69&lt;&gt;"",Company_PC_inputs!W69,""))</f>
        <v/>
      </c>
      <c r="X69" s="249" t="str">
        <f>IF(Ofwat_PC_Interventions!X69&lt;&gt;"",Ofwat_PC_Interventions!X69,IF(Company_PC_inputs!X69&lt;&gt;"",Company_PC_inputs!X69,""))</f>
        <v/>
      </c>
      <c r="Y69" s="249" t="str">
        <f>IF(Ofwat_PC_Interventions!Y69&lt;&gt;"",Ofwat_PC_Interventions!Y69,IF(Company_PC_inputs!Y69&lt;&gt;"",Company_PC_inputs!Y69,""))</f>
        <v/>
      </c>
      <c r="Z69" s="249" t="str">
        <f>IF(Ofwat_PC_Interventions!Z69&lt;&gt;"",Ofwat_PC_Interventions!Z69,IF(Company_PC_inputs!Z69&lt;&gt;"",Company_PC_inputs!Z69,""))</f>
        <v/>
      </c>
      <c r="AA69" s="249" t="str">
        <f>IF(Ofwat_PC_Interventions!AA69&lt;&gt;"",Ofwat_PC_Interventions!AA69,IF(Company_PC_inputs!AA69&lt;&gt;"",Company_PC_inputs!AA69,""))</f>
        <v/>
      </c>
      <c r="AB69" s="249" t="str">
        <f>IF(Ofwat_PC_Interventions!AB69&lt;&gt;"",Ofwat_PC_Interventions!AB69,IF(Company_PC_inputs!AB69&lt;&gt;"",Company_PC_inputs!AB69,""))</f>
        <v/>
      </c>
      <c r="AC69" s="249" t="str">
        <f>IF(Ofwat_PC_Interventions!AC69&lt;&gt;"",Ofwat_PC_Interventions!AC69,IF(Company_PC_inputs!AC69&lt;&gt;"",Company_PC_inputs!AC69,""))</f>
        <v/>
      </c>
      <c r="AD69" s="249" t="str">
        <f>IF(Ofwat_PC_Interventions!AD69&lt;&gt;"",Ofwat_PC_Interventions!AD69,IF(Company_PC_inputs!AD69&lt;&gt;"",Company_PC_inputs!AD69,""))</f>
        <v/>
      </c>
      <c r="AE69" s="249" t="str">
        <f>IF(Ofwat_PC_Interventions!AE69&lt;&gt;"",Ofwat_PC_Interventions!AE69,IF(Company_PC_inputs!AE69&lt;&gt;"",Company_PC_inputs!AE69,""))</f>
        <v/>
      </c>
      <c r="AF69" s="249" t="str">
        <f>IF(Ofwat_PC_Interventions!AF69&lt;&gt;"",Ofwat_PC_Interventions!AF69,IF(Company_PC_inputs!AF69&lt;&gt;"",Company_PC_inputs!AF69,""))</f>
        <v/>
      </c>
      <c r="AG69" s="249" t="str">
        <f>IF(Ofwat_PC_Interventions!AG69&lt;&gt;"",Ofwat_PC_Interventions!AG69,IF(Company_PC_inputs!AG69&lt;&gt;"",Company_PC_inputs!AG69,""))</f>
        <v/>
      </c>
      <c r="AH69" s="249" t="str">
        <f>IF(Ofwat_PC_Interventions!AH69&lt;&gt;"",Ofwat_PC_Interventions!AH69,IF(Company_PC_inputs!AH69&lt;&gt;"",Company_PC_inputs!AH69,""))</f>
        <v/>
      </c>
      <c r="AI69" s="249" t="str">
        <f>IF(Ofwat_PC_Interventions!AI69&lt;&gt;"",Ofwat_PC_Interventions!AI69,IF(Company_PC_inputs!AI69&lt;&gt;"",Company_PC_inputs!AI69,""))</f>
        <v/>
      </c>
      <c r="AJ69" s="249" t="str">
        <f>IF(Ofwat_PC_Interventions!AJ69&lt;&gt;"",Ofwat_PC_Interventions!AJ69,IF(Company_PC_inputs!AJ69&lt;&gt;"",Company_PC_inputs!AJ69,""))</f>
        <v/>
      </c>
      <c r="AK69" s="249" t="str">
        <f>IF(Ofwat_PC_Interventions!AK69&lt;&gt;"",Ofwat_PC_Interventions!AK69,IF(Company_PC_inputs!AK69&lt;&gt;"",Company_PC_inputs!AK69,""))</f>
        <v/>
      </c>
      <c r="AL69" s="249" t="str">
        <f>IF(Ofwat_PC_Interventions!AL69&lt;&gt;"",Ofwat_PC_Interventions!AL69,IF(Company_PC_inputs!AL69&lt;&gt;"",Company_PC_inputs!AL69,""))</f>
        <v/>
      </c>
      <c r="AM69" s="249" t="str">
        <f>IF(Ofwat_PC_Interventions!AM69&lt;&gt;"",Ofwat_PC_Interventions!AM69,IF(Company_PC_inputs!AM69&lt;&gt;"",Company_PC_inputs!AM69,""))</f>
        <v/>
      </c>
      <c r="AN69" s="249" t="str">
        <f>IF(Ofwat_PC_Interventions!AN69&lt;&gt;"",Ofwat_PC_Interventions!AN69,IF(Company_PC_inputs!AN69&lt;&gt;"",Company_PC_inputs!AN69,""))</f>
        <v/>
      </c>
      <c r="AO69" s="249" t="str">
        <f>IF(Ofwat_PC_Interventions!AO69&lt;&gt;"",Ofwat_PC_Interventions!AO69,IF(Company_PC_inputs!AO69&lt;&gt;"",Company_PC_inputs!AO69,""))</f>
        <v/>
      </c>
      <c r="AP69" s="249" t="str">
        <f>IF(Ofwat_PC_Interventions!AP69&lt;&gt;"",Ofwat_PC_Interventions!AP69,IF(Company_PC_inputs!AP69&lt;&gt;"",Company_PC_inputs!AP69,""))</f>
        <v/>
      </c>
      <c r="AQ69" s="249" t="str">
        <f>IF(Ofwat_PC_Interventions!AQ69&lt;&gt;"",Ofwat_PC_Interventions!AQ69,IF(Company_PC_inputs!AQ69&lt;&gt;"",Company_PC_inputs!AQ69,""))</f>
        <v/>
      </c>
      <c r="AR69" s="249" t="str">
        <f>IF(Ofwat_PC_Interventions!AR69&lt;&gt;"",Ofwat_PC_Interventions!AR69,IF(Company_PC_inputs!AR69&lt;&gt;"",Company_PC_inputs!AR69,""))</f>
        <v/>
      </c>
      <c r="AS69" s="249" t="str">
        <f>IF(Ofwat_PC_Interventions!AS69&lt;&gt;"",Ofwat_PC_Interventions!AS69,IF(Company_PC_inputs!AS69&lt;&gt;"",Company_PC_inputs!AS69,""))</f>
        <v/>
      </c>
      <c r="AT69" s="249" t="str">
        <f>IF(Ofwat_PC_Interventions!AT69&lt;&gt;"",Ofwat_PC_Interventions!AT69,IF(Company_PC_inputs!AT69&lt;&gt;"",Company_PC_inputs!AT69,""))</f>
        <v/>
      </c>
      <c r="AU69" s="249" t="str">
        <f>IF(Ofwat_PC_Interventions!AU69&lt;&gt;"",Ofwat_PC_Interventions!AU69,IF(Company_PC_inputs!AU69&lt;&gt;"",Company_PC_inputs!AU69,""))</f>
        <v/>
      </c>
      <c r="AV69" s="249" t="str">
        <f>IF(Ofwat_PC_Interventions!AV69&lt;&gt;"",Ofwat_PC_Interventions!AV69,IF(Company_PC_inputs!AV69&lt;&gt;"",Company_PC_inputs!AV69,""))</f>
        <v/>
      </c>
      <c r="AW69" s="249" t="str">
        <f>IF(Ofwat_PC_Interventions!AW69&lt;&gt;"",Ofwat_PC_Interventions!AW69,IF(Company_PC_inputs!AW69&lt;&gt;"",Company_PC_inputs!AW69,""))</f>
        <v/>
      </c>
      <c r="AX69" s="249" t="str">
        <f>IF(Ofwat_PC_Interventions!AX69&lt;&gt;"",Ofwat_PC_Interventions!AX69,IF(Company_PC_inputs!AX69&lt;&gt;"",Company_PC_inputs!AX69,""))</f>
        <v/>
      </c>
      <c r="AY69" s="249" t="str">
        <f>IF(Ofwat_PC_Interventions!AY69&lt;&gt;"",Ofwat_PC_Interventions!AY69,IF(Company_PC_inputs!AY69&lt;&gt;"",Company_PC_inputs!AY69,""))</f>
        <v/>
      </c>
      <c r="AZ69" s="249" t="str">
        <f>IF(Ofwat_PC_Interventions!AZ69&lt;&gt;"",Ofwat_PC_Interventions!AZ69,IF(Company_PC_inputs!AZ69&lt;&gt;"",Company_PC_inputs!AZ69,""))</f>
        <v/>
      </c>
      <c r="BA69" s="249" t="str">
        <f>IF(Ofwat_PC_Interventions!BA69&lt;&gt;"",Ofwat_PC_Interventions!BA69,IF(Company_PC_inputs!BA69&lt;&gt;"",Company_PC_inputs!BA69,""))</f>
        <v/>
      </c>
      <c r="BB69" s="249" t="str">
        <f>IF(Ofwat_PC_Interventions!BB69&lt;&gt;"",Ofwat_PC_Interventions!BB69,IF(Company_PC_inputs!BB69&lt;&gt;"",Company_PC_inputs!BB69,""))</f>
        <v/>
      </c>
      <c r="BC69" s="249" t="str">
        <f>IF(Ofwat_PC_Interventions!BC69&lt;&gt;"",Ofwat_PC_Interventions!BC69,IF(Company_PC_inputs!BC69&lt;&gt;"",Company_PC_inputs!BC69,""))</f>
        <v/>
      </c>
      <c r="BD69" s="249" t="str">
        <f>IF(Ofwat_PC_Interventions!BD69&lt;&gt;"",Ofwat_PC_Interventions!BD69,IF(Company_PC_inputs!BD69&lt;&gt;"",Company_PC_inputs!BD69,""))</f>
        <v/>
      </c>
      <c r="BE69" s="249" t="str">
        <f>IF(Ofwat_PC_Interventions!BE69&lt;&gt;"",Ofwat_PC_Interventions!BE69,IF(Company_PC_inputs!BE69&lt;&gt;"",Company_PC_inputs!BE69,""))</f>
        <v/>
      </c>
      <c r="BF69" s="249" t="str">
        <f>IF(Ofwat_PC_Interventions!BF69&lt;&gt;"",Ofwat_PC_Interventions!BF69,IF(Company_PC_inputs!BF69&lt;&gt;"",Company_PC_inputs!BF69,""))</f>
        <v/>
      </c>
      <c r="BG69" s="249" t="str">
        <f>IF(Ofwat_PC_Interventions!BG69&lt;&gt;"",Ofwat_PC_Interventions!BG69,IF(Company_PC_inputs!BG69&lt;&gt;"",Company_PC_inputs!BG69,""))</f>
        <v/>
      </c>
      <c r="BH69" s="249" t="str">
        <f>IF(Ofwat_PC_Interventions!BH69&lt;&gt;"",Ofwat_PC_Interventions!BH69,IF(Company_PC_inputs!BH69&lt;&gt;"",Company_PC_inputs!BH69,""))</f>
        <v/>
      </c>
      <c r="BI69" s="249" t="str">
        <f>IF(Ofwat_PC_Interventions!BI69&lt;&gt;"",Ofwat_PC_Interventions!BI69,IF(Company_PC_inputs!BI69&lt;&gt;"",Company_PC_inputs!BI69,""))</f>
        <v/>
      </c>
      <c r="BJ69" s="249" t="str">
        <f>IF(Ofwat_PC_Interventions!BJ69&lt;&gt;"",Ofwat_PC_Interventions!BJ69,IF(Company_PC_inputs!BJ69&lt;&gt;"",Company_PC_inputs!BJ69,""))</f>
        <v/>
      </c>
      <c r="BK69" s="249" t="str">
        <f>IF(Ofwat_PC_Interventions!BK69&lt;&gt;"",Ofwat_PC_Interventions!BK69,IF(Company_PC_inputs!BK69&lt;&gt;"",Company_PC_inputs!BK69,""))</f>
        <v/>
      </c>
      <c r="BL69" s="249" t="str">
        <f>IF(Ofwat_PC_Interventions!BL69&lt;&gt;"",Ofwat_PC_Interventions!BL69,IF(Company_PC_inputs!BL69&lt;&gt;"",Company_PC_inputs!BL69,""))</f>
        <v/>
      </c>
      <c r="BM69" s="249" t="str">
        <f>IF(Ofwat_PC_Interventions!BM69&lt;&gt;"",Ofwat_PC_Interventions!BM69,IF(Company_PC_inputs!BM69&lt;&gt;"",Company_PC_inputs!BM69,""))</f>
        <v/>
      </c>
      <c r="BN69" s="249" t="str">
        <f>IF(Ofwat_PC_Interventions!BN69&lt;&gt;"",Ofwat_PC_Interventions!BN69,IF(Company_PC_inputs!BN69&lt;&gt;"",Company_PC_inputs!BN69,""))</f>
        <v/>
      </c>
      <c r="BO69" s="249" t="str">
        <f>IF(Ofwat_PC_Interventions!BO69&lt;&gt;"",Ofwat_PC_Interventions!BO69,IF(Company_PC_inputs!BO69&lt;&gt;"",Company_PC_inputs!BO69,""))</f>
        <v/>
      </c>
      <c r="BP69" s="249" t="str">
        <f>IF(Ofwat_PC_Interventions!BP69&lt;&gt;"",Ofwat_PC_Interventions!BP69,IF(Company_PC_inputs!BP69&lt;&gt;"",Company_PC_inputs!BP69,""))</f>
        <v/>
      </c>
      <c r="BQ69" s="249" t="str">
        <f>IF(Ofwat_PC_Interventions!BQ69&lt;&gt;"",Ofwat_PC_Interventions!BQ69,IF(Company_PC_inputs!BQ69&lt;&gt;"",Company_PC_inputs!BQ69,""))</f>
        <v/>
      </c>
    </row>
    <row r="70" spans="1:69" s="170" customFormat="1" x14ac:dyDescent="0.2">
      <c r="A70" s="208"/>
      <c r="B70" s="208"/>
      <c r="C70" s="208"/>
      <c r="D70" s="208"/>
      <c r="E70" s="213" t="s">
        <v>151</v>
      </c>
      <c r="F70" s="208"/>
      <c r="G70" s="208" t="s">
        <v>93</v>
      </c>
      <c r="H70" s="208"/>
      <c r="I70" s="208"/>
      <c r="J70" s="249" t="str">
        <f>IF(Ofwat_PC_Interventions!J70&lt;&gt;"",Ofwat_PC_Interventions!J70,IF(Company_PC_inputs!J70&lt;&gt;"",Company_PC_inputs!J70,""))</f>
        <v/>
      </c>
      <c r="K70" s="249" t="str">
        <f>IF(Ofwat_PC_Interventions!K70&lt;&gt;"",Ofwat_PC_Interventions!K70,IF(Company_PC_inputs!K70&lt;&gt;"",Company_PC_inputs!K70,""))</f>
        <v/>
      </c>
      <c r="L70" s="249" t="str">
        <f>IF(Ofwat_PC_Interventions!L70&lt;&gt;"",Ofwat_PC_Interventions!L70,IF(Company_PC_inputs!L70&lt;&gt;"",Company_PC_inputs!L70,""))</f>
        <v/>
      </c>
      <c r="M70" s="249" t="str">
        <f>IF(Ofwat_PC_Interventions!M70&lt;&gt;"",Ofwat_PC_Interventions!M70,IF(Company_PC_inputs!M70&lt;&gt;"",Company_PC_inputs!M70,""))</f>
        <v/>
      </c>
      <c r="N70" s="249" t="str">
        <f>IF(Ofwat_PC_Interventions!N70&lt;&gt;"",Ofwat_PC_Interventions!N70,IF(Company_PC_inputs!N70&lt;&gt;"",Company_PC_inputs!N70,""))</f>
        <v/>
      </c>
      <c r="O70" s="249" t="str">
        <f>IF(Ofwat_PC_Interventions!O70&lt;&gt;"",Ofwat_PC_Interventions!O70,IF(Company_PC_inputs!O70&lt;&gt;"",Company_PC_inputs!O70,""))</f>
        <v/>
      </c>
      <c r="P70" s="249" t="str">
        <f>IF(Ofwat_PC_Interventions!P70&lt;&gt;"",Ofwat_PC_Interventions!P70,IF(Company_PC_inputs!P70&lt;&gt;"",Company_PC_inputs!P70,""))</f>
        <v/>
      </c>
      <c r="Q70" s="249" t="str">
        <f>IF(Ofwat_PC_Interventions!Q70&lt;&gt;"",Ofwat_PC_Interventions!Q70,IF(Company_PC_inputs!Q70&lt;&gt;"",Company_PC_inputs!Q70,""))</f>
        <v/>
      </c>
      <c r="R70" s="249" t="str">
        <f>IF(Ofwat_PC_Interventions!R70&lt;&gt;"",Ofwat_PC_Interventions!R70,IF(Company_PC_inputs!R70&lt;&gt;"",Company_PC_inputs!R70,""))</f>
        <v/>
      </c>
      <c r="S70" s="249" t="str">
        <f>IF(Ofwat_PC_Interventions!S70&lt;&gt;"",Ofwat_PC_Interventions!S70,IF(Company_PC_inputs!S70&lt;&gt;"",Company_PC_inputs!S70,""))</f>
        <v/>
      </c>
      <c r="T70" s="249" t="str">
        <f>IF(Ofwat_PC_Interventions!T70&lt;&gt;"",Ofwat_PC_Interventions!T70,IF(Company_PC_inputs!T70&lt;&gt;"",Company_PC_inputs!T70,""))</f>
        <v/>
      </c>
      <c r="U70" s="249" t="str">
        <f>IF(Ofwat_PC_Interventions!U70&lt;&gt;"",Ofwat_PC_Interventions!U70,IF(Company_PC_inputs!U70&lt;&gt;"",Company_PC_inputs!U70,""))</f>
        <v/>
      </c>
      <c r="V70" s="249" t="str">
        <f>IF(Ofwat_PC_Interventions!V70&lt;&gt;"",Ofwat_PC_Interventions!V70,IF(Company_PC_inputs!V70&lt;&gt;"",Company_PC_inputs!V70,""))</f>
        <v/>
      </c>
      <c r="W70" s="249" t="str">
        <f>IF(Ofwat_PC_Interventions!W70&lt;&gt;"",Ofwat_PC_Interventions!W70,IF(Company_PC_inputs!W70&lt;&gt;"",Company_PC_inputs!W70,""))</f>
        <v/>
      </c>
      <c r="X70" s="249" t="str">
        <f>IF(Ofwat_PC_Interventions!X70&lt;&gt;"",Ofwat_PC_Interventions!X70,IF(Company_PC_inputs!X70&lt;&gt;"",Company_PC_inputs!X70,""))</f>
        <v/>
      </c>
      <c r="Y70" s="249" t="str">
        <f>IF(Ofwat_PC_Interventions!Y70&lt;&gt;"",Ofwat_PC_Interventions!Y70,IF(Company_PC_inputs!Y70&lt;&gt;"",Company_PC_inputs!Y70,""))</f>
        <v/>
      </c>
      <c r="Z70" s="249" t="str">
        <f>IF(Ofwat_PC_Interventions!Z70&lt;&gt;"",Ofwat_PC_Interventions!Z70,IF(Company_PC_inputs!Z70&lt;&gt;"",Company_PC_inputs!Z70,""))</f>
        <v/>
      </c>
      <c r="AA70" s="249" t="str">
        <f>IF(Ofwat_PC_Interventions!AA70&lt;&gt;"",Ofwat_PC_Interventions!AA70,IF(Company_PC_inputs!AA70&lt;&gt;"",Company_PC_inputs!AA70,""))</f>
        <v/>
      </c>
      <c r="AB70" s="249" t="str">
        <f>IF(Ofwat_PC_Interventions!AB70&lt;&gt;"",Ofwat_PC_Interventions!AB70,IF(Company_PC_inputs!AB70&lt;&gt;"",Company_PC_inputs!AB70,""))</f>
        <v/>
      </c>
      <c r="AC70" s="249" t="str">
        <f>IF(Ofwat_PC_Interventions!AC70&lt;&gt;"",Ofwat_PC_Interventions!AC70,IF(Company_PC_inputs!AC70&lt;&gt;"",Company_PC_inputs!AC70,""))</f>
        <v/>
      </c>
      <c r="AD70" s="249" t="str">
        <f>IF(Ofwat_PC_Interventions!AD70&lt;&gt;"",Ofwat_PC_Interventions!AD70,IF(Company_PC_inputs!AD70&lt;&gt;"",Company_PC_inputs!AD70,""))</f>
        <v/>
      </c>
      <c r="AE70" s="249" t="str">
        <f>IF(Ofwat_PC_Interventions!AE70&lt;&gt;"",Ofwat_PC_Interventions!AE70,IF(Company_PC_inputs!AE70&lt;&gt;"",Company_PC_inputs!AE70,""))</f>
        <v/>
      </c>
      <c r="AF70" s="249" t="str">
        <f>IF(Ofwat_PC_Interventions!AF70&lt;&gt;"",Ofwat_PC_Interventions!AF70,IF(Company_PC_inputs!AF70&lt;&gt;"",Company_PC_inputs!AF70,""))</f>
        <v/>
      </c>
      <c r="AG70" s="249" t="str">
        <f>IF(Ofwat_PC_Interventions!AG70&lt;&gt;"",Ofwat_PC_Interventions!AG70,IF(Company_PC_inputs!AG70&lt;&gt;"",Company_PC_inputs!AG70,""))</f>
        <v/>
      </c>
      <c r="AH70" s="249" t="str">
        <f>IF(Ofwat_PC_Interventions!AH70&lt;&gt;"",Ofwat_PC_Interventions!AH70,IF(Company_PC_inputs!AH70&lt;&gt;"",Company_PC_inputs!AH70,""))</f>
        <v/>
      </c>
      <c r="AI70" s="249" t="str">
        <f>IF(Ofwat_PC_Interventions!AI70&lt;&gt;"",Ofwat_PC_Interventions!AI70,IF(Company_PC_inputs!AI70&lt;&gt;"",Company_PC_inputs!AI70,""))</f>
        <v/>
      </c>
      <c r="AJ70" s="249" t="str">
        <f>IF(Ofwat_PC_Interventions!AJ70&lt;&gt;"",Ofwat_PC_Interventions!AJ70,IF(Company_PC_inputs!AJ70&lt;&gt;"",Company_PC_inputs!AJ70,""))</f>
        <v/>
      </c>
      <c r="AK70" s="249" t="str">
        <f>IF(Ofwat_PC_Interventions!AK70&lt;&gt;"",Ofwat_PC_Interventions!AK70,IF(Company_PC_inputs!AK70&lt;&gt;"",Company_PC_inputs!AK70,""))</f>
        <v/>
      </c>
      <c r="AL70" s="249" t="str">
        <f>IF(Ofwat_PC_Interventions!AL70&lt;&gt;"",Ofwat_PC_Interventions!AL70,IF(Company_PC_inputs!AL70&lt;&gt;"",Company_PC_inputs!AL70,""))</f>
        <v/>
      </c>
      <c r="AM70" s="249" t="str">
        <f>IF(Ofwat_PC_Interventions!AM70&lt;&gt;"",Ofwat_PC_Interventions!AM70,IF(Company_PC_inputs!AM70&lt;&gt;"",Company_PC_inputs!AM70,""))</f>
        <v/>
      </c>
      <c r="AN70" s="249" t="str">
        <f>IF(Ofwat_PC_Interventions!AN70&lt;&gt;"",Ofwat_PC_Interventions!AN70,IF(Company_PC_inputs!AN70&lt;&gt;"",Company_PC_inputs!AN70,""))</f>
        <v/>
      </c>
      <c r="AO70" s="249" t="str">
        <f>IF(Ofwat_PC_Interventions!AO70&lt;&gt;"",Ofwat_PC_Interventions!AO70,IF(Company_PC_inputs!AO70&lt;&gt;"",Company_PC_inputs!AO70,""))</f>
        <v/>
      </c>
      <c r="AP70" s="249" t="str">
        <f>IF(Ofwat_PC_Interventions!AP70&lt;&gt;"",Ofwat_PC_Interventions!AP70,IF(Company_PC_inputs!AP70&lt;&gt;"",Company_PC_inputs!AP70,""))</f>
        <v/>
      </c>
      <c r="AQ70" s="249" t="str">
        <f>IF(Ofwat_PC_Interventions!AQ70&lt;&gt;"",Ofwat_PC_Interventions!AQ70,IF(Company_PC_inputs!AQ70&lt;&gt;"",Company_PC_inputs!AQ70,""))</f>
        <v/>
      </c>
      <c r="AR70" s="249" t="str">
        <f>IF(Ofwat_PC_Interventions!AR70&lt;&gt;"",Ofwat_PC_Interventions!AR70,IF(Company_PC_inputs!AR70&lt;&gt;"",Company_PC_inputs!AR70,""))</f>
        <v/>
      </c>
      <c r="AS70" s="249" t="str">
        <f>IF(Ofwat_PC_Interventions!AS70&lt;&gt;"",Ofwat_PC_Interventions!AS70,IF(Company_PC_inputs!AS70&lt;&gt;"",Company_PC_inputs!AS70,""))</f>
        <v/>
      </c>
      <c r="AT70" s="249" t="str">
        <f>IF(Ofwat_PC_Interventions!AT70&lt;&gt;"",Ofwat_PC_Interventions!AT70,IF(Company_PC_inputs!AT70&lt;&gt;"",Company_PC_inputs!AT70,""))</f>
        <v/>
      </c>
      <c r="AU70" s="249" t="str">
        <f>IF(Ofwat_PC_Interventions!AU70&lt;&gt;"",Ofwat_PC_Interventions!AU70,IF(Company_PC_inputs!AU70&lt;&gt;"",Company_PC_inputs!AU70,""))</f>
        <v/>
      </c>
      <c r="AV70" s="249" t="str">
        <f>IF(Ofwat_PC_Interventions!AV70&lt;&gt;"",Ofwat_PC_Interventions!AV70,IF(Company_PC_inputs!AV70&lt;&gt;"",Company_PC_inputs!AV70,""))</f>
        <v/>
      </c>
      <c r="AW70" s="249" t="str">
        <f>IF(Ofwat_PC_Interventions!AW70&lt;&gt;"",Ofwat_PC_Interventions!AW70,IF(Company_PC_inputs!AW70&lt;&gt;"",Company_PC_inputs!AW70,""))</f>
        <v/>
      </c>
      <c r="AX70" s="249" t="str">
        <f>IF(Ofwat_PC_Interventions!AX70&lt;&gt;"",Ofwat_PC_Interventions!AX70,IF(Company_PC_inputs!AX70&lt;&gt;"",Company_PC_inputs!AX70,""))</f>
        <v/>
      </c>
      <c r="AY70" s="249" t="str">
        <f>IF(Ofwat_PC_Interventions!AY70&lt;&gt;"",Ofwat_PC_Interventions!AY70,IF(Company_PC_inputs!AY70&lt;&gt;"",Company_PC_inputs!AY70,""))</f>
        <v/>
      </c>
      <c r="AZ70" s="249" t="str">
        <f>IF(Ofwat_PC_Interventions!AZ70&lt;&gt;"",Ofwat_PC_Interventions!AZ70,IF(Company_PC_inputs!AZ70&lt;&gt;"",Company_PC_inputs!AZ70,""))</f>
        <v/>
      </c>
      <c r="BA70" s="249" t="str">
        <f>IF(Ofwat_PC_Interventions!BA70&lt;&gt;"",Ofwat_PC_Interventions!BA70,IF(Company_PC_inputs!BA70&lt;&gt;"",Company_PC_inputs!BA70,""))</f>
        <v/>
      </c>
      <c r="BB70" s="249" t="str">
        <f>IF(Ofwat_PC_Interventions!BB70&lt;&gt;"",Ofwat_PC_Interventions!BB70,IF(Company_PC_inputs!BB70&lt;&gt;"",Company_PC_inputs!BB70,""))</f>
        <v/>
      </c>
      <c r="BC70" s="249" t="str">
        <f>IF(Ofwat_PC_Interventions!BC70&lt;&gt;"",Ofwat_PC_Interventions!BC70,IF(Company_PC_inputs!BC70&lt;&gt;"",Company_PC_inputs!BC70,""))</f>
        <v/>
      </c>
      <c r="BD70" s="249" t="str">
        <f>IF(Ofwat_PC_Interventions!BD70&lt;&gt;"",Ofwat_PC_Interventions!BD70,IF(Company_PC_inputs!BD70&lt;&gt;"",Company_PC_inputs!BD70,""))</f>
        <v/>
      </c>
      <c r="BE70" s="249" t="str">
        <f>IF(Ofwat_PC_Interventions!BE70&lt;&gt;"",Ofwat_PC_Interventions!BE70,IF(Company_PC_inputs!BE70&lt;&gt;"",Company_PC_inputs!BE70,""))</f>
        <v/>
      </c>
      <c r="BF70" s="249" t="str">
        <f>IF(Ofwat_PC_Interventions!BF70&lt;&gt;"",Ofwat_PC_Interventions!BF70,IF(Company_PC_inputs!BF70&lt;&gt;"",Company_PC_inputs!BF70,""))</f>
        <v/>
      </c>
      <c r="BG70" s="249" t="str">
        <f>IF(Ofwat_PC_Interventions!BG70&lt;&gt;"",Ofwat_PC_Interventions!BG70,IF(Company_PC_inputs!BG70&lt;&gt;"",Company_PC_inputs!BG70,""))</f>
        <v/>
      </c>
      <c r="BH70" s="249" t="str">
        <f>IF(Ofwat_PC_Interventions!BH70&lt;&gt;"",Ofwat_PC_Interventions!BH70,IF(Company_PC_inputs!BH70&lt;&gt;"",Company_PC_inputs!BH70,""))</f>
        <v/>
      </c>
      <c r="BI70" s="249" t="str">
        <f>IF(Ofwat_PC_Interventions!BI70&lt;&gt;"",Ofwat_PC_Interventions!BI70,IF(Company_PC_inputs!BI70&lt;&gt;"",Company_PC_inputs!BI70,""))</f>
        <v/>
      </c>
      <c r="BJ70" s="249" t="str">
        <f>IF(Ofwat_PC_Interventions!BJ70&lt;&gt;"",Ofwat_PC_Interventions!BJ70,IF(Company_PC_inputs!BJ70&lt;&gt;"",Company_PC_inputs!BJ70,""))</f>
        <v/>
      </c>
      <c r="BK70" s="249" t="str">
        <f>IF(Ofwat_PC_Interventions!BK70&lt;&gt;"",Ofwat_PC_Interventions!BK70,IF(Company_PC_inputs!BK70&lt;&gt;"",Company_PC_inputs!BK70,""))</f>
        <v/>
      </c>
      <c r="BL70" s="249" t="str">
        <f>IF(Ofwat_PC_Interventions!BL70&lt;&gt;"",Ofwat_PC_Interventions!BL70,IF(Company_PC_inputs!BL70&lt;&gt;"",Company_PC_inputs!BL70,""))</f>
        <v/>
      </c>
      <c r="BM70" s="249" t="str">
        <f>IF(Ofwat_PC_Interventions!BM70&lt;&gt;"",Ofwat_PC_Interventions!BM70,IF(Company_PC_inputs!BM70&lt;&gt;"",Company_PC_inputs!BM70,""))</f>
        <v/>
      </c>
      <c r="BN70" s="249" t="str">
        <f>IF(Ofwat_PC_Interventions!BN70&lt;&gt;"",Ofwat_PC_Interventions!BN70,IF(Company_PC_inputs!BN70&lt;&gt;"",Company_PC_inputs!BN70,""))</f>
        <v/>
      </c>
      <c r="BO70" s="249" t="str">
        <f>IF(Ofwat_PC_Interventions!BO70&lt;&gt;"",Ofwat_PC_Interventions!BO70,IF(Company_PC_inputs!BO70&lt;&gt;"",Company_PC_inputs!BO70,""))</f>
        <v/>
      </c>
      <c r="BP70" s="249" t="str">
        <f>IF(Ofwat_PC_Interventions!BP70&lt;&gt;"",Ofwat_PC_Interventions!BP70,IF(Company_PC_inputs!BP70&lt;&gt;"",Company_PC_inputs!BP70,""))</f>
        <v/>
      </c>
      <c r="BQ70" s="249" t="str">
        <f>IF(Ofwat_PC_Interventions!BQ70&lt;&gt;"",Ofwat_PC_Interventions!BQ70,IF(Company_PC_inputs!BQ70&lt;&gt;"",Company_PC_inputs!BQ70,""))</f>
        <v/>
      </c>
    </row>
    <row r="71" spans="1:69" s="170" customFormat="1" x14ac:dyDescent="0.2">
      <c r="A71" s="208"/>
      <c r="B71" s="208"/>
      <c r="C71" s="208"/>
      <c r="D71" s="208"/>
      <c r="E71" s="213" t="s">
        <v>152</v>
      </c>
      <c r="F71" s="208"/>
      <c r="G71" s="208" t="s">
        <v>93</v>
      </c>
      <c r="H71" s="208"/>
      <c r="I71" s="208"/>
      <c r="J71" s="249" t="str">
        <f>IF(Ofwat_PC_Interventions!J71&lt;&gt;"",Ofwat_PC_Interventions!J71,IF(Company_PC_inputs!J71&lt;&gt;"",Company_PC_inputs!J71,""))</f>
        <v/>
      </c>
      <c r="K71" s="249" t="str">
        <f>IF(Ofwat_PC_Interventions!K71&lt;&gt;"",Ofwat_PC_Interventions!K71,IF(Company_PC_inputs!K71&lt;&gt;"",Company_PC_inputs!K71,""))</f>
        <v/>
      </c>
      <c r="L71" s="249" t="str">
        <f>IF(Ofwat_PC_Interventions!L71&lt;&gt;"",Ofwat_PC_Interventions!L71,IF(Company_PC_inputs!L71&lt;&gt;"",Company_PC_inputs!L71,""))</f>
        <v/>
      </c>
      <c r="M71" s="249" t="str">
        <f>IF(Ofwat_PC_Interventions!M71&lt;&gt;"",Ofwat_PC_Interventions!M71,IF(Company_PC_inputs!M71&lt;&gt;"",Company_PC_inputs!M71,""))</f>
        <v/>
      </c>
      <c r="N71" s="249" t="str">
        <f>IF(Ofwat_PC_Interventions!N71&lt;&gt;"",Ofwat_PC_Interventions!N71,IF(Company_PC_inputs!N71&lt;&gt;"",Company_PC_inputs!N71,""))</f>
        <v/>
      </c>
      <c r="O71" s="249" t="str">
        <f>IF(Ofwat_PC_Interventions!O71&lt;&gt;"",Ofwat_PC_Interventions!O71,IF(Company_PC_inputs!O71&lt;&gt;"",Company_PC_inputs!O71,""))</f>
        <v/>
      </c>
      <c r="P71" s="249" t="str">
        <f>IF(Ofwat_PC_Interventions!P71&lt;&gt;"",Ofwat_PC_Interventions!P71,IF(Company_PC_inputs!P71&lt;&gt;"",Company_PC_inputs!P71,""))</f>
        <v/>
      </c>
      <c r="Q71" s="249" t="str">
        <f>IF(Ofwat_PC_Interventions!Q71&lt;&gt;"",Ofwat_PC_Interventions!Q71,IF(Company_PC_inputs!Q71&lt;&gt;"",Company_PC_inputs!Q71,""))</f>
        <v/>
      </c>
      <c r="R71" s="249" t="str">
        <f>IF(Ofwat_PC_Interventions!R71&lt;&gt;"",Ofwat_PC_Interventions!R71,IF(Company_PC_inputs!R71&lt;&gt;"",Company_PC_inputs!R71,""))</f>
        <v/>
      </c>
      <c r="S71" s="249" t="str">
        <f>IF(Ofwat_PC_Interventions!S71&lt;&gt;"",Ofwat_PC_Interventions!S71,IF(Company_PC_inputs!S71&lt;&gt;"",Company_PC_inputs!S71,""))</f>
        <v/>
      </c>
      <c r="T71" s="249" t="str">
        <f>IF(Ofwat_PC_Interventions!T71&lt;&gt;"",Ofwat_PC_Interventions!T71,IF(Company_PC_inputs!T71&lt;&gt;"",Company_PC_inputs!T71,""))</f>
        <v/>
      </c>
      <c r="U71" s="249" t="str">
        <f>IF(Ofwat_PC_Interventions!U71&lt;&gt;"",Ofwat_PC_Interventions!U71,IF(Company_PC_inputs!U71&lt;&gt;"",Company_PC_inputs!U71,""))</f>
        <v/>
      </c>
      <c r="V71" s="249" t="str">
        <f>IF(Ofwat_PC_Interventions!V71&lt;&gt;"",Ofwat_PC_Interventions!V71,IF(Company_PC_inputs!V71&lt;&gt;"",Company_PC_inputs!V71,""))</f>
        <v/>
      </c>
      <c r="W71" s="249" t="str">
        <f>IF(Ofwat_PC_Interventions!W71&lt;&gt;"",Ofwat_PC_Interventions!W71,IF(Company_PC_inputs!W71&lt;&gt;"",Company_PC_inputs!W71,""))</f>
        <v/>
      </c>
      <c r="X71" s="249" t="str">
        <f>IF(Ofwat_PC_Interventions!X71&lt;&gt;"",Ofwat_PC_Interventions!X71,IF(Company_PC_inputs!X71&lt;&gt;"",Company_PC_inputs!X71,""))</f>
        <v/>
      </c>
      <c r="Y71" s="249" t="str">
        <f>IF(Ofwat_PC_Interventions!Y71&lt;&gt;"",Ofwat_PC_Interventions!Y71,IF(Company_PC_inputs!Y71&lt;&gt;"",Company_PC_inputs!Y71,""))</f>
        <v/>
      </c>
      <c r="Z71" s="249" t="str">
        <f>IF(Ofwat_PC_Interventions!Z71&lt;&gt;"",Ofwat_PC_Interventions!Z71,IF(Company_PC_inputs!Z71&lt;&gt;"",Company_PC_inputs!Z71,""))</f>
        <v/>
      </c>
      <c r="AA71" s="249" t="str">
        <f>IF(Ofwat_PC_Interventions!AA71&lt;&gt;"",Ofwat_PC_Interventions!AA71,IF(Company_PC_inputs!AA71&lt;&gt;"",Company_PC_inputs!AA71,""))</f>
        <v/>
      </c>
      <c r="AB71" s="249" t="str">
        <f>IF(Ofwat_PC_Interventions!AB71&lt;&gt;"",Ofwat_PC_Interventions!AB71,IF(Company_PC_inputs!AB71&lt;&gt;"",Company_PC_inputs!AB71,""))</f>
        <v/>
      </c>
      <c r="AC71" s="249" t="str">
        <f>IF(Ofwat_PC_Interventions!AC71&lt;&gt;"",Ofwat_PC_Interventions!AC71,IF(Company_PC_inputs!AC71&lt;&gt;"",Company_PC_inputs!AC71,""))</f>
        <v/>
      </c>
      <c r="AD71" s="249" t="str">
        <f>IF(Ofwat_PC_Interventions!AD71&lt;&gt;"",Ofwat_PC_Interventions!AD71,IF(Company_PC_inputs!AD71&lt;&gt;"",Company_PC_inputs!AD71,""))</f>
        <v/>
      </c>
      <c r="AE71" s="249" t="str">
        <f>IF(Ofwat_PC_Interventions!AE71&lt;&gt;"",Ofwat_PC_Interventions!AE71,IF(Company_PC_inputs!AE71&lt;&gt;"",Company_PC_inputs!AE71,""))</f>
        <v/>
      </c>
      <c r="AF71" s="249" t="str">
        <f>IF(Ofwat_PC_Interventions!AF71&lt;&gt;"",Ofwat_PC_Interventions!AF71,IF(Company_PC_inputs!AF71&lt;&gt;"",Company_PC_inputs!AF71,""))</f>
        <v/>
      </c>
      <c r="AG71" s="249" t="str">
        <f>IF(Ofwat_PC_Interventions!AG71&lt;&gt;"",Ofwat_PC_Interventions!AG71,IF(Company_PC_inputs!AG71&lt;&gt;"",Company_PC_inputs!AG71,""))</f>
        <v/>
      </c>
      <c r="AH71" s="249" t="str">
        <f>IF(Ofwat_PC_Interventions!AH71&lt;&gt;"",Ofwat_PC_Interventions!AH71,IF(Company_PC_inputs!AH71&lt;&gt;"",Company_PC_inputs!AH71,""))</f>
        <v/>
      </c>
      <c r="AI71" s="249" t="str">
        <f>IF(Ofwat_PC_Interventions!AI71&lt;&gt;"",Ofwat_PC_Interventions!AI71,IF(Company_PC_inputs!AI71&lt;&gt;"",Company_PC_inputs!AI71,""))</f>
        <v/>
      </c>
      <c r="AJ71" s="249" t="str">
        <f>IF(Ofwat_PC_Interventions!AJ71&lt;&gt;"",Ofwat_PC_Interventions!AJ71,IF(Company_PC_inputs!AJ71&lt;&gt;"",Company_PC_inputs!AJ71,""))</f>
        <v/>
      </c>
      <c r="AK71" s="249" t="str">
        <f>IF(Ofwat_PC_Interventions!AK71&lt;&gt;"",Ofwat_PC_Interventions!AK71,IF(Company_PC_inputs!AK71&lt;&gt;"",Company_PC_inputs!AK71,""))</f>
        <v/>
      </c>
      <c r="AL71" s="249" t="str">
        <f>IF(Ofwat_PC_Interventions!AL71&lt;&gt;"",Ofwat_PC_Interventions!AL71,IF(Company_PC_inputs!AL71&lt;&gt;"",Company_PC_inputs!AL71,""))</f>
        <v/>
      </c>
      <c r="AM71" s="249" t="str">
        <f>IF(Ofwat_PC_Interventions!AM71&lt;&gt;"",Ofwat_PC_Interventions!AM71,IF(Company_PC_inputs!AM71&lt;&gt;"",Company_PC_inputs!AM71,""))</f>
        <v/>
      </c>
      <c r="AN71" s="249" t="str">
        <f>IF(Ofwat_PC_Interventions!AN71&lt;&gt;"",Ofwat_PC_Interventions!AN71,IF(Company_PC_inputs!AN71&lt;&gt;"",Company_PC_inputs!AN71,""))</f>
        <v/>
      </c>
      <c r="AO71" s="249" t="str">
        <f>IF(Ofwat_PC_Interventions!AO71&lt;&gt;"",Ofwat_PC_Interventions!AO71,IF(Company_PC_inputs!AO71&lt;&gt;"",Company_PC_inputs!AO71,""))</f>
        <v/>
      </c>
      <c r="AP71" s="249" t="str">
        <f>IF(Ofwat_PC_Interventions!AP71&lt;&gt;"",Ofwat_PC_Interventions!AP71,IF(Company_PC_inputs!AP71&lt;&gt;"",Company_PC_inputs!AP71,""))</f>
        <v/>
      </c>
      <c r="AQ71" s="249" t="str">
        <f>IF(Ofwat_PC_Interventions!AQ71&lt;&gt;"",Ofwat_PC_Interventions!AQ71,IF(Company_PC_inputs!AQ71&lt;&gt;"",Company_PC_inputs!AQ71,""))</f>
        <v/>
      </c>
      <c r="AR71" s="249" t="str">
        <f>IF(Ofwat_PC_Interventions!AR71&lt;&gt;"",Ofwat_PC_Interventions!AR71,IF(Company_PC_inputs!AR71&lt;&gt;"",Company_PC_inputs!AR71,""))</f>
        <v/>
      </c>
      <c r="AS71" s="249" t="str">
        <f>IF(Ofwat_PC_Interventions!AS71&lt;&gt;"",Ofwat_PC_Interventions!AS71,IF(Company_PC_inputs!AS71&lt;&gt;"",Company_PC_inputs!AS71,""))</f>
        <v/>
      </c>
      <c r="AT71" s="249" t="str">
        <f>IF(Ofwat_PC_Interventions!AT71&lt;&gt;"",Ofwat_PC_Interventions!AT71,IF(Company_PC_inputs!AT71&lt;&gt;"",Company_PC_inputs!AT71,""))</f>
        <v/>
      </c>
      <c r="AU71" s="249" t="str">
        <f>IF(Ofwat_PC_Interventions!AU71&lt;&gt;"",Ofwat_PC_Interventions!AU71,IF(Company_PC_inputs!AU71&lt;&gt;"",Company_PC_inputs!AU71,""))</f>
        <v/>
      </c>
      <c r="AV71" s="249" t="str">
        <f>IF(Ofwat_PC_Interventions!AV71&lt;&gt;"",Ofwat_PC_Interventions!AV71,IF(Company_PC_inputs!AV71&lt;&gt;"",Company_PC_inputs!AV71,""))</f>
        <v/>
      </c>
      <c r="AW71" s="249" t="str">
        <f>IF(Ofwat_PC_Interventions!AW71&lt;&gt;"",Ofwat_PC_Interventions!AW71,IF(Company_PC_inputs!AW71&lt;&gt;"",Company_PC_inputs!AW71,""))</f>
        <v/>
      </c>
      <c r="AX71" s="249" t="str">
        <f>IF(Ofwat_PC_Interventions!AX71&lt;&gt;"",Ofwat_PC_Interventions!AX71,IF(Company_PC_inputs!AX71&lt;&gt;"",Company_PC_inputs!AX71,""))</f>
        <v/>
      </c>
      <c r="AY71" s="249" t="str">
        <f>IF(Ofwat_PC_Interventions!AY71&lt;&gt;"",Ofwat_PC_Interventions!AY71,IF(Company_PC_inputs!AY71&lt;&gt;"",Company_PC_inputs!AY71,""))</f>
        <v/>
      </c>
      <c r="AZ71" s="249" t="str">
        <f>IF(Ofwat_PC_Interventions!AZ71&lt;&gt;"",Ofwat_PC_Interventions!AZ71,IF(Company_PC_inputs!AZ71&lt;&gt;"",Company_PC_inputs!AZ71,""))</f>
        <v/>
      </c>
      <c r="BA71" s="249" t="str">
        <f>IF(Ofwat_PC_Interventions!BA71&lt;&gt;"",Ofwat_PC_Interventions!BA71,IF(Company_PC_inputs!BA71&lt;&gt;"",Company_PC_inputs!BA71,""))</f>
        <v/>
      </c>
      <c r="BB71" s="249" t="str">
        <f>IF(Ofwat_PC_Interventions!BB71&lt;&gt;"",Ofwat_PC_Interventions!BB71,IF(Company_PC_inputs!BB71&lt;&gt;"",Company_PC_inputs!BB71,""))</f>
        <v/>
      </c>
      <c r="BC71" s="249" t="str">
        <f>IF(Ofwat_PC_Interventions!BC71&lt;&gt;"",Ofwat_PC_Interventions!BC71,IF(Company_PC_inputs!BC71&lt;&gt;"",Company_PC_inputs!BC71,""))</f>
        <v/>
      </c>
      <c r="BD71" s="249" t="str">
        <f>IF(Ofwat_PC_Interventions!BD71&lt;&gt;"",Ofwat_PC_Interventions!BD71,IF(Company_PC_inputs!BD71&lt;&gt;"",Company_PC_inputs!BD71,""))</f>
        <v/>
      </c>
      <c r="BE71" s="249" t="str">
        <f>IF(Ofwat_PC_Interventions!BE71&lt;&gt;"",Ofwat_PC_Interventions!BE71,IF(Company_PC_inputs!BE71&lt;&gt;"",Company_PC_inputs!BE71,""))</f>
        <v/>
      </c>
      <c r="BF71" s="249" t="str">
        <f>IF(Ofwat_PC_Interventions!BF71&lt;&gt;"",Ofwat_PC_Interventions!BF71,IF(Company_PC_inputs!BF71&lt;&gt;"",Company_PC_inputs!BF71,""))</f>
        <v/>
      </c>
      <c r="BG71" s="249" t="str">
        <f>IF(Ofwat_PC_Interventions!BG71&lt;&gt;"",Ofwat_PC_Interventions!BG71,IF(Company_PC_inputs!BG71&lt;&gt;"",Company_PC_inputs!BG71,""))</f>
        <v/>
      </c>
      <c r="BH71" s="249" t="str">
        <f>IF(Ofwat_PC_Interventions!BH71&lt;&gt;"",Ofwat_PC_Interventions!BH71,IF(Company_PC_inputs!BH71&lt;&gt;"",Company_PC_inputs!BH71,""))</f>
        <v/>
      </c>
      <c r="BI71" s="249" t="str">
        <f>IF(Ofwat_PC_Interventions!BI71&lt;&gt;"",Ofwat_PC_Interventions!BI71,IF(Company_PC_inputs!BI71&lt;&gt;"",Company_PC_inputs!BI71,""))</f>
        <v/>
      </c>
      <c r="BJ71" s="249" t="str">
        <f>IF(Ofwat_PC_Interventions!BJ71&lt;&gt;"",Ofwat_PC_Interventions!BJ71,IF(Company_PC_inputs!BJ71&lt;&gt;"",Company_PC_inputs!BJ71,""))</f>
        <v/>
      </c>
      <c r="BK71" s="249" t="str">
        <f>IF(Ofwat_PC_Interventions!BK71&lt;&gt;"",Ofwat_PC_Interventions!BK71,IF(Company_PC_inputs!BK71&lt;&gt;"",Company_PC_inputs!BK71,""))</f>
        <v/>
      </c>
      <c r="BL71" s="249" t="str">
        <f>IF(Ofwat_PC_Interventions!BL71&lt;&gt;"",Ofwat_PC_Interventions!BL71,IF(Company_PC_inputs!BL71&lt;&gt;"",Company_PC_inputs!BL71,""))</f>
        <v/>
      </c>
      <c r="BM71" s="249" t="str">
        <f>IF(Ofwat_PC_Interventions!BM71&lt;&gt;"",Ofwat_PC_Interventions!BM71,IF(Company_PC_inputs!BM71&lt;&gt;"",Company_PC_inputs!BM71,""))</f>
        <v/>
      </c>
      <c r="BN71" s="249" t="str">
        <f>IF(Ofwat_PC_Interventions!BN71&lt;&gt;"",Ofwat_PC_Interventions!BN71,IF(Company_PC_inputs!BN71&lt;&gt;"",Company_PC_inputs!BN71,""))</f>
        <v/>
      </c>
      <c r="BO71" s="249" t="str">
        <f>IF(Ofwat_PC_Interventions!BO71&lt;&gt;"",Ofwat_PC_Interventions!BO71,IF(Company_PC_inputs!BO71&lt;&gt;"",Company_PC_inputs!BO71,""))</f>
        <v/>
      </c>
      <c r="BP71" s="249" t="str">
        <f>IF(Ofwat_PC_Interventions!BP71&lt;&gt;"",Ofwat_PC_Interventions!BP71,IF(Company_PC_inputs!BP71&lt;&gt;"",Company_PC_inputs!BP71,""))</f>
        <v/>
      </c>
      <c r="BQ71" s="249" t="str">
        <f>IF(Ofwat_PC_Interventions!BQ71&lt;&gt;"",Ofwat_PC_Interventions!BQ71,IF(Company_PC_inputs!BQ71&lt;&gt;"",Company_PC_inputs!BQ71,""))</f>
        <v/>
      </c>
    </row>
    <row r="72" spans="1:69" s="170" customFormat="1" x14ac:dyDescent="0.2">
      <c r="A72" s="208"/>
      <c r="B72" s="208"/>
      <c r="C72" s="208"/>
      <c r="D72" s="208"/>
      <c r="E72" s="213" t="s">
        <v>153</v>
      </c>
      <c r="F72" s="208"/>
      <c r="G72" s="208" t="s">
        <v>93</v>
      </c>
      <c r="H72" s="208"/>
      <c r="I72" s="208"/>
      <c r="J72" s="249" t="str">
        <f>IF(Ofwat_PC_Interventions!J72&lt;&gt;"",Ofwat_PC_Interventions!J72,IF(Company_PC_inputs!J72&lt;&gt;"",Company_PC_inputs!J72,""))</f>
        <v/>
      </c>
      <c r="K72" s="249" t="str">
        <f>IF(Ofwat_PC_Interventions!K72&lt;&gt;"",Ofwat_PC_Interventions!K72,IF(Company_PC_inputs!K72&lt;&gt;"",Company_PC_inputs!K72,""))</f>
        <v/>
      </c>
      <c r="L72" s="249" t="str">
        <f>IF(Ofwat_PC_Interventions!L72&lt;&gt;"",Ofwat_PC_Interventions!L72,IF(Company_PC_inputs!L72&lt;&gt;"",Company_PC_inputs!L72,""))</f>
        <v/>
      </c>
      <c r="M72" s="249" t="str">
        <f>IF(Ofwat_PC_Interventions!M72&lt;&gt;"",Ofwat_PC_Interventions!M72,IF(Company_PC_inputs!M72&lt;&gt;"",Company_PC_inputs!M72,""))</f>
        <v/>
      </c>
      <c r="N72" s="249" t="str">
        <f>IF(Ofwat_PC_Interventions!N72&lt;&gt;"",Ofwat_PC_Interventions!N72,IF(Company_PC_inputs!N72&lt;&gt;"",Company_PC_inputs!N72,""))</f>
        <v/>
      </c>
      <c r="O72" s="249" t="str">
        <f>IF(Ofwat_PC_Interventions!O72&lt;&gt;"",Ofwat_PC_Interventions!O72,IF(Company_PC_inputs!O72&lt;&gt;"",Company_PC_inputs!O72,""))</f>
        <v/>
      </c>
      <c r="P72" s="249" t="str">
        <f>IF(Ofwat_PC_Interventions!P72&lt;&gt;"",Ofwat_PC_Interventions!P72,IF(Company_PC_inputs!P72&lt;&gt;"",Company_PC_inputs!P72,""))</f>
        <v/>
      </c>
      <c r="Q72" s="249" t="str">
        <f>IF(Ofwat_PC_Interventions!Q72&lt;&gt;"",Ofwat_PC_Interventions!Q72,IF(Company_PC_inputs!Q72&lt;&gt;"",Company_PC_inputs!Q72,""))</f>
        <v/>
      </c>
      <c r="R72" s="249" t="str">
        <f>IF(Ofwat_PC_Interventions!R72&lt;&gt;"",Ofwat_PC_Interventions!R72,IF(Company_PC_inputs!R72&lt;&gt;"",Company_PC_inputs!R72,""))</f>
        <v/>
      </c>
      <c r="S72" s="249" t="str">
        <f>IF(Ofwat_PC_Interventions!S72&lt;&gt;"",Ofwat_PC_Interventions!S72,IF(Company_PC_inputs!S72&lt;&gt;"",Company_PC_inputs!S72,""))</f>
        <v/>
      </c>
      <c r="T72" s="249" t="str">
        <f>IF(Ofwat_PC_Interventions!T72&lt;&gt;"",Ofwat_PC_Interventions!T72,IF(Company_PC_inputs!T72&lt;&gt;"",Company_PC_inputs!T72,""))</f>
        <v/>
      </c>
      <c r="U72" s="249" t="str">
        <f>IF(Ofwat_PC_Interventions!U72&lt;&gt;"",Ofwat_PC_Interventions!U72,IF(Company_PC_inputs!U72&lt;&gt;"",Company_PC_inputs!U72,""))</f>
        <v/>
      </c>
      <c r="V72" s="249" t="str">
        <f>IF(Ofwat_PC_Interventions!V72&lt;&gt;"",Ofwat_PC_Interventions!V72,IF(Company_PC_inputs!V72&lt;&gt;"",Company_PC_inputs!V72,""))</f>
        <v/>
      </c>
      <c r="W72" s="249" t="str">
        <f>IF(Ofwat_PC_Interventions!W72&lt;&gt;"",Ofwat_PC_Interventions!W72,IF(Company_PC_inputs!W72&lt;&gt;"",Company_PC_inputs!W72,""))</f>
        <v/>
      </c>
      <c r="X72" s="249" t="str">
        <f>IF(Ofwat_PC_Interventions!X72&lt;&gt;"",Ofwat_PC_Interventions!X72,IF(Company_PC_inputs!X72&lt;&gt;"",Company_PC_inputs!X72,""))</f>
        <v/>
      </c>
      <c r="Y72" s="249" t="str">
        <f>IF(Ofwat_PC_Interventions!Y72&lt;&gt;"",Ofwat_PC_Interventions!Y72,IF(Company_PC_inputs!Y72&lt;&gt;"",Company_PC_inputs!Y72,""))</f>
        <v/>
      </c>
      <c r="Z72" s="249" t="str">
        <f>IF(Ofwat_PC_Interventions!Z72&lt;&gt;"",Ofwat_PC_Interventions!Z72,IF(Company_PC_inputs!Z72&lt;&gt;"",Company_PC_inputs!Z72,""))</f>
        <v/>
      </c>
      <c r="AA72" s="249" t="str">
        <f>IF(Ofwat_PC_Interventions!AA72&lt;&gt;"",Ofwat_PC_Interventions!AA72,IF(Company_PC_inputs!AA72&lt;&gt;"",Company_PC_inputs!AA72,""))</f>
        <v/>
      </c>
      <c r="AB72" s="249" t="str">
        <f>IF(Ofwat_PC_Interventions!AB72&lt;&gt;"",Ofwat_PC_Interventions!AB72,IF(Company_PC_inputs!AB72&lt;&gt;"",Company_PC_inputs!AB72,""))</f>
        <v/>
      </c>
      <c r="AC72" s="249" t="str">
        <f>IF(Ofwat_PC_Interventions!AC72&lt;&gt;"",Ofwat_PC_Interventions!AC72,IF(Company_PC_inputs!AC72&lt;&gt;"",Company_PC_inputs!AC72,""))</f>
        <v/>
      </c>
      <c r="AD72" s="249" t="str">
        <f>IF(Ofwat_PC_Interventions!AD72&lt;&gt;"",Ofwat_PC_Interventions!AD72,IF(Company_PC_inputs!AD72&lt;&gt;"",Company_PC_inputs!AD72,""))</f>
        <v/>
      </c>
      <c r="AE72" s="249" t="str">
        <f>IF(Ofwat_PC_Interventions!AE72&lt;&gt;"",Ofwat_PC_Interventions!AE72,IF(Company_PC_inputs!AE72&lt;&gt;"",Company_PC_inputs!AE72,""))</f>
        <v/>
      </c>
      <c r="AF72" s="249" t="str">
        <f>IF(Ofwat_PC_Interventions!AF72&lt;&gt;"",Ofwat_PC_Interventions!AF72,IF(Company_PC_inputs!AF72&lt;&gt;"",Company_PC_inputs!AF72,""))</f>
        <v/>
      </c>
      <c r="AG72" s="249" t="str">
        <f>IF(Ofwat_PC_Interventions!AG72&lt;&gt;"",Ofwat_PC_Interventions!AG72,IF(Company_PC_inputs!AG72&lt;&gt;"",Company_PC_inputs!AG72,""))</f>
        <v/>
      </c>
      <c r="AH72" s="249" t="str">
        <f>IF(Ofwat_PC_Interventions!AH72&lt;&gt;"",Ofwat_PC_Interventions!AH72,IF(Company_PC_inputs!AH72&lt;&gt;"",Company_PC_inputs!AH72,""))</f>
        <v/>
      </c>
      <c r="AI72" s="249" t="str">
        <f>IF(Ofwat_PC_Interventions!AI72&lt;&gt;"",Ofwat_PC_Interventions!AI72,IF(Company_PC_inputs!AI72&lt;&gt;"",Company_PC_inputs!AI72,""))</f>
        <v/>
      </c>
      <c r="AJ72" s="249" t="str">
        <f>IF(Ofwat_PC_Interventions!AJ72&lt;&gt;"",Ofwat_PC_Interventions!AJ72,IF(Company_PC_inputs!AJ72&lt;&gt;"",Company_PC_inputs!AJ72,""))</f>
        <v/>
      </c>
      <c r="AK72" s="249" t="str">
        <f>IF(Ofwat_PC_Interventions!AK72&lt;&gt;"",Ofwat_PC_Interventions!AK72,IF(Company_PC_inputs!AK72&lt;&gt;"",Company_PC_inputs!AK72,""))</f>
        <v/>
      </c>
      <c r="AL72" s="249" t="str">
        <f>IF(Ofwat_PC_Interventions!AL72&lt;&gt;"",Ofwat_PC_Interventions!AL72,IF(Company_PC_inputs!AL72&lt;&gt;"",Company_PC_inputs!AL72,""))</f>
        <v/>
      </c>
      <c r="AM72" s="249" t="str">
        <f>IF(Ofwat_PC_Interventions!AM72&lt;&gt;"",Ofwat_PC_Interventions!AM72,IF(Company_PC_inputs!AM72&lt;&gt;"",Company_PC_inputs!AM72,""))</f>
        <v/>
      </c>
      <c r="AN72" s="249" t="str">
        <f>IF(Ofwat_PC_Interventions!AN72&lt;&gt;"",Ofwat_PC_Interventions!AN72,IF(Company_PC_inputs!AN72&lt;&gt;"",Company_PC_inputs!AN72,""))</f>
        <v/>
      </c>
      <c r="AO72" s="249" t="str">
        <f>IF(Ofwat_PC_Interventions!AO72&lt;&gt;"",Ofwat_PC_Interventions!AO72,IF(Company_PC_inputs!AO72&lt;&gt;"",Company_PC_inputs!AO72,""))</f>
        <v/>
      </c>
      <c r="AP72" s="249" t="str">
        <f>IF(Ofwat_PC_Interventions!AP72&lt;&gt;"",Ofwat_PC_Interventions!AP72,IF(Company_PC_inputs!AP72&lt;&gt;"",Company_PC_inputs!AP72,""))</f>
        <v/>
      </c>
      <c r="AQ72" s="249" t="str">
        <f>IF(Ofwat_PC_Interventions!AQ72&lt;&gt;"",Ofwat_PC_Interventions!AQ72,IF(Company_PC_inputs!AQ72&lt;&gt;"",Company_PC_inputs!AQ72,""))</f>
        <v/>
      </c>
      <c r="AR72" s="249" t="str">
        <f>IF(Ofwat_PC_Interventions!AR72&lt;&gt;"",Ofwat_PC_Interventions!AR72,IF(Company_PC_inputs!AR72&lt;&gt;"",Company_PC_inputs!AR72,""))</f>
        <v/>
      </c>
      <c r="AS72" s="249" t="str">
        <f>IF(Ofwat_PC_Interventions!AS72&lt;&gt;"",Ofwat_PC_Interventions!AS72,IF(Company_PC_inputs!AS72&lt;&gt;"",Company_PC_inputs!AS72,""))</f>
        <v/>
      </c>
      <c r="AT72" s="249" t="str">
        <f>IF(Ofwat_PC_Interventions!AT72&lt;&gt;"",Ofwat_PC_Interventions!AT72,IF(Company_PC_inputs!AT72&lt;&gt;"",Company_PC_inputs!AT72,""))</f>
        <v/>
      </c>
      <c r="AU72" s="249" t="str">
        <f>IF(Ofwat_PC_Interventions!AU72&lt;&gt;"",Ofwat_PC_Interventions!AU72,IF(Company_PC_inputs!AU72&lt;&gt;"",Company_PC_inputs!AU72,""))</f>
        <v/>
      </c>
      <c r="AV72" s="249" t="str">
        <f>IF(Ofwat_PC_Interventions!AV72&lt;&gt;"",Ofwat_PC_Interventions!AV72,IF(Company_PC_inputs!AV72&lt;&gt;"",Company_PC_inputs!AV72,""))</f>
        <v/>
      </c>
      <c r="AW72" s="249" t="str">
        <f>IF(Ofwat_PC_Interventions!AW72&lt;&gt;"",Ofwat_PC_Interventions!AW72,IF(Company_PC_inputs!AW72&lt;&gt;"",Company_PC_inputs!AW72,""))</f>
        <v/>
      </c>
      <c r="AX72" s="249" t="str">
        <f>IF(Ofwat_PC_Interventions!AX72&lt;&gt;"",Ofwat_PC_Interventions!AX72,IF(Company_PC_inputs!AX72&lt;&gt;"",Company_PC_inputs!AX72,""))</f>
        <v/>
      </c>
      <c r="AY72" s="249" t="str">
        <f>IF(Ofwat_PC_Interventions!AY72&lt;&gt;"",Ofwat_PC_Interventions!AY72,IF(Company_PC_inputs!AY72&lt;&gt;"",Company_PC_inputs!AY72,""))</f>
        <v/>
      </c>
      <c r="AZ72" s="249" t="str">
        <f>IF(Ofwat_PC_Interventions!AZ72&lt;&gt;"",Ofwat_PC_Interventions!AZ72,IF(Company_PC_inputs!AZ72&lt;&gt;"",Company_PC_inputs!AZ72,""))</f>
        <v/>
      </c>
      <c r="BA72" s="249" t="str">
        <f>IF(Ofwat_PC_Interventions!BA72&lt;&gt;"",Ofwat_PC_Interventions!BA72,IF(Company_PC_inputs!BA72&lt;&gt;"",Company_PC_inputs!BA72,""))</f>
        <v/>
      </c>
      <c r="BB72" s="249" t="str">
        <f>IF(Ofwat_PC_Interventions!BB72&lt;&gt;"",Ofwat_PC_Interventions!BB72,IF(Company_PC_inputs!BB72&lt;&gt;"",Company_PC_inputs!BB72,""))</f>
        <v/>
      </c>
      <c r="BC72" s="249" t="str">
        <f>IF(Ofwat_PC_Interventions!BC72&lt;&gt;"",Ofwat_PC_Interventions!BC72,IF(Company_PC_inputs!BC72&lt;&gt;"",Company_PC_inputs!BC72,""))</f>
        <v/>
      </c>
      <c r="BD72" s="249" t="str">
        <f>IF(Ofwat_PC_Interventions!BD72&lt;&gt;"",Ofwat_PC_Interventions!BD72,IF(Company_PC_inputs!BD72&lt;&gt;"",Company_PC_inputs!BD72,""))</f>
        <v/>
      </c>
      <c r="BE72" s="249" t="str">
        <f>IF(Ofwat_PC_Interventions!BE72&lt;&gt;"",Ofwat_PC_Interventions!BE72,IF(Company_PC_inputs!BE72&lt;&gt;"",Company_PC_inputs!BE72,""))</f>
        <v/>
      </c>
      <c r="BF72" s="249" t="str">
        <f>IF(Ofwat_PC_Interventions!BF72&lt;&gt;"",Ofwat_PC_Interventions!BF72,IF(Company_PC_inputs!BF72&lt;&gt;"",Company_PC_inputs!BF72,""))</f>
        <v/>
      </c>
      <c r="BG72" s="249" t="str">
        <f>IF(Ofwat_PC_Interventions!BG72&lt;&gt;"",Ofwat_PC_Interventions!BG72,IF(Company_PC_inputs!BG72&lt;&gt;"",Company_PC_inputs!BG72,""))</f>
        <v/>
      </c>
      <c r="BH72" s="249" t="str">
        <f>IF(Ofwat_PC_Interventions!BH72&lt;&gt;"",Ofwat_PC_Interventions!BH72,IF(Company_PC_inputs!BH72&lt;&gt;"",Company_PC_inputs!BH72,""))</f>
        <v/>
      </c>
      <c r="BI72" s="249" t="str">
        <f>IF(Ofwat_PC_Interventions!BI72&lt;&gt;"",Ofwat_PC_Interventions!BI72,IF(Company_PC_inputs!BI72&lt;&gt;"",Company_PC_inputs!BI72,""))</f>
        <v/>
      </c>
      <c r="BJ72" s="249" t="str">
        <f>IF(Ofwat_PC_Interventions!BJ72&lt;&gt;"",Ofwat_PC_Interventions!BJ72,IF(Company_PC_inputs!BJ72&lt;&gt;"",Company_PC_inputs!BJ72,""))</f>
        <v/>
      </c>
      <c r="BK72" s="249" t="str">
        <f>IF(Ofwat_PC_Interventions!BK72&lt;&gt;"",Ofwat_PC_Interventions!BK72,IF(Company_PC_inputs!BK72&lt;&gt;"",Company_PC_inputs!BK72,""))</f>
        <v/>
      </c>
      <c r="BL72" s="249" t="str">
        <f>IF(Ofwat_PC_Interventions!BL72&lt;&gt;"",Ofwat_PC_Interventions!BL72,IF(Company_PC_inputs!BL72&lt;&gt;"",Company_PC_inputs!BL72,""))</f>
        <v/>
      </c>
      <c r="BM72" s="249" t="str">
        <f>IF(Ofwat_PC_Interventions!BM72&lt;&gt;"",Ofwat_PC_Interventions!BM72,IF(Company_PC_inputs!BM72&lt;&gt;"",Company_PC_inputs!BM72,""))</f>
        <v/>
      </c>
      <c r="BN72" s="249" t="str">
        <f>IF(Ofwat_PC_Interventions!BN72&lt;&gt;"",Ofwat_PC_Interventions!BN72,IF(Company_PC_inputs!BN72&lt;&gt;"",Company_PC_inputs!BN72,""))</f>
        <v/>
      </c>
      <c r="BO72" s="249" t="str">
        <f>IF(Ofwat_PC_Interventions!BO72&lt;&gt;"",Ofwat_PC_Interventions!BO72,IF(Company_PC_inputs!BO72&lt;&gt;"",Company_PC_inputs!BO72,""))</f>
        <v/>
      </c>
      <c r="BP72" s="249" t="str">
        <f>IF(Ofwat_PC_Interventions!BP72&lt;&gt;"",Ofwat_PC_Interventions!BP72,IF(Company_PC_inputs!BP72&lt;&gt;"",Company_PC_inputs!BP72,""))</f>
        <v/>
      </c>
      <c r="BQ72" s="249" t="str">
        <f>IF(Ofwat_PC_Interventions!BQ72&lt;&gt;"",Ofwat_PC_Interventions!BQ72,IF(Company_PC_inputs!BQ72&lt;&gt;"",Company_PC_inputs!BQ72,""))</f>
        <v/>
      </c>
    </row>
    <row r="73" spans="1:69" s="170" customFormat="1" x14ac:dyDescent="0.2">
      <c r="A73" s="208"/>
      <c r="B73" s="208"/>
      <c r="C73" s="208"/>
      <c r="D73" s="208"/>
      <c r="E73" s="213" t="s">
        <v>154</v>
      </c>
      <c r="F73" s="208"/>
      <c r="G73" s="208" t="s">
        <v>93</v>
      </c>
      <c r="H73" s="208"/>
      <c r="I73" s="208"/>
      <c r="J73" s="249" t="str">
        <f>IF(Ofwat_PC_Interventions!J73&lt;&gt;"",Ofwat_PC_Interventions!J73,IF(Company_PC_inputs!J73&lt;&gt;"",Company_PC_inputs!J73,""))</f>
        <v/>
      </c>
      <c r="K73" s="249" t="str">
        <f>IF(Ofwat_PC_Interventions!K73&lt;&gt;"",Ofwat_PC_Interventions!K73,IF(Company_PC_inputs!K73&lt;&gt;"",Company_PC_inputs!K73,""))</f>
        <v/>
      </c>
      <c r="L73" s="249" t="str">
        <f>IF(Ofwat_PC_Interventions!L73&lt;&gt;"",Ofwat_PC_Interventions!L73,IF(Company_PC_inputs!L73&lt;&gt;"",Company_PC_inputs!L73,""))</f>
        <v/>
      </c>
      <c r="M73" s="249" t="str">
        <f>IF(Ofwat_PC_Interventions!M73&lt;&gt;"",Ofwat_PC_Interventions!M73,IF(Company_PC_inputs!M73&lt;&gt;"",Company_PC_inputs!M73,""))</f>
        <v/>
      </c>
      <c r="N73" s="249" t="str">
        <f>IF(Ofwat_PC_Interventions!N73&lt;&gt;"",Ofwat_PC_Interventions!N73,IF(Company_PC_inputs!N73&lt;&gt;"",Company_PC_inputs!N73,""))</f>
        <v/>
      </c>
      <c r="O73" s="249" t="str">
        <f>IF(Ofwat_PC_Interventions!O73&lt;&gt;"",Ofwat_PC_Interventions!O73,IF(Company_PC_inputs!O73&lt;&gt;"",Company_PC_inputs!O73,""))</f>
        <v/>
      </c>
      <c r="P73" s="249" t="str">
        <f>IF(Ofwat_PC_Interventions!P73&lt;&gt;"",Ofwat_PC_Interventions!P73,IF(Company_PC_inputs!P73&lt;&gt;"",Company_PC_inputs!P73,""))</f>
        <v/>
      </c>
      <c r="Q73" s="249" t="str">
        <f>IF(Ofwat_PC_Interventions!Q73&lt;&gt;"",Ofwat_PC_Interventions!Q73,IF(Company_PC_inputs!Q73&lt;&gt;"",Company_PC_inputs!Q73,""))</f>
        <v/>
      </c>
      <c r="R73" s="249" t="str">
        <f>IF(Ofwat_PC_Interventions!R73&lt;&gt;"",Ofwat_PC_Interventions!R73,IF(Company_PC_inputs!R73&lt;&gt;"",Company_PC_inputs!R73,""))</f>
        <v/>
      </c>
      <c r="S73" s="249" t="str">
        <f>IF(Ofwat_PC_Interventions!S73&lt;&gt;"",Ofwat_PC_Interventions!S73,IF(Company_PC_inputs!S73&lt;&gt;"",Company_PC_inputs!S73,""))</f>
        <v/>
      </c>
      <c r="T73" s="249" t="str">
        <f>IF(Ofwat_PC_Interventions!T73&lt;&gt;"",Ofwat_PC_Interventions!T73,IF(Company_PC_inputs!T73&lt;&gt;"",Company_PC_inputs!T73,""))</f>
        <v/>
      </c>
      <c r="U73" s="249" t="str">
        <f>IF(Ofwat_PC_Interventions!U73&lt;&gt;"",Ofwat_PC_Interventions!U73,IF(Company_PC_inputs!U73&lt;&gt;"",Company_PC_inputs!U73,""))</f>
        <v/>
      </c>
      <c r="V73" s="249" t="str">
        <f>IF(Ofwat_PC_Interventions!V73&lt;&gt;"",Ofwat_PC_Interventions!V73,IF(Company_PC_inputs!V73&lt;&gt;"",Company_PC_inputs!V73,""))</f>
        <v/>
      </c>
      <c r="W73" s="249" t="str">
        <f>IF(Ofwat_PC_Interventions!W73&lt;&gt;"",Ofwat_PC_Interventions!W73,IF(Company_PC_inputs!W73&lt;&gt;"",Company_PC_inputs!W73,""))</f>
        <v/>
      </c>
      <c r="X73" s="249" t="str">
        <f>IF(Ofwat_PC_Interventions!X73&lt;&gt;"",Ofwat_PC_Interventions!X73,IF(Company_PC_inputs!X73&lt;&gt;"",Company_PC_inputs!X73,""))</f>
        <v/>
      </c>
      <c r="Y73" s="249" t="str">
        <f>IF(Ofwat_PC_Interventions!Y73&lt;&gt;"",Ofwat_PC_Interventions!Y73,IF(Company_PC_inputs!Y73&lt;&gt;"",Company_PC_inputs!Y73,""))</f>
        <v/>
      </c>
      <c r="Z73" s="249" t="str">
        <f>IF(Ofwat_PC_Interventions!Z73&lt;&gt;"",Ofwat_PC_Interventions!Z73,IF(Company_PC_inputs!Z73&lt;&gt;"",Company_PC_inputs!Z73,""))</f>
        <v/>
      </c>
      <c r="AA73" s="249" t="str">
        <f>IF(Ofwat_PC_Interventions!AA73&lt;&gt;"",Ofwat_PC_Interventions!AA73,IF(Company_PC_inputs!AA73&lt;&gt;"",Company_PC_inputs!AA73,""))</f>
        <v/>
      </c>
      <c r="AB73" s="249" t="str">
        <f>IF(Ofwat_PC_Interventions!AB73&lt;&gt;"",Ofwat_PC_Interventions!AB73,IF(Company_PC_inputs!AB73&lt;&gt;"",Company_PC_inputs!AB73,""))</f>
        <v/>
      </c>
      <c r="AC73" s="249" t="str">
        <f>IF(Ofwat_PC_Interventions!AC73&lt;&gt;"",Ofwat_PC_Interventions!AC73,IF(Company_PC_inputs!AC73&lt;&gt;"",Company_PC_inputs!AC73,""))</f>
        <v/>
      </c>
      <c r="AD73" s="249" t="str">
        <f>IF(Ofwat_PC_Interventions!AD73&lt;&gt;"",Ofwat_PC_Interventions!AD73,IF(Company_PC_inputs!AD73&lt;&gt;"",Company_PC_inputs!AD73,""))</f>
        <v/>
      </c>
      <c r="AE73" s="249" t="str">
        <f>IF(Ofwat_PC_Interventions!AE73&lt;&gt;"",Ofwat_PC_Interventions!AE73,IF(Company_PC_inputs!AE73&lt;&gt;"",Company_PC_inputs!AE73,""))</f>
        <v/>
      </c>
      <c r="AF73" s="249" t="str">
        <f>IF(Ofwat_PC_Interventions!AF73&lt;&gt;"",Ofwat_PC_Interventions!AF73,IF(Company_PC_inputs!AF73&lt;&gt;"",Company_PC_inputs!AF73,""))</f>
        <v/>
      </c>
      <c r="AG73" s="249" t="str">
        <f>IF(Ofwat_PC_Interventions!AG73&lt;&gt;"",Ofwat_PC_Interventions!AG73,IF(Company_PC_inputs!AG73&lt;&gt;"",Company_PC_inputs!AG73,""))</f>
        <v/>
      </c>
      <c r="AH73" s="249" t="str">
        <f>IF(Ofwat_PC_Interventions!AH73&lt;&gt;"",Ofwat_PC_Interventions!AH73,IF(Company_PC_inputs!AH73&lt;&gt;"",Company_PC_inputs!AH73,""))</f>
        <v/>
      </c>
      <c r="AI73" s="249" t="str">
        <f>IF(Ofwat_PC_Interventions!AI73&lt;&gt;"",Ofwat_PC_Interventions!AI73,IF(Company_PC_inputs!AI73&lt;&gt;"",Company_PC_inputs!AI73,""))</f>
        <v/>
      </c>
      <c r="AJ73" s="249" t="str">
        <f>IF(Ofwat_PC_Interventions!AJ73&lt;&gt;"",Ofwat_PC_Interventions!AJ73,IF(Company_PC_inputs!AJ73&lt;&gt;"",Company_PC_inputs!AJ73,""))</f>
        <v/>
      </c>
      <c r="AK73" s="249" t="str">
        <f>IF(Ofwat_PC_Interventions!AK73&lt;&gt;"",Ofwat_PC_Interventions!AK73,IF(Company_PC_inputs!AK73&lt;&gt;"",Company_PC_inputs!AK73,""))</f>
        <v/>
      </c>
      <c r="AL73" s="249" t="str">
        <f>IF(Ofwat_PC_Interventions!AL73&lt;&gt;"",Ofwat_PC_Interventions!AL73,IF(Company_PC_inputs!AL73&lt;&gt;"",Company_PC_inputs!AL73,""))</f>
        <v/>
      </c>
      <c r="AM73" s="249" t="str">
        <f>IF(Ofwat_PC_Interventions!AM73&lt;&gt;"",Ofwat_PC_Interventions!AM73,IF(Company_PC_inputs!AM73&lt;&gt;"",Company_PC_inputs!AM73,""))</f>
        <v/>
      </c>
      <c r="AN73" s="249" t="str">
        <f>IF(Ofwat_PC_Interventions!AN73&lt;&gt;"",Ofwat_PC_Interventions!AN73,IF(Company_PC_inputs!AN73&lt;&gt;"",Company_PC_inputs!AN73,""))</f>
        <v/>
      </c>
      <c r="AO73" s="249" t="str">
        <f>IF(Ofwat_PC_Interventions!AO73&lt;&gt;"",Ofwat_PC_Interventions!AO73,IF(Company_PC_inputs!AO73&lt;&gt;"",Company_PC_inputs!AO73,""))</f>
        <v/>
      </c>
      <c r="AP73" s="249" t="str">
        <f>IF(Ofwat_PC_Interventions!AP73&lt;&gt;"",Ofwat_PC_Interventions!AP73,IF(Company_PC_inputs!AP73&lt;&gt;"",Company_PC_inputs!AP73,""))</f>
        <v/>
      </c>
      <c r="AQ73" s="249" t="str">
        <f>IF(Ofwat_PC_Interventions!AQ73&lt;&gt;"",Ofwat_PC_Interventions!AQ73,IF(Company_PC_inputs!AQ73&lt;&gt;"",Company_PC_inputs!AQ73,""))</f>
        <v/>
      </c>
      <c r="AR73" s="249" t="str">
        <f>IF(Ofwat_PC_Interventions!AR73&lt;&gt;"",Ofwat_PC_Interventions!AR73,IF(Company_PC_inputs!AR73&lt;&gt;"",Company_PC_inputs!AR73,""))</f>
        <v/>
      </c>
      <c r="AS73" s="249" t="str">
        <f>IF(Ofwat_PC_Interventions!AS73&lt;&gt;"",Ofwat_PC_Interventions!AS73,IF(Company_PC_inputs!AS73&lt;&gt;"",Company_PC_inputs!AS73,""))</f>
        <v/>
      </c>
      <c r="AT73" s="249" t="str">
        <f>IF(Ofwat_PC_Interventions!AT73&lt;&gt;"",Ofwat_PC_Interventions!AT73,IF(Company_PC_inputs!AT73&lt;&gt;"",Company_PC_inputs!AT73,""))</f>
        <v/>
      </c>
      <c r="AU73" s="249" t="str">
        <f>IF(Ofwat_PC_Interventions!AU73&lt;&gt;"",Ofwat_PC_Interventions!AU73,IF(Company_PC_inputs!AU73&lt;&gt;"",Company_PC_inputs!AU73,""))</f>
        <v/>
      </c>
      <c r="AV73" s="249" t="str">
        <f>IF(Ofwat_PC_Interventions!AV73&lt;&gt;"",Ofwat_PC_Interventions!AV73,IF(Company_PC_inputs!AV73&lt;&gt;"",Company_PC_inputs!AV73,""))</f>
        <v/>
      </c>
      <c r="AW73" s="249" t="str">
        <f>IF(Ofwat_PC_Interventions!AW73&lt;&gt;"",Ofwat_PC_Interventions!AW73,IF(Company_PC_inputs!AW73&lt;&gt;"",Company_PC_inputs!AW73,""))</f>
        <v/>
      </c>
      <c r="AX73" s="249" t="str">
        <f>IF(Ofwat_PC_Interventions!AX73&lt;&gt;"",Ofwat_PC_Interventions!AX73,IF(Company_PC_inputs!AX73&lt;&gt;"",Company_PC_inputs!AX73,""))</f>
        <v/>
      </c>
      <c r="AY73" s="249" t="str">
        <f>IF(Ofwat_PC_Interventions!AY73&lt;&gt;"",Ofwat_PC_Interventions!AY73,IF(Company_PC_inputs!AY73&lt;&gt;"",Company_PC_inputs!AY73,""))</f>
        <v/>
      </c>
      <c r="AZ73" s="249" t="str">
        <f>IF(Ofwat_PC_Interventions!AZ73&lt;&gt;"",Ofwat_PC_Interventions!AZ73,IF(Company_PC_inputs!AZ73&lt;&gt;"",Company_PC_inputs!AZ73,""))</f>
        <v/>
      </c>
      <c r="BA73" s="249" t="str">
        <f>IF(Ofwat_PC_Interventions!BA73&lt;&gt;"",Ofwat_PC_Interventions!BA73,IF(Company_PC_inputs!BA73&lt;&gt;"",Company_PC_inputs!BA73,""))</f>
        <v/>
      </c>
      <c r="BB73" s="249" t="str">
        <f>IF(Ofwat_PC_Interventions!BB73&lt;&gt;"",Ofwat_PC_Interventions!BB73,IF(Company_PC_inputs!BB73&lt;&gt;"",Company_PC_inputs!BB73,""))</f>
        <v/>
      </c>
      <c r="BC73" s="249" t="str">
        <f>IF(Ofwat_PC_Interventions!BC73&lt;&gt;"",Ofwat_PC_Interventions!BC73,IF(Company_PC_inputs!BC73&lt;&gt;"",Company_PC_inputs!BC73,""))</f>
        <v/>
      </c>
      <c r="BD73" s="249" t="str">
        <f>IF(Ofwat_PC_Interventions!BD73&lt;&gt;"",Ofwat_PC_Interventions!BD73,IF(Company_PC_inputs!BD73&lt;&gt;"",Company_PC_inputs!BD73,""))</f>
        <v/>
      </c>
      <c r="BE73" s="249" t="str">
        <f>IF(Ofwat_PC_Interventions!BE73&lt;&gt;"",Ofwat_PC_Interventions!BE73,IF(Company_PC_inputs!BE73&lt;&gt;"",Company_PC_inputs!BE73,""))</f>
        <v/>
      </c>
      <c r="BF73" s="249" t="str">
        <f>IF(Ofwat_PC_Interventions!BF73&lt;&gt;"",Ofwat_PC_Interventions!BF73,IF(Company_PC_inputs!BF73&lt;&gt;"",Company_PC_inputs!BF73,""))</f>
        <v/>
      </c>
      <c r="BG73" s="249" t="str">
        <f>IF(Ofwat_PC_Interventions!BG73&lt;&gt;"",Ofwat_PC_Interventions!BG73,IF(Company_PC_inputs!BG73&lt;&gt;"",Company_PC_inputs!BG73,""))</f>
        <v/>
      </c>
      <c r="BH73" s="249" t="str">
        <f>IF(Ofwat_PC_Interventions!BH73&lt;&gt;"",Ofwat_PC_Interventions!BH73,IF(Company_PC_inputs!BH73&lt;&gt;"",Company_PC_inputs!BH73,""))</f>
        <v/>
      </c>
      <c r="BI73" s="249" t="str">
        <f>IF(Ofwat_PC_Interventions!BI73&lt;&gt;"",Ofwat_PC_Interventions!BI73,IF(Company_PC_inputs!BI73&lt;&gt;"",Company_PC_inputs!BI73,""))</f>
        <v/>
      </c>
      <c r="BJ73" s="249" t="str">
        <f>IF(Ofwat_PC_Interventions!BJ73&lt;&gt;"",Ofwat_PC_Interventions!BJ73,IF(Company_PC_inputs!BJ73&lt;&gt;"",Company_PC_inputs!BJ73,""))</f>
        <v/>
      </c>
      <c r="BK73" s="249" t="str">
        <f>IF(Ofwat_PC_Interventions!BK73&lt;&gt;"",Ofwat_PC_Interventions!BK73,IF(Company_PC_inputs!BK73&lt;&gt;"",Company_PC_inputs!BK73,""))</f>
        <v/>
      </c>
      <c r="BL73" s="249" t="str">
        <f>IF(Ofwat_PC_Interventions!BL73&lt;&gt;"",Ofwat_PC_Interventions!BL73,IF(Company_PC_inputs!BL73&lt;&gt;"",Company_PC_inputs!BL73,""))</f>
        <v/>
      </c>
      <c r="BM73" s="249" t="str">
        <f>IF(Ofwat_PC_Interventions!BM73&lt;&gt;"",Ofwat_PC_Interventions!BM73,IF(Company_PC_inputs!BM73&lt;&gt;"",Company_PC_inputs!BM73,""))</f>
        <v/>
      </c>
      <c r="BN73" s="249" t="str">
        <f>IF(Ofwat_PC_Interventions!BN73&lt;&gt;"",Ofwat_PC_Interventions!BN73,IF(Company_PC_inputs!BN73&lt;&gt;"",Company_PC_inputs!BN73,""))</f>
        <v/>
      </c>
      <c r="BO73" s="249" t="str">
        <f>IF(Ofwat_PC_Interventions!BO73&lt;&gt;"",Ofwat_PC_Interventions!BO73,IF(Company_PC_inputs!BO73&lt;&gt;"",Company_PC_inputs!BO73,""))</f>
        <v/>
      </c>
      <c r="BP73" s="249" t="str">
        <f>IF(Ofwat_PC_Interventions!BP73&lt;&gt;"",Ofwat_PC_Interventions!BP73,IF(Company_PC_inputs!BP73&lt;&gt;"",Company_PC_inputs!BP73,""))</f>
        <v/>
      </c>
      <c r="BQ73" s="249" t="str">
        <f>IF(Ofwat_PC_Interventions!BQ73&lt;&gt;"",Ofwat_PC_Interventions!BQ73,IF(Company_PC_inputs!BQ73&lt;&gt;"",Company_PC_inputs!BQ73,""))</f>
        <v/>
      </c>
    </row>
    <row r="74" spans="1:69" s="170" customFormat="1" x14ac:dyDescent="0.2">
      <c r="A74" s="208"/>
      <c r="B74" s="208"/>
      <c r="C74" s="208"/>
      <c r="D74" s="208"/>
      <c r="E74" s="213" t="s">
        <v>155</v>
      </c>
      <c r="F74" s="208"/>
      <c r="G74" s="208" t="s">
        <v>93</v>
      </c>
      <c r="H74" s="208"/>
      <c r="I74" s="208"/>
      <c r="J74" s="249" t="str">
        <f>IF(Ofwat_PC_Interventions!J74&lt;&gt;"",Ofwat_PC_Interventions!J74,IF(Company_PC_inputs!J74&lt;&gt;"",Company_PC_inputs!J74,""))</f>
        <v/>
      </c>
      <c r="K74" s="249" t="str">
        <f>IF(Ofwat_PC_Interventions!K74&lt;&gt;"",Ofwat_PC_Interventions!K74,IF(Company_PC_inputs!K74&lt;&gt;"",Company_PC_inputs!K74,""))</f>
        <v/>
      </c>
      <c r="L74" s="249" t="str">
        <f>IF(Ofwat_PC_Interventions!L74&lt;&gt;"",Ofwat_PC_Interventions!L74,IF(Company_PC_inputs!L74&lt;&gt;"",Company_PC_inputs!L74,""))</f>
        <v/>
      </c>
      <c r="M74" s="249" t="str">
        <f>IF(Ofwat_PC_Interventions!M74&lt;&gt;"",Ofwat_PC_Interventions!M74,IF(Company_PC_inputs!M74&lt;&gt;"",Company_PC_inputs!M74,""))</f>
        <v/>
      </c>
      <c r="N74" s="249" t="str">
        <f>IF(Ofwat_PC_Interventions!N74&lt;&gt;"",Ofwat_PC_Interventions!N74,IF(Company_PC_inputs!N74&lt;&gt;"",Company_PC_inputs!N74,""))</f>
        <v/>
      </c>
      <c r="O74" s="249" t="str">
        <f>IF(Ofwat_PC_Interventions!O74&lt;&gt;"",Ofwat_PC_Interventions!O74,IF(Company_PC_inputs!O74&lt;&gt;"",Company_PC_inputs!O74,""))</f>
        <v/>
      </c>
      <c r="P74" s="249" t="str">
        <f>IF(Ofwat_PC_Interventions!P74&lt;&gt;"",Ofwat_PC_Interventions!P74,IF(Company_PC_inputs!P74&lt;&gt;"",Company_PC_inputs!P74,""))</f>
        <v/>
      </c>
      <c r="Q74" s="249" t="str">
        <f>IF(Ofwat_PC_Interventions!Q74&lt;&gt;"",Ofwat_PC_Interventions!Q74,IF(Company_PC_inputs!Q74&lt;&gt;"",Company_PC_inputs!Q74,""))</f>
        <v/>
      </c>
      <c r="R74" s="249" t="str">
        <f>IF(Ofwat_PC_Interventions!R74&lt;&gt;"",Ofwat_PC_Interventions!R74,IF(Company_PC_inputs!R74&lt;&gt;"",Company_PC_inputs!R74,""))</f>
        <v/>
      </c>
      <c r="S74" s="249" t="str">
        <f>IF(Ofwat_PC_Interventions!S74&lt;&gt;"",Ofwat_PC_Interventions!S74,IF(Company_PC_inputs!S74&lt;&gt;"",Company_PC_inputs!S74,""))</f>
        <v/>
      </c>
      <c r="T74" s="249" t="str">
        <f>IF(Ofwat_PC_Interventions!T74&lt;&gt;"",Ofwat_PC_Interventions!T74,IF(Company_PC_inputs!T74&lt;&gt;"",Company_PC_inputs!T74,""))</f>
        <v/>
      </c>
      <c r="U74" s="249" t="str">
        <f>IF(Ofwat_PC_Interventions!U74&lt;&gt;"",Ofwat_PC_Interventions!U74,IF(Company_PC_inputs!U74&lt;&gt;"",Company_PC_inputs!U74,""))</f>
        <v/>
      </c>
      <c r="V74" s="249" t="str">
        <f>IF(Ofwat_PC_Interventions!V74&lt;&gt;"",Ofwat_PC_Interventions!V74,IF(Company_PC_inputs!V74&lt;&gt;"",Company_PC_inputs!V74,""))</f>
        <v/>
      </c>
      <c r="W74" s="249" t="str">
        <f>IF(Ofwat_PC_Interventions!W74&lt;&gt;"",Ofwat_PC_Interventions!W74,IF(Company_PC_inputs!W74&lt;&gt;"",Company_PC_inputs!W74,""))</f>
        <v/>
      </c>
      <c r="X74" s="249" t="str">
        <f>IF(Ofwat_PC_Interventions!X74&lt;&gt;"",Ofwat_PC_Interventions!X74,IF(Company_PC_inputs!X74&lt;&gt;"",Company_PC_inputs!X74,""))</f>
        <v/>
      </c>
      <c r="Y74" s="249" t="str">
        <f>IF(Ofwat_PC_Interventions!Y74&lt;&gt;"",Ofwat_PC_Interventions!Y74,IF(Company_PC_inputs!Y74&lt;&gt;"",Company_PC_inputs!Y74,""))</f>
        <v/>
      </c>
      <c r="Z74" s="249" t="str">
        <f>IF(Ofwat_PC_Interventions!Z74&lt;&gt;"",Ofwat_PC_Interventions!Z74,IF(Company_PC_inputs!Z74&lt;&gt;"",Company_PC_inputs!Z74,""))</f>
        <v/>
      </c>
      <c r="AA74" s="249" t="str">
        <f>IF(Ofwat_PC_Interventions!AA74&lt;&gt;"",Ofwat_PC_Interventions!AA74,IF(Company_PC_inputs!AA74&lt;&gt;"",Company_PC_inputs!AA74,""))</f>
        <v/>
      </c>
      <c r="AB74" s="249" t="str">
        <f>IF(Ofwat_PC_Interventions!AB74&lt;&gt;"",Ofwat_PC_Interventions!AB74,IF(Company_PC_inputs!AB74&lt;&gt;"",Company_PC_inputs!AB74,""))</f>
        <v/>
      </c>
      <c r="AC74" s="249" t="str">
        <f>IF(Ofwat_PC_Interventions!AC74&lt;&gt;"",Ofwat_PC_Interventions!AC74,IF(Company_PC_inputs!AC74&lt;&gt;"",Company_PC_inputs!AC74,""))</f>
        <v/>
      </c>
      <c r="AD74" s="249" t="str">
        <f>IF(Ofwat_PC_Interventions!AD74&lt;&gt;"",Ofwat_PC_Interventions!AD74,IF(Company_PC_inputs!AD74&lt;&gt;"",Company_PC_inputs!AD74,""))</f>
        <v/>
      </c>
      <c r="AE74" s="249" t="str">
        <f>IF(Ofwat_PC_Interventions!AE74&lt;&gt;"",Ofwat_PC_Interventions!AE74,IF(Company_PC_inputs!AE74&lt;&gt;"",Company_PC_inputs!AE74,""))</f>
        <v/>
      </c>
      <c r="AF74" s="249" t="str">
        <f>IF(Ofwat_PC_Interventions!AF74&lt;&gt;"",Ofwat_PC_Interventions!AF74,IF(Company_PC_inputs!AF74&lt;&gt;"",Company_PC_inputs!AF74,""))</f>
        <v/>
      </c>
      <c r="AG74" s="249" t="str">
        <f>IF(Ofwat_PC_Interventions!AG74&lt;&gt;"",Ofwat_PC_Interventions!AG74,IF(Company_PC_inputs!AG74&lt;&gt;"",Company_PC_inputs!AG74,""))</f>
        <v/>
      </c>
      <c r="AH74" s="249" t="str">
        <f>IF(Ofwat_PC_Interventions!AH74&lt;&gt;"",Ofwat_PC_Interventions!AH74,IF(Company_PC_inputs!AH74&lt;&gt;"",Company_PC_inputs!AH74,""))</f>
        <v/>
      </c>
      <c r="AI74" s="249" t="str">
        <f>IF(Ofwat_PC_Interventions!AI74&lt;&gt;"",Ofwat_PC_Interventions!AI74,IF(Company_PC_inputs!AI74&lt;&gt;"",Company_PC_inputs!AI74,""))</f>
        <v/>
      </c>
      <c r="AJ74" s="249" t="str">
        <f>IF(Ofwat_PC_Interventions!AJ74&lt;&gt;"",Ofwat_PC_Interventions!AJ74,IF(Company_PC_inputs!AJ74&lt;&gt;"",Company_PC_inputs!AJ74,""))</f>
        <v/>
      </c>
      <c r="AK74" s="249" t="str">
        <f>IF(Ofwat_PC_Interventions!AK74&lt;&gt;"",Ofwat_PC_Interventions!AK74,IF(Company_PC_inputs!AK74&lt;&gt;"",Company_PC_inputs!AK74,""))</f>
        <v/>
      </c>
      <c r="AL74" s="249" t="str">
        <f>IF(Ofwat_PC_Interventions!AL74&lt;&gt;"",Ofwat_PC_Interventions!AL74,IF(Company_PC_inputs!AL74&lt;&gt;"",Company_PC_inputs!AL74,""))</f>
        <v/>
      </c>
      <c r="AM74" s="249" t="str">
        <f>IF(Ofwat_PC_Interventions!AM74&lt;&gt;"",Ofwat_PC_Interventions!AM74,IF(Company_PC_inputs!AM74&lt;&gt;"",Company_PC_inputs!AM74,""))</f>
        <v/>
      </c>
      <c r="AN74" s="249" t="str">
        <f>IF(Ofwat_PC_Interventions!AN74&lt;&gt;"",Ofwat_PC_Interventions!AN74,IF(Company_PC_inputs!AN74&lt;&gt;"",Company_PC_inputs!AN74,""))</f>
        <v/>
      </c>
      <c r="AO74" s="249" t="str">
        <f>IF(Ofwat_PC_Interventions!AO74&lt;&gt;"",Ofwat_PC_Interventions!AO74,IF(Company_PC_inputs!AO74&lt;&gt;"",Company_PC_inputs!AO74,""))</f>
        <v/>
      </c>
      <c r="AP74" s="249" t="str">
        <f>IF(Ofwat_PC_Interventions!AP74&lt;&gt;"",Ofwat_PC_Interventions!AP74,IF(Company_PC_inputs!AP74&lt;&gt;"",Company_PC_inputs!AP74,""))</f>
        <v/>
      </c>
      <c r="AQ74" s="249" t="str">
        <f>IF(Ofwat_PC_Interventions!AQ74&lt;&gt;"",Ofwat_PC_Interventions!AQ74,IF(Company_PC_inputs!AQ74&lt;&gt;"",Company_PC_inputs!AQ74,""))</f>
        <v/>
      </c>
      <c r="AR74" s="249" t="str">
        <f>IF(Ofwat_PC_Interventions!AR74&lt;&gt;"",Ofwat_PC_Interventions!AR74,IF(Company_PC_inputs!AR74&lt;&gt;"",Company_PC_inputs!AR74,""))</f>
        <v/>
      </c>
      <c r="AS74" s="249" t="str">
        <f>IF(Ofwat_PC_Interventions!AS74&lt;&gt;"",Ofwat_PC_Interventions!AS74,IF(Company_PC_inputs!AS74&lt;&gt;"",Company_PC_inputs!AS74,""))</f>
        <v/>
      </c>
      <c r="AT74" s="249" t="str">
        <f>IF(Ofwat_PC_Interventions!AT74&lt;&gt;"",Ofwat_PC_Interventions!AT74,IF(Company_PC_inputs!AT74&lt;&gt;"",Company_PC_inputs!AT74,""))</f>
        <v/>
      </c>
      <c r="AU74" s="249" t="str">
        <f>IF(Ofwat_PC_Interventions!AU74&lt;&gt;"",Ofwat_PC_Interventions!AU74,IF(Company_PC_inputs!AU74&lt;&gt;"",Company_PC_inputs!AU74,""))</f>
        <v/>
      </c>
      <c r="AV74" s="249" t="str">
        <f>IF(Ofwat_PC_Interventions!AV74&lt;&gt;"",Ofwat_PC_Interventions!AV74,IF(Company_PC_inputs!AV74&lt;&gt;"",Company_PC_inputs!AV74,""))</f>
        <v/>
      </c>
      <c r="AW74" s="249" t="str">
        <f>IF(Ofwat_PC_Interventions!AW74&lt;&gt;"",Ofwat_PC_Interventions!AW74,IF(Company_PC_inputs!AW74&lt;&gt;"",Company_PC_inputs!AW74,""))</f>
        <v/>
      </c>
      <c r="AX74" s="249" t="str">
        <f>IF(Ofwat_PC_Interventions!AX74&lt;&gt;"",Ofwat_PC_Interventions!AX74,IF(Company_PC_inputs!AX74&lt;&gt;"",Company_PC_inputs!AX74,""))</f>
        <v/>
      </c>
      <c r="AY74" s="249" t="str">
        <f>IF(Ofwat_PC_Interventions!AY74&lt;&gt;"",Ofwat_PC_Interventions!AY74,IF(Company_PC_inputs!AY74&lt;&gt;"",Company_PC_inputs!AY74,""))</f>
        <v/>
      </c>
      <c r="AZ74" s="249" t="str">
        <f>IF(Ofwat_PC_Interventions!AZ74&lt;&gt;"",Ofwat_PC_Interventions!AZ74,IF(Company_PC_inputs!AZ74&lt;&gt;"",Company_PC_inputs!AZ74,""))</f>
        <v/>
      </c>
      <c r="BA74" s="249" t="str">
        <f>IF(Ofwat_PC_Interventions!BA74&lt;&gt;"",Ofwat_PC_Interventions!BA74,IF(Company_PC_inputs!BA74&lt;&gt;"",Company_PC_inputs!BA74,""))</f>
        <v/>
      </c>
      <c r="BB74" s="249" t="str">
        <f>IF(Ofwat_PC_Interventions!BB74&lt;&gt;"",Ofwat_PC_Interventions!BB74,IF(Company_PC_inputs!BB74&lt;&gt;"",Company_PC_inputs!BB74,""))</f>
        <v/>
      </c>
      <c r="BC74" s="249" t="str">
        <f>IF(Ofwat_PC_Interventions!BC74&lt;&gt;"",Ofwat_PC_Interventions!BC74,IF(Company_PC_inputs!BC74&lt;&gt;"",Company_PC_inputs!BC74,""))</f>
        <v/>
      </c>
      <c r="BD74" s="249" t="str">
        <f>IF(Ofwat_PC_Interventions!BD74&lt;&gt;"",Ofwat_PC_Interventions!BD74,IF(Company_PC_inputs!BD74&lt;&gt;"",Company_PC_inputs!BD74,""))</f>
        <v/>
      </c>
      <c r="BE74" s="249" t="str">
        <f>IF(Ofwat_PC_Interventions!BE74&lt;&gt;"",Ofwat_PC_Interventions!BE74,IF(Company_PC_inputs!BE74&lt;&gt;"",Company_PC_inputs!BE74,""))</f>
        <v/>
      </c>
      <c r="BF74" s="249" t="str">
        <f>IF(Ofwat_PC_Interventions!BF74&lt;&gt;"",Ofwat_PC_Interventions!BF74,IF(Company_PC_inputs!BF74&lt;&gt;"",Company_PC_inputs!BF74,""))</f>
        <v/>
      </c>
      <c r="BG74" s="249" t="str">
        <f>IF(Ofwat_PC_Interventions!BG74&lt;&gt;"",Ofwat_PC_Interventions!BG74,IF(Company_PC_inputs!BG74&lt;&gt;"",Company_PC_inputs!BG74,""))</f>
        <v/>
      </c>
      <c r="BH74" s="249" t="str">
        <f>IF(Ofwat_PC_Interventions!BH74&lt;&gt;"",Ofwat_PC_Interventions!BH74,IF(Company_PC_inputs!BH74&lt;&gt;"",Company_PC_inputs!BH74,""))</f>
        <v/>
      </c>
      <c r="BI74" s="249" t="str">
        <f>IF(Ofwat_PC_Interventions!BI74&lt;&gt;"",Ofwat_PC_Interventions!BI74,IF(Company_PC_inputs!BI74&lt;&gt;"",Company_PC_inputs!BI74,""))</f>
        <v/>
      </c>
      <c r="BJ74" s="249" t="str">
        <f>IF(Ofwat_PC_Interventions!BJ74&lt;&gt;"",Ofwat_PC_Interventions!BJ74,IF(Company_PC_inputs!BJ74&lt;&gt;"",Company_PC_inputs!BJ74,""))</f>
        <v/>
      </c>
      <c r="BK74" s="249" t="str">
        <f>IF(Ofwat_PC_Interventions!BK74&lt;&gt;"",Ofwat_PC_Interventions!BK74,IF(Company_PC_inputs!BK74&lt;&gt;"",Company_PC_inputs!BK74,""))</f>
        <v/>
      </c>
      <c r="BL74" s="249" t="str">
        <f>IF(Ofwat_PC_Interventions!BL74&lt;&gt;"",Ofwat_PC_Interventions!BL74,IF(Company_PC_inputs!BL74&lt;&gt;"",Company_PC_inputs!BL74,""))</f>
        <v/>
      </c>
      <c r="BM74" s="249" t="str">
        <f>IF(Ofwat_PC_Interventions!BM74&lt;&gt;"",Ofwat_PC_Interventions!BM74,IF(Company_PC_inputs!BM74&lt;&gt;"",Company_PC_inputs!BM74,""))</f>
        <v/>
      </c>
      <c r="BN74" s="249" t="str">
        <f>IF(Ofwat_PC_Interventions!BN74&lt;&gt;"",Ofwat_PC_Interventions!BN74,IF(Company_PC_inputs!BN74&lt;&gt;"",Company_PC_inputs!BN74,""))</f>
        <v/>
      </c>
      <c r="BO74" s="249" t="str">
        <f>IF(Ofwat_PC_Interventions!BO74&lt;&gt;"",Ofwat_PC_Interventions!BO74,IF(Company_PC_inputs!BO74&lt;&gt;"",Company_PC_inputs!BO74,""))</f>
        <v/>
      </c>
      <c r="BP74" s="249" t="str">
        <f>IF(Ofwat_PC_Interventions!BP74&lt;&gt;"",Ofwat_PC_Interventions!BP74,IF(Company_PC_inputs!BP74&lt;&gt;"",Company_PC_inputs!BP74,""))</f>
        <v/>
      </c>
      <c r="BQ74" s="249" t="str">
        <f>IF(Ofwat_PC_Interventions!BQ74&lt;&gt;"",Ofwat_PC_Interventions!BQ74,IF(Company_PC_inputs!BQ74&lt;&gt;"",Company_PC_inputs!BQ74,""))</f>
        <v/>
      </c>
    </row>
    <row r="75" spans="1:69" s="170" customFormat="1" x14ac:dyDescent="0.2">
      <c r="A75" s="208"/>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row>
    <row r="76" spans="1:69" s="170" customFormat="1" x14ac:dyDescent="0.2">
      <c r="A76" s="181" t="s">
        <v>70</v>
      </c>
      <c r="B76" s="182"/>
      <c r="C76" s="183"/>
      <c r="D76" s="184"/>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row>
    <row r="77" spans="1:69" s="170" customFormat="1" x14ac:dyDescent="0.2">
      <c r="A77" s="208"/>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row>
    <row r="78" spans="1:69" s="170" customFormat="1" x14ac:dyDescent="0.2">
      <c r="A78" s="208"/>
      <c r="B78" s="208"/>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row>
    <row r="79" spans="1:69" s="170" customFormat="1" x14ac:dyDescent="0.2">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row>
    <row r="80" spans="1:69" s="170" customFormat="1" x14ac:dyDescent="0.2">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row>
    <row r="81" s="170" customFormat="1" x14ac:dyDescent="0.2"/>
    <row r="82" s="170" customFormat="1" x14ac:dyDescent="0.2"/>
    <row r="83" s="170" customFormat="1" x14ac:dyDescent="0.2"/>
    <row r="84" s="170" customFormat="1" x14ac:dyDescent="0.2"/>
    <row r="85" s="170" customFormat="1" x14ac:dyDescent="0.2"/>
    <row r="86" s="170" customFormat="1" x14ac:dyDescent="0.2"/>
    <row r="87" s="170" customFormat="1" x14ac:dyDescent="0.2"/>
    <row r="88" s="170" customFormat="1" x14ac:dyDescent="0.2"/>
    <row r="89" s="170" customFormat="1" x14ac:dyDescent="0.2"/>
    <row r="90" s="170" customFormat="1" x14ac:dyDescent="0.2"/>
    <row r="91" s="170" customFormat="1" x14ac:dyDescent="0.2"/>
    <row r="92" s="170" customFormat="1" x14ac:dyDescent="0.2"/>
    <row r="93" s="170" customFormat="1" x14ac:dyDescent="0.2"/>
    <row r="94" s="170" customFormat="1" x14ac:dyDescent="0.2"/>
    <row r="95" s="170" customFormat="1" x14ac:dyDescent="0.2"/>
    <row r="96" s="170" customFormat="1" x14ac:dyDescent="0.2"/>
    <row r="97" s="170" customFormat="1" x14ac:dyDescent="0.2"/>
    <row r="98" s="170" customFormat="1" x14ac:dyDescent="0.2"/>
    <row r="99" s="170" customFormat="1" x14ac:dyDescent="0.2"/>
    <row r="100" s="170" customFormat="1" x14ac:dyDescent="0.2"/>
    <row r="101" s="170" customFormat="1" x14ac:dyDescent="0.2"/>
    <row r="102" s="170" customFormat="1" x14ac:dyDescent="0.2"/>
    <row r="103" s="170" customFormat="1" x14ac:dyDescent="0.2"/>
    <row r="104" s="170" customFormat="1" x14ac:dyDescent="0.2"/>
    <row r="105" s="170" customFormat="1" x14ac:dyDescent="0.2"/>
    <row r="106" s="170" customFormat="1" x14ac:dyDescent="0.2"/>
    <row r="107" s="170" customFormat="1" x14ac:dyDescent="0.2"/>
    <row r="108" s="170" customFormat="1" x14ac:dyDescent="0.2"/>
    <row r="109" s="170" customFormat="1" x14ac:dyDescent="0.2"/>
    <row r="110" s="170" customFormat="1" x14ac:dyDescent="0.2"/>
    <row r="111" s="170" customFormat="1" x14ac:dyDescent="0.2"/>
    <row r="112" s="170" customFormat="1" x14ac:dyDescent="0.2"/>
    <row r="113" s="170" customFormat="1" x14ac:dyDescent="0.2"/>
    <row r="114" s="170" customFormat="1" x14ac:dyDescent="0.2"/>
  </sheetData>
  <conditionalFormatting sqref="K68:BQ74">
    <cfRule type="cellIs" dxfId="115" priority="30" operator="equal">
      <formula>0</formula>
    </cfRule>
  </conditionalFormatting>
  <conditionalFormatting sqref="H76:I76 K76:BQ76">
    <cfRule type="cellIs" dxfId="114" priority="29" operator="equal">
      <formula>0</formula>
    </cfRule>
  </conditionalFormatting>
  <conditionalFormatting sqref="K13:BQ13">
    <cfRule type="expression" dxfId="113" priority="7">
      <formula>AND(K13=FALSE,K13&lt;&gt;"")</formula>
    </cfRule>
  </conditionalFormatting>
  <conditionalFormatting sqref="J68:BQ74">
    <cfRule type="cellIs" dxfId="112" priority="5" operator="equal">
      <formula>0</formula>
    </cfRule>
  </conditionalFormatting>
  <conditionalFormatting sqref="J76">
    <cfRule type="cellIs" dxfId="111" priority="4" operator="equal">
      <formula>0</formula>
    </cfRule>
  </conditionalFormatting>
  <conditionalFormatting sqref="J13:BQ13">
    <cfRule type="expression" dxfId="110" priority="1">
      <formula>AND(J13=FALSE,J13&lt;&gt;"")</formula>
    </cfRule>
  </conditionalFormatting>
  <dataValidations count="6">
    <dataValidation type="custom" allowBlank="1" showInputMessage="1" showErrorMessage="1" sqref="J24:BQ25">
      <formula1>"&gt;=0"</formula1>
    </dataValidation>
    <dataValidation type="custom" allowBlank="1" showInputMessage="1" showErrorMessage="1" sqref="J23:BQ23">
      <formula1>J23&gt;=0</formula1>
    </dataValidation>
    <dataValidation type="custom" allowBlank="1" showInputMessage="1" showErrorMessage="1" sqref="J27:BQ29">
      <formula1>J27&lt;=0</formula1>
    </dataValidation>
    <dataValidation type="list" allowBlank="1" showInputMessage="1" showErrorMessage="1" sqref="J53:BQ53 J19:BQ20">
      <formula1>"TRUE, FALSE"</formula1>
    </dataValidation>
    <dataValidation type="custom" allowBlank="1" showInputMessage="1" showErrorMessage="1" sqref="J63:BQ63 J49:BQ49 J59:BQ59">
      <formula1>J49&gt;0</formula1>
    </dataValidation>
    <dataValidation type="custom" allowBlank="1" showInputMessage="1" showErrorMessage="1" sqref="J64:BQ64 J50:BQ50 J60:BQ60">
      <formula1>J50&lt;0</formula1>
    </dataValidation>
  </dataValidations>
  <printOptions headings="1"/>
  <pageMargins left="0.7" right="0.7" top="0.75" bottom="0.75" header="0.3" footer="0.3"/>
  <pageSetup paperSize="9" scale="10" fitToHeight="0" orientation="landscape" r:id="rId1"/>
  <headerFooter>
    <oddHeader>&amp;L&amp;F&amp;CSheet: &amp;A&amp;ROFFICIAL</oddHeader>
    <oddFooter>&amp;LPrinted on &amp;D at &amp;T&amp;CPage &amp;P of &amp;N&amp;ROfwat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9" id="{F0EB1394-7BE0-4E13-BE62-59BD4E9760AF}">
            <xm:f>K$31=Validation!$E$6</xm:f>
            <x14:dxf>
              <numFmt numFmtId="175" formatCode="[$-F400]h:mm:ss\ AM/PM"/>
            </x14:dxf>
          </x14:cfRule>
          <xm:sqref>K7:BQ9 K56:BQ57 K43:BQ47</xm:sqref>
        </x14:conditionalFormatting>
        <x14:conditionalFormatting xmlns:xm="http://schemas.microsoft.com/office/excel/2006/main">
          <x14:cfRule type="expression" priority="25" id="{2E9B8890-26C1-491D-9E76-C3A45EEBAF91}">
            <xm:f>$J$31=Validation!$E$6</xm:f>
            <x14:dxf>
              <numFmt numFmtId="175" formatCode="[$-F400]h:mm:ss\ AM/PM"/>
            </x14:dxf>
          </x14:cfRule>
          <xm:sqref>K7:BQ7</xm:sqref>
        </x14:conditionalFormatting>
        <x14:conditionalFormatting xmlns:xm="http://schemas.microsoft.com/office/excel/2006/main">
          <x14:cfRule type="expression" priority="11" id="{547FBC11-EAE3-42EF-9B60-529FF4E7D056}">
            <xm:f>K$9=Validation!$E$6</xm:f>
            <x14:dxf>
              <numFmt numFmtId="175" formatCode="[$-F400]h:mm:ss\ AM/PM"/>
            </x14:dxf>
          </x14:cfRule>
          <xm:sqref>K10:BQ10</xm:sqref>
        </x14:conditionalFormatting>
        <x14:conditionalFormatting xmlns:xm="http://schemas.microsoft.com/office/excel/2006/main">
          <x14:cfRule type="expression" priority="6" id="{A33012C3-418A-442B-8A09-06B78C501369}">
            <xm:f>J$31=Validation!$E$6</xm:f>
            <x14:dxf>
              <numFmt numFmtId="175" formatCode="[$-F400]h:mm:ss\ AM/PM"/>
            </x14:dxf>
          </x14:cfRule>
          <xm:sqref>J7:BQ9 J56:BQ57 J43:BQ47</xm:sqref>
        </x14:conditionalFormatting>
        <x14:conditionalFormatting xmlns:xm="http://schemas.microsoft.com/office/excel/2006/main">
          <x14:cfRule type="expression" priority="3" id="{195974D5-31B0-4E87-A763-098A3BE38D4B}">
            <xm:f>$J$31=Validation!$E$6</xm:f>
            <x14:dxf>
              <numFmt numFmtId="175" formatCode="[$-F400]h:mm:ss\ AM/PM"/>
            </x14:dxf>
          </x14:cfRule>
          <xm:sqref>J7:BQ7</xm:sqref>
        </x14:conditionalFormatting>
        <x14:conditionalFormatting xmlns:xm="http://schemas.microsoft.com/office/excel/2006/main">
          <x14:cfRule type="expression" priority="2" id="{57F82239-BECB-41BD-B767-BE5304E38717}">
            <xm:f>J$9=Validation!$E$6</xm:f>
            <x14:dxf>
              <numFmt numFmtId="175" formatCode="[$-F400]h:mm:ss\ AM/PM"/>
            </x14:dxf>
          </x14:cfRule>
          <xm:sqref>J10:BQ10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Validation!$L$4:$L$7</xm:f>
          </x14:formula1>
          <xm:sqref>J38:BQ38</xm:sqref>
        </x14:dataValidation>
        <x14:dataValidation type="list" allowBlank="1" showInputMessage="1" showErrorMessage="1">
          <x14:formula1>
            <xm:f>Validation!$K$4:$K$7</xm:f>
          </x14:formula1>
          <xm:sqref>J36:BQ36</xm:sqref>
        </x14:dataValidation>
        <x14:dataValidation type="list" allowBlank="1" showInputMessage="1" showErrorMessage="1">
          <x14:formula1>
            <xm:f>Validation!$I$4:$I$7</xm:f>
          </x14:formula1>
          <xm:sqref>J34:BQ34</xm:sqref>
        </x14:dataValidation>
        <x14:dataValidation type="list" allowBlank="1" showInputMessage="1" showErrorMessage="1">
          <x14:formula1>
            <xm:f>Validation!$H$4:$H$7</xm:f>
          </x14:formula1>
          <xm:sqref>J33:BQ33</xm:sqref>
        </x14:dataValidation>
        <x14:dataValidation type="list" allowBlank="1" showInputMessage="1" showErrorMessage="1">
          <x14:formula1>
            <xm:f>Validation!$E$4:$E$32</xm:f>
          </x14:formula1>
          <xm:sqref>J31:BQ31</xm:sqref>
        </x14:dataValidation>
        <x14:dataValidation type="list" allowBlank="1" showInputMessage="1" showErrorMessage="1">
          <x14:formula1>
            <xm:f>Validation!$K$5:$K$6</xm:f>
          </x14:formula1>
          <xm:sqref>J65:BQ65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DG434"/>
  <sheetViews>
    <sheetView showGridLines="0" view="pageBreakPreview" zoomScale="80" zoomScaleNormal="100" zoomScaleSheetLayoutView="80" workbookViewId="0">
      <pane xSplit="9" ySplit="3" topLeftCell="J4" activePane="bottomRight" state="frozen"/>
      <selection pane="topRight" activeCell="J1" sqref="J1"/>
      <selection pane="bottomLeft" activeCell="A4" sqref="A4"/>
      <selection pane="bottomRight"/>
    </sheetView>
  </sheetViews>
  <sheetFormatPr defaultColWidth="0" defaultRowHeight="12.75" x14ac:dyDescent="0.2"/>
  <cols>
    <col min="1" max="4" width="1.625" style="30" customWidth="1"/>
    <col min="5" max="5" width="61.25" style="30" customWidth="1"/>
    <col min="6" max="8" width="15.625" style="30" customWidth="1"/>
    <col min="9" max="9" width="2.625" style="30" customWidth="1"/>
    <col min="10" max="12" width="50.625" style="30" customWidth="1"/>
    <col min="13" max="69" width="50.625" style="215" customWidth="1"/>
    <col min="70" max="111" width="0" style="30" hidden="1" customWidth="1"/>
    <col min="112" max="16384" width="8.625" style="30" hidden="1"/>
  </cols>
  <sheetData>
    <row r="1" spans="1:69" s="126" customFormat="1" ht="29.25" x14ac:dyDescent="0.2">
      <c r="A1" s="214" t="str">
        <f ca="1" xml:space="preserve"> RIGHT(CELL("filename", $A$1), LEN(CELL("filename", $A$1)) - SEARCH("]", CELL("filename", $A$1)))</f>
        <v>Performance</v>
      </c>
      <c r="B1" s="214"/>
      <c r="C1" s="214"/>
      <c r="D1" s="214"/>
      <c r="E1" s="214"/>
      <c r="F1" s="214"/>
      <c r="G1" s="214"/>
      <c r="H1" s="214"/>
      <c r="I1" s="214"/>
      <c r="J1" s="214">
        <f>InpCompany!F5</f>
        <v>0</v>
      </c>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row>
    <row r="2" spans="1:69" s="15" customFormat="1" x14ac:dyDescent="0.2">
      <c r="A2" s="213"/>
      <c r="B2" s="213"/>
      <c r="C2" s="213"/>
      <c r="D2" s="213"/>
      <c r="E2" s="213"/>
      <c r="F2" s="31" t="s">
        <v>73</v>
      </c>
      <c r="G2" s="31" t="s">
        <v>74</v>
      </c>
      <c r="H2" s="31" t="s">
        <v>75</v>
      </c>
      <c r="I2" s="205"/>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row>
    <row r="3" spans="1:69" s="38" customFormat="1" x14ac:dyDescent="0.2">
      <c r="A3" s="8" t="s">
        <v>98</v>
      </c>
      <c r="B3" s="32"/>
      <c r="C3" s="33"/>
      <c r="D3" s="34"/>
      <c r="E3" s="34"/>
      <c r="F3" s="34"/>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row>
    <row r="4" spans="1:69" s="15" customFormat="1" x14ac:dyDescent="0.2">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row>
    <row r="5" spans="1:69" s="37" customFormat="1" x14ac:dyDescent="0.2">
      <c r="A5" s="220"/>
      <c r="B5" s="220"/>
      <c r="C5" s="220"/>
      <c r="D5" s="220"/>
      <c r="E5" s="220" t="str">
        <f>InpPerformance!E16</f>
        <v>Performance commitment reference</v>
      </c>
      <c r="F5" s="220"/>
      <c r="G5" s="220" t="str">
        <f>InpPerformance!G16</f>
        <v>Text</v>
      </c>
      <c r="H5" s="234"/>
      <c r="I5" s="234"/>
      <c r="J5" s="234" t="str">
        <f>IF(InpPerformance!J16&lt;&gt;"",InpPerformance!J16,"")</f>
        <v/>
      </c>
      <c r="K5" s="234" t="str">
        <f>IF(InpPerformance!K16&lt;&gt;"",InpPerformance!K16,"")</f>
        <v/>
      </c>
      <c r="L5" s="234" t="str">
        <f>IF(InpPerformance!L16&lt;&gt;"",InpPerformance!L16,"")</f>
        <v/>
      </c>
      <c r="M5" s="234" t="str">
        <f>IF(InpPerformance!M16&lt;&gt;"",InpPerformance!M16,"")</f>
        <v/>
      </c>
      <c r="N5" s="234" t="str">
        <f>IF(InpPerformance!N16&lt;&gt;"",InpPerformance!N16,"")</f>
        <v/>
      </c>
      <c r="O5" s="234" t="str">
        <f>IF(InpPerformance!O16&lt;&gt;"",InpPerformance!O16,"")</f>
        <v/>
      </c>
      <c r="P5" s="234" t="str">
        <f>IF(InpPerformance!P16&lt;&gt;"",InpPerformance!P16,"")</f>
        <v/>
      </c>
      <c r="Q5" s="234" t="str">
        <f>IF(InpPerformance!Q16&lt;&gt;"",InpPerformance!Q16,"")</f>
        <v/>
      </c>
      <c r="R5" s="234" t="str">
        <f>IF(InpPerformance!R16&lt;&gt;"",InpPerformance!R16,"")</f>
        <v/>
      </c>
      <c r="S5" s="234" t="str">
        <f>IF(InpPerformance!S16&lt;&gt;"",InpPerformance!S16,"")</f>
        <v/>
      </c>
      <c r="T5" s="234" t="str">
        <f>IF(InpPerformance!T16&lt;&gt;"",InpPerformance!T16,"")</f>
        <v/>
      </c>
      <c r="U5" s="234" t="str">
        <f>IF(InpPerformance!U16&lt;&gt;"",InpPerformance!U16,"")</f>
        <v/>
      </c>
      <c r="V5" s="234" t="str">
        <f>IF(InpPerformance!V16&lt;&gt;"",InpPerformance!V16,"")</f>
        <v/>
      </c>
      <c r="W5" s="234" t="str">
        <f>IF(InpPerformance!W16&lt;&gt;"",InpPerformance!W16,"")</f>
        <v/>
      </c>
      <c r="X5" s="234" t="str">
        <f>IF(InpPerformance!X16&lt;&gt;"",InpPerformance!X16,"")</f>
        <v/>
      </c>
      <c r="Y5" s="234" t="str">
        <f>IF(InpPerformance!Y16&lt;&gt;"",InpPerformance!Y16,"")</f>
        <v/>
      </c>
      <c r="Z5" s="234" t="str">
        <f>IF(InpPerformance!Z16&lt;&gt;"",InpPerformance!Z16,"")</f>
        <v/>
      </c>
      <c r="AA5" s="234" t="str">
        <f>IF(InpPerformance!AA16&lt;&gt;"",InpPerformance!AA16,"")</f>
        <v/>
      </c>
      <c r="AB5" s="234" t="str">
        <f>IF(InpPerformance!AB16&lt;&gt;"",InpPerformance!AB16,"")</f>
        <v/>
      </c>
      <c r="AC5" s="234" t="str">
        <f>IF(InpPerformance!AC16&lt;&gt;"",InpPerformance!AC16,"")</f>
        <v/>
      </c>
      <c r="AD5" s="234" t="str">
        <f>IF(InpPerformance!AD16&lt;&gt;"",InpPerformance!AD16,"")</f>
        <v/>
      </c>
      <c r="AE5" s="234" t="str">
        <f>IF(InpPerformance!AE16&lt;&gt;"",InpPerformance!AE16,"")</f>
        <v/>
      </c>
      <c r="AF5" s="234" t="str">
        <f>IF(InpPerformance!AF16&lt;&gt;"",InpPerformance!AF16,"")</f>
        <v/>
      </c>
      <c r="AG5" s="234" t="str">
        <f>IF(InpPerformance!AG16&lt;&gt;"",InpPerformance!AG16,"")</f>
        <v/>
      </c>
      <c r="AH5" s="234" t="str">
        <f>IF(InpPerformance!AH16&lt;&gt;"",InpPerformance!AH16,"")</f>
        <v/>
      </c>
      <c r="AI5" s="234" t="str">
        <f>IF(InpPerformance!AI16&lt;&gt;"",InpPerformance!AI16,"")</f>
        <v/>
      </c>
      <c r="AJ5" s="234" t="str">
        <f>IF(InpPerformance!AJ16&lt;&gt;"",InpPerformance!AJ16,"")</f>
        <v/>
      </c>
      <c r="AK5" s="234" t="str">
        <f>IF(InpPerformance!AK16&lt;&gt;"",InpPerformance!AK16,"")</f>
        <v/>
      </c>
      <c r="AL5" s="234" t="str">
        <f>IF(InpPerformance!AL16&lt;&gt;"",InpPerformance!AL16,"")</f>
        <v/>
      </c>
      <c r="AM5" s="234" t="str">
        <f>IF(InpPerformance!AM16&lt;&gt;"",InpPerformance!AM16,"")</f>
        <v/>
      </c>
      <c r="AN5" s="234" t="str">
        <f>IF(InpPerformance!AN16&lt;&gt;"",InpPerformance!AN16,"")</f>
        <v/>
      </c>
      <c r="AO5" s="234" t="str">
        <f>IF(InpPerformance!AO16&lt;&gt;"",InpPerformance!AO16,"")</f>
        <v/>
      </c>
      <c r="AP5" s="234" t="str">
        <f>IF(InpPerformance!AP16&lt;&gt;"",InpPerformance!AP16,"")</f>
        <v/>
      </c>
      <c r="AQ5" s="234" t="str">
        <f>IF(InpPerformance!AQ16&lt;&gt;"",InpPerformance!AQ16,"")</f>
        <v/>
      </c>
      <c r="AR5" s="234" t="str">
        <f>IF(InpPerformance!AR16&lt;&gt;"",InpPerformance!AR16,"")</f>
        <v/>
      </c>
      <c r="AS5" s="234" t="str">
        <f>IF(InpPerformance!AS16&lt;&gt;"",InpPerformance!AS16,"")</f>
        <v/>
      </c>
      <c r="AT5" s="234" t="str">
        <f>IF(InpPerformance!AT16&lt;&gt;"",InpPerformance!AT16,"")</f>
        <v/>
      </c>
      <c r="AU5" s="234" t="str">
        <f>IF(InpPerformance!AU16&lt;&gt;"",InpPerformance!AU16,"")</f>
        <v/>
      </c>
      <c r="AV5" s="234" t="str">
        <f>IF(InpPerformance!AV16&lt;&gt;"",InpPerformance!AV16,"")</f>
        <v/>
      </c>
      <c r="AW5" s="234" t="str">
        <f>IF(InpPerformance!AW16&lt;&gt;"",InpPerformance!AW16,"")</f>
        <v/>
      </c>
      <c r="AX5" s="234" t="str">
        <f>IF(InpPerformance!AX16&lt;&gt;"",InpPerformance!AX16,"")</f>
        <v/>
      </c>
      <c r="AY5" s="234" t="str">
        <f>IF(InpPerformance!AY16&lt;&gt;"",InpPerformance!AY16,"")</f>
        <v/>
      </c>
      <c r="AZ5" s="234" t="str">
        <f>IF(InpPerformance!AZ16&lt;&gt;"",InpPerformance!AZ16,"")</f>
        <v/>
      </c>
      <c r="BA5" s="234" t="str">
        <f>IF(InpPerformance!BA16&lt;&gt;"",InpPerformance!BA16,"")</f>
        <v/>
      </c>
      <c r="BB5" s="234" t="str">
        <f>IF(InpPerformance!BB16&lt;&gt;"",InpPerformance!BB16,"")</f>
        <v/>
      </c>
      <c r="BC5" s="234" t="str">
        <f>IF(InpPerformance!BC16&lt;&gt;"",InpPerformance!BC16,"")</f>
        <v/>
      </c>
      <c r="BD5" s="234" t="str">
        <f>IF(InpPerformance!BD16&lt;&gt;"",InpPerformance!BD16,"")</f>
        <v/>
      </c>
      <c r="BE5" s="234" t="str">
        <f>IF(InpPerformance!BE16&lt;&gt;"",InpPerformance!BE16,"")</f>
        <v/>
      </c>
      <c r="BF5" s="234" t="str">
        <f>IF(InpPerformance!BF16&lt;&gt;"",InpPerformance!BF16,"")</f>
        <v/>
      </c>
      <c r="BG5" s="234" t="str">
        <f>IF(InpPerformance!BG16&lt;&gt;"",InpPerformance!BG16,"")</f>
        <v/>
      </c>
      <c r="BH5" s="234" t="str">
        <f>IF(InpPerformance!BH16&lt;&gt;"",InpPerformance!BH16,"")</f>
        <v/>
      </c>
      <c r="BI5" s="234" t="str">
        <f>IF(InpPerformance!BI16&lt;&gt;"",InpPerformance!BI16,"")</f>
        <v/>
      </c>
      <c r="BJ5" s="234" t="str">
        <f>IF(InpPerformance!BJ16&lt;&gt;"",InpPerformance!BJ16,"")</f>
        <v/>
      </c>
      <c r="BK5" s="234" t="str">
        <f>IF(InpPerformance!BK16&lt;&gt;"",InpPerformance!BK16,"")</f>
        <v/>
      </c>
      <c r="BL5" s="234" t="str">
        <f>IF(InpPerformance!BL16&lt;&gt;"",InpPerformance!BL16,"")</f>
        <v/>
      </c>
      <c r="BM5" s="234" t="str">
        <f>IF(InpPerformance!BM16&lt;&gt;"",InpPerformance!BM16,"")</f>
        <v/>
      </c>
      <c r="BN5" s="234" t="str">
        <f>IF(InpPerformance!BN16&lt;&gt;"",InpPerformance!BN16,"")</f>
        <v/>
      </c>
      <c r="BO5" s="234" t="str">
        <f>IF(InpPerformance!BO16&lt;&gt;"",InpPerformance!BO16,"")</f>
        <v/>
      </c>
      <c r="BP5" s="234" t="str">
        <f>IF(InpPerformance!BP16&lt;&gt;"",InpPerformance!BP16,"")</f>
        <v/>
      </c>
      <c r="BQ5" s="234" t="str">
        <f>IF(InpPerformance!BQ16&lt;&gt;"",InpPerformance!BQ16,"")</f>
        <v/>
      </c>
    </row>
    <row r="6" spans="1:69" s="35" customFormat="1" ht="12" customHeight="1" x14ac:dyDescent="0.2">
      <c r="E6" s="35" t="str">
        <f>InpPerformance!E17</f>
        <v>Performance commitment name</v>
      </c>
      <c r="G6" s="35" t="str">
        <f>InpPerformance!G17</f>
        <v>Text</v>
      </c>
      <c r="H6" s="234"/>
      <c r="I6" s="234"/>
      <c r="J6" s="234" t="str">
        <f>IF(InpPerformance!J17&lt;&gt;"",InpPerformance!J17,"")</f>
        <v/>
      </c>
      <c r="K6" s="234" t="str">
        <f>IF(InpPerformance!K17&lt;&gt;"",InpPerformance!K17,"")</f>
        <v/>
      </c>
      <c r="L6" s="234" t="str">
        <f>IF(InpPerformance!L17&lt;&gt;"",InpPerformance!L17,"")</f>
        <v/>
      </c>
      <c r="M6" s="234" t="str">
        <f>IF(InpPerformance!M17&lt;&gt;"",InpPerformance!M17,"")</f>
        <v/>
      </c>
      <c r="N6" s="234" t="str">
        <f>IF(InpPerformance!N17&lt;&gt;"",InpPerformance!N17,"")</f>
        <v/>
      </c>
      <c r="O6" s="234" t="str">
        <f>IF(InpPerformance!O17&lt;&gt;"",InpPerformance!O17,"")</f>
        <v/>
      </c>
      <c r="P6" s="234" t="str">
        <f>IF(InpPerformance!P17&lt;&gt;"",InpPerformance!P17,"")</f>
        <v/>
      </c>
      <c r="Q6" s="234" t="str">
        <f>IF(InpPerformance!Q17&lt;&gt;"",InpPerformance!Q17,"")</f>
        <v/>
      </c>
      <c r="R6" s="234" t="str">
        <f>IF(InpPerformance!R17&lt;&gt;"",InpPerformance!R17,"")</f>
        <v/>
      </c>
      <c r="S6" s="234" t="str">
        <f>IF(InpPerformance!S17&lt;&gt;"",InpPerformance!S17,"")</f>
        <v/>
      </c>
      <c r="T6" s="234" t="str">
        <f>IF(InpPerformance!T17&lt;&gt;"",InpPerformance!T17,"")</f>
        <v/>
      </c>
      <c r="U6" s="234" t="str">
        <f>IF(InpPerformance!U17&lt;&gt;"",InpPerformance!U17,"")</f>
        <v/>
      </c>
      <c r="V6" s="234" t="str">
        <f>IF(InpPerformance!V17&lt;&gt;"",InpPerformance!V17,"")</f>
        <v/>
      </c>
      <c r="W6" s="234" t="str">
        <f>IF(InpPerformance!W17&lt;&gt;"",InpPerformance!W17,"")</f>
        <v/>
      </c>
      <c r="X6" s="234" t="str">
        <f>IF(InpPerformance!X17&lt;&gt;"",InpPerformance!X17,"")</f>
        <v/>
      </c>
      <c r="Y6" s="234" t="str">
        <f>IF(InpPerformance!Y17&lt;&gt;"",InpPerformance!Y17,"")</f>
        <v/>
      </c>
      <c r="Z6" s="234" t="str">
        <f>IF(InpPerformance!Z17&lt;&gt;"",InpPerformance!Z17,"")</f>
        <v/>
      </c>
      <c r="AA6" s="234" t="str">
        <f>IF(InpPerformance!AA17&lt;&gt;"",InpPerformance!AA17,"")</f>
        <v/>
      </c>
      <c r="AB6" s="234" t="str">
        <f>IF(InpPerformance!AB17&lt;&gt;"",InpPerformance!AB17,"")</f>
        <v/>
      </c>
      <c r="AC6" s="234" t="str">
        <f>IF(InpPerformance!AC17&lt;&gt;"",InpPerformance!AC17,"")</f>
        <v/>
      </c>
      <c r="AD6" s="234" t="str">
        <f>IF(InpPerformance!AD17&lt;&gt;"",InpPerformance!AD17,"")</f>
        <v/>
      </c>
      <c r="AE6" s="234" t="str">
        <f>IF(InpPerformance!AE17&lt;&gt;"",InpPerformance!AE17,"")</f>
        <v/>
      </c>
      <c r="AF6" s="234" t="str">
        <f>IF(InpPerformance!AF17&lt;&gt;"",InpPerformance!AF17,"")</f>
        <v/>
      </c>
      <c r="AG6" s="234" t="str">
        <f>IF(InpPerformance!AG17&lt;&gt;"",InpPerformance!AG17,"")</f>
        <v/>
      </c>
      <c r="AH6" s="234" t="str">
        <f>IF(InpPerformance!AH17&lt;&gt;"",InpPerformance!AH17,"")</f>
        <v/>
      </c>
      <c r="AI6" s="234" t="str">
        <f>IF(InpPerformance!AI17&lt;&gt;"",InpPerformance!AI17,"")</f>
        <v/>
      </c>
      <c r="AJ6" s="234" t="str">
        <f>IF(InpPerformance!AJ17&lt;&gt;"",InpPerformance!AJ17,"")</f>
        <v/>
      </c>
      <c r="AK6" s="234" t="str">
        <f>IF(InpPerformance!AK17&lt;&gt;"",InpPerformance!AK17,"")</f>
        <v/>
      </c>
      <c r="AL6" s="234" t="str">
        <f>IF(InpPerformance!AL17&lt;&gt;"",InpPerformance!AL17,"")</f>
        <v/>
      </c>
      <c r="AM6" s="234" t="str">
        <f>IF(InpPerformance!AM17&lt;&gt;"",InpPerformance!AM17,"")</f>
        <v/>
      </c>
      <c r="AN6" s="234" t="str">
        <f>IF(InpPerformance!AN17&lt;&gt;"",InpPerformance!AN17,"")</f>
        <v/>
      </c>
      <c r="AO6" s="234" t="str">
        <f>IF(InpPerformance!AO17&lt;&gt;"",InpPerformance!AO17,"")</f>
        <v/>
      </c>
      <c r="AP6" s="234" t="str">
        <f>IF(InpPerformance!AP17&lt;&gt;"",InpPerformance!AP17,"")</f>
        <v/>
      </c>
      <c r="AQ6" s="234" t="str">
        <f>IF(InpPerformance!AQ17&lt;&gt;"",InpPerformance!AQ17,"")</f>
        <v/>
      </c>
      <c r="AR6" s="234" t="str">
        <f>IF(InpPerformance!AR17&lt;&gt;"",InpPerformance!AR17,"")</f>
        <v/>
      </c>
      <c r="AS6" s="234" t="str">
        <f>IF(InpPerformance!AS17&lt;&gt;"",InpPerformance!AS17,"")</f>
        <v/>
      </c>
      <c r="AT6" s="234" t="str">
        <f>IF(InpPerformance!AT17&lt;&gt;"",InpPerformance!AT17,"")</f>
        <v/>
      </c>
      <c r="AU6" s="234" t="str">
        <f>IF(InpPerformance!AU17&lt;&gt;"",InpPerformance!AU17,"")</f>
        <v/>
      </c>
      <c r="AV6" s="234" t="str">
        <f>IF(InpPerformance!AV17&lt;&gt;"",InpPerformance!AV17,"")</f>
        <v/>
      </c>
      <c r="AW6" s="234" t="str">
        <f>IF(InpPerformance!AW17&lt;&gt;"",InpPerformance!AW17,"")</f>
        <v/>
      </c>
      <c r="AX6" s="234" t="str">
        <f>IF(InpPerformance!AX17&lt;&gt;"",InpPerformance!AX17,"")</f>
        <v/>
      </c>
      <c r="AY6" s="234" t="str">
        <f>IF(InpPerformance!AY17&lt;&gt;"",InpPerformance!AY17,"")</f>
        <v/>
      </c>
      <c r="AZ6" s="234" t="str">
        <f>IF(InpPerformance!AZ17&lt;&gt;"",InpPerformance!AZ17,"")</f>
        <v/>
      </c>
      <c r="BA6" s="234" t="str">
        <f>IF(InpPerformance!BA17&lt;&gt;"",InpPerformance!BA17,"")</f>
        <v/>
      </c>
      <c r="BB6" s="234" t="str">
        <f>IF(InpPerformance!BB17&lt;&gt;"",InpPerformance!BB17,"")</f>
        <v/>
      </c>
      <c r="BC6" s="234" t="str">
        <f>IF(InpPerformance!BC17&lt;&gt;"",InpPerformance!BC17,"")</f>
        <v/>
      </c>
      <c r="BD6" s="234" t="str">
        <f>IF(InpPerformance!BD17&lt;&gt;"",InpPerformance!BD17,"")</f>
        <v/>
      </c>
      <c r="BE6" s="234" t="str">
        <f>IF(InpPerformance!BE17&lt;&gt;"",InpPerformance!BE17,"")</f>
        <v/>
      </c>
      <c r="BF6" s="234" t="str">
        <f>IF(InpPerformance!BF17&lt;&gt;"",InpPerformance!BF17,"")</f>
        <v/>
      </c>
      <c r="BG6" s="234" t="str">
        <f>IF(InpPerformance!BG17&lt;&gt;"",InpPerformance!BG17,"")</f>
        <v/>
      </c>
      <c r="BH6" s="234" t="str">
        <f>IF(InpPerformance!BH17&lt;&gt;"",InpPerformance!BH17,"")</f>
        <v/>
      </c>
      <c r="BI6" s="234" t="str">
        <f>IF(InpPerformance!BI17&lt;&gt;"",InpPerformance!BI17,"")</f>
        <v/>
      </c>
      <c r="BJ6" s="234" t="str">
        <f>IF(InpPerformance!BJ17&lt;&gt;"",InpPerformance!BJ17,"")</f>
        <v/>
      </c>
      <c r="BK6" s="234" t="str">
        <f>IF(InpPerformance!BK17&lt;&gt;"",InpPerformance!BK17,"")</f>
        <v/>
      </c>
      <c r="BL6" s="234" t="str">
        <f>IF(InpPerformance!BL17&lt;&gt;"",InpPerformance!BL17,"")</f>
        <v/>
      </c>
      <c r="BM6" s="234" t="str">
        <f>IF(InpPerformance!BM17&lt;&gt;"",InpPerformance!BM17,"")</f>
        <v/>
      </c>
      <c r="BN6" s="234" t="str">
        <f>IF(InpPerformance!BN17&lt;&gt;"",InpPerformance!BN17,"")</f>
        <v/>
      </c>
      <c r="BO6" s="234" t="str">
        <f>IF(InpPerformance!BO17&lt;&gt;"",InpPerformance!BO17,"")</f>
        <v/>
      </c>
      <c r="BP6" s="234" t="str">
        <f>IF(InpPerformance!BP17&lt;&gt;"",InpPerformance!BP17,"")</f>
        <v/>
      </c>
      <c r="BQ6" s="234" t="str">
        <f>IF(InpPerformance!BQ17&lt;&gt;"",InpPerformance!BQ17,"")</f>
        <v/>
      </c>
    </row>
    <row r="7" spans="1:69" s="37" customFormat="1" x14ac:dyDescent="0.2">
      <c r="A7" s="220"/>
      <c r="B7" s="220"/>
      <c r="C7" s="220"/>
      <c r="D7" s="220"/>
      <c r="E7" s="220" t="str">
        <f>InpPerformance!E7</f>
        <v>Actual performance</v>
      </c>
      <c r="F7" s="220"/>
      <c r="G7" s="220" t="str">
        <f>InpPerformance!G7</f>
        <v>Performance commitment unit</v>
      </c>
      <c r="H7" s="220"/>
      <c r="I7" s="220"/>
      <c r="J7" s="221" t="str">
        <f>IF(InpPerformance!J7&lt;&gt;"",InpPerformance!J7,"")</f>
        <v/>
      </c>
      <c r="K7" s="221" t="str">
        <f>IF(InpPerformance!K7&lt;&gt;"",InpPerformance!K7,"")</f>
        <v/>
      </c>
      <c r="L7" s="221" t="str">
        <f>IF(InpPerformance!L7&lt;&gt;"",InpPerformance!L7,"")</f>
        <v/>
      </c>
      <c r="M7" s="221" t="str">
        <f>IF(InpPerformance!M7&lt;&gt;"",InpPerformance!M7,"")</f>
        <v/>
      </c>
      <c r="N7" s="221" t="str">
        <f>IF(InpPerformance!N7&lt;&gt;"",InpPerformance!N7,"")</f>
        <v/>
      </c>
      <c r="O7" s="221" t="str">
        <f>IF(InpPerformance!O7&lt;&gt;"",InpPerformance!O7,"")</f>
        <v/>
      </c>
      <c r="P7" s="221" t="str">
        <f>IF(InpPerformance!P7&lt;&gt;"",InpPerformance!P7,"")</f>
        <v/>
      </c>
      <c r="Q7" s="221" t="str">
        <f>IF(InpPerformance!Q7&lt;&gt;"",InpPerformance!Q7,"")</f>
        <v/>
      </c>
      <c r="R7" s="221" t="str">
        <f>IF(InpPerformance!R7&lt;&gt;"",InpPerformance!R7,"")</f>
        <v/>
      </c>
      <c r="S7" s="221" t="str">
        <f>IF(InpPerformance!S7&lt;&gt;"",InpPerformance!S7,"")</f>
        <v/>
      </c>
      <c r="T7" s="221" t="str">
        <f>IF(InpPerformance!T7&lt;&gt;"",InpPerformance!T7,"")</f>
        <v/>
      </c>
      <c r="U7" s="221" t="str">
        <f>IF(InpPerformance!U7&lt;&gt;"",InpPerformance!U7,"")</f>
        <v/>
      </c>
      <c r="V7" s="221" t="str">
        <f>IF(InpPerformance!V7&lt;&gt;"",InpPerformance!V7,"")</f>
        <v/>
      </c>
      <c r="W7" s="221" t="str">
        <f>IF(InpPerformance!W7&lt;&gt;"",InpPerformance!W7,"")</f>
        <v/>
      </c>
      <c r="X7" s="221" t="str">
        <f>IF(InpPerformance!X7&lt;&gt;"",InpPerformance!X7,"")</f>
        <v/>
      </c>
      <c r="Y7" s="221" t="str">
        <f>IF(InpPerformance!Y7&lt;&gt;"",InpPerformance!Y7,"")</f>
        <v/>
      </c>
      <c r="Z7" s="221" t="str">
        <f>IF(InpPerformance!Z7&lt;&gt;"",InpPerformance!Z7,"")</f>
        <v/>
      </c>
      <c r="AA7" s="221" t="str">
        <f>IF(InpPerformance!AA7&lt;&gt;"",InpPerformance!AA7,"")</f>
        <v/>
      </c>
      <c r="AB7" s="221" t="str">
        <f>IF(InpPerformance!AB7&lt;&gt;"",InpPerformance!AB7,"")</f>
        <v/>
      </c>
      <c r="AC7" s="221" t="str">
        <f>IF(InpPerformance!AC7&lt;&gt;"",InpPerformance!AC7,"")</f>
        <v/>
      </c>
      <c r="AD7" s="221" t="str">
        <f>IF(InpPerformance!AD7&lt;&gt;"",InpPerformance!AD7,"")</f>
        <v/>
      </c>
      <c r="AE7" s="221" t="str">
        <f>IF(InpPerformance!AE7&lt;&gt;"",InpPerformance!AE7,"")</f>
        <v/>
      </c>
      <c r="AF7" s="221" t="str">
        <f>IF(InpPerformance!AF7&lt;&gt;"",InpPerformance!AF7,"")</f>
        <v/>
      </c>
      <c r="AG7" s="221" t="str">
        <f>IF(InpPerformance!AG7&lt;&gt;"",InpPerformance!AG7,"")</f>
        <v/>
      </c>
      <c r="AH7" s="221" t="str">
        <f>IF(InpPerformance!AH7&lt;&gt;"",InpPerformance!AH7,"")</f>
        <v/>
      </c>
      <c r="AI7" s="221" t="str">
        <f>IF(InpPerformance!AI7&lt;&gt;"",InpPerformance!AI7,"")</f>
        <v/>
      </c>
      <c r="AJ7" s="221" t="str">
        <f>IF(InpPerformance!AJ7&lt;&gt;"",InpPerformance!AJ7,"")</f>
        <v/>
      </c>
      <c r="AK7" s="221" t="str">
        <f>IF(InpPerformance!AK7&lt;&gt;"",InpPerformance!AK7,"")</f>
        <v/>
      </c>
      <c r="AL7" s="221" t="str">
        <f>IF(InpPerformance!AL7&lt;&gt;"",InpPerformance!AL7,"")</f>
        <v/>
      </c>
      <c r="AM7" s="221" t="str">
        <f>IF(InpPerformance!AM7&lt;&gt;"",InpPerformance!AM7,"")</f>
        <v/>
      </c>
      <c r="AN7" s="221" t="str">
        <f>IF(InpPerformance!AN7&lt;&gt;"",InpPerformance!AN7,"")</f>
        <v/>
      </c>
      <c r="AO7" s="221" t="str">
        <f>IF(InpPerformance!AO7&lt;&gt;"",InpPerformance!AO7,"")</f>
        <v/>
      </c>
      <c r="AP7" s="221" t="str">
        <f>IF(InpPerformance!AP7&lt;&gt;"",InpPerformance!AP7,"")</f>
        <v/>
      </c>
      <c r="AQ7" s="221" t="str">
        <f>IF(InpPerformance!AQ7&lt;&gt;"",InpPerformance!AQ7,"")</f>
        <v/>
      </c>
      <c r="AR7" s="221" t="str">
        <f>IF(InpPerformance!AR7&lt;&gt;"",InpPerformance!AR7,"")</f>
        <v/>
      </c>
      <c r="AS7" s="221" t="str">
        <f>IF(InpPerformance!AS7&lt;&gt;"",InpPerformance!AS7,"")</f>
        <v/>
      </c>
      <c r="AT7" s="221" t="str">
        <f>IF(InpPerformance!AT7&lt;&gt;"",InpPerformance!AT7,"")</f>
        <v/>
      </c>
      <c r="AU7" s="221" t="str">
        <f>IF(InpPerformance!AU7&lt;&gt;"",InpPerformance!AU7,"")</f>
        <v/>
      </c>
      <c r="AV7" s="221" t="str">
        <f>IF(InpPerformance!AV7&lt;&gt;"",InpPerformance!AV7,"")</f>
        <v/>
      </c>
      <c r="AW7" s="221" t="str">
        <f>IF(InpPerformance!AW7&lt;&gt;"",InpPerformance!AW7,"")</f>
        <v/>
      </c>
      <c r="AX7" s="221" t="str">
        <f>IF(InpPerformance!AX7&lt;&gt;"",InpPerformance!AX7,"")</f>
        <v/>
      </c>
      <c r="AY7" s="221" t="str">
        <f>IF(InpPerformance!AY7&lt;&gt;"",InpPerformance!AY7,"")</f>
        <v/>
      </c>
      <c r="AZ7" s="221" t="str">
        <f>IF(InpPerformance!AZ7&lt;&gt;"",InpPerformance!AZ7,"")</f>
        <v/>
      </c>
      <c r="BA7" s="221" t="str">
        <f>IF(InpPerformance!BA7&lt;&gt;"",InpPerformance!BA7,"")</f>
        <v/>
      </c>
      <c r="BB7" s="221" t="str">
        <f>IF(InpPerformance!BB7&lt;&gt;"",InpPerformance!BB7,"")</f>
        <v/>
      </c>
      <c r="BC7" s="221" t="str">
        <f>IF(InpPerformance!BC7&lt;&gt;"",InpPerformance!BC7,"")</f>
        <v/>
      </c>
      <c r="BD7" s="221" t="str">
        <f>IF(InpPerformance!BD7&lt;&gt;"",InpPerformance!BD7,"")</f>
        <v/>
      </c>
      <c r="BE7" s="221" t="str">
        <f>IF(InpPerformance!BE7&lt;&gt;"",InpPerformance!BE7,"")</f>
        <v/>
      </c>
      <c r="BF7" s="221" t="str">
        <f>IF(InpPerformance!BF7&lt;&gt;"",InpPerformance!BF7,"")</f>
        <v/>
      </c>
      <c r="BG7" s="221" t="str">
        <f>IF(InpPerformance!BG7&lt;&gt;"",InpPerformance!BG7,"")</f>
        <v/>
      </c>
      <c r="BH7" s="221" t="str">
        <f>IF(InpPerformance!BH7&lt;&gt;"",InpPerformance!BH7,"")</f>
        <v/>
      </c>
      <c r="BI7" s="221" t="str">
        <f>IF(InpPerformance!BI7&lt;&gt;"",InpPerformance!BI7,"")</f>
        <v/>
      </c>
      <c r="BJ7" s="221" t="str">
        <f>IF(InpPerformance!BJ7&lt;&gt;"",InpPerformance!BJ7,"")</f>
        <v/>
      </c>
      <c r="BK7" s="221" t="str">
        <f>IF(InpPerformance!BK7&lt;&gt;"",InpPerformance!BK7,"")</f>
        <v/>
      </c>
      <c r="BL7" s="221" t="str">
        <f>IF(InpPerformance!BL7&lt;&gt;"",InpPerformance!BL7,"")</f>
        <v/>
      </c>
      <c r="BM7" s="221" t="str">
        <f>IF(InpPerformance!BM7&lt;&gt;"",InpPerformance!BM7,"")</f>
        <v/>
      </c>
      <c r="BN7" s="221" t="str">
        <f>IF(InpPerformance!BN7&lt;&gt;"",InpPerformance!BN7,"")</f>
        <v/>
      </c>
      <c r="BO7" s="221" t="str">
        <f>IF(InpPerformance!BO7&lt;&gt;"",InpPerformance!BO7,"")</f>
        <v/>
      </c>
      <c r="BP7" s="221" t="str">
        <f>IF(InpPerformance!BP7&lt;&gt;"",InpPerformance!BP7,"")</f>
        <v/>
      </c>
      <c r="BQ7" s="221" t="str">
        <f>IF(InpPerformance!BQ7&lt;&gt;"",InpPerformance!BQ7,"")</f>
        <v/>
      </c>
    </row>
    <row r="8" spans="1:69" s="15" customFormat="1" x14ac:dyDescent="0.2">
      <c r="A8" s="212"/>
      <c r="B8" s="212"/>
      <c r="C8" s="212"/>
      <c r="D8" s="212"/>
      <c r="E8" s="212"/>
      <c r="F8" s="212"/>
      <c r="G8" s="212"/>
      <c r="H8" s="212"/>
      <c r="I8" s="212"/>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row>
    <row r="9" spans="1:69" s="37" customFormat="1" x14ac:dyDescent="0.2">
      <c r="A9" s="220"/>
      <c r="B9" s="220"/>
      <c r="C9" s="220"/>
      <c r="D9" s="220"/>
      <c r="E9" s="220" t="str">
        <f>InpPerformance!E31</f>
        <v>Performance commitment unit</v>
      </c>
      <c r="F9" s="220"/>
      <c r="G9" s="220" t="str">
        <f>InpPerformance!G31</f>
        <v>Unit</v>
      </c>
      <c r="H9" s="220"/>
      <c r="I9" s="220"/>
      <c r="J9" s="228" t="str">
        <f>IF(InpPerformance!J31&lt;&gt;"",InpPerformance!J31,"")</f>
        <v/>
      </c>
      <c r="K9" s="228" t="str">
        <f>IF(InpPerformance!K31&lt;&gt;"",InpPerformance!K31,"")</f>
        <v/>
      </c>
      <c r="L9" s="228" t="str">
        <f>IF(InpPerformance!L31&lt;&gt;"",InpPerformance!L31,"")</f>
        <v/>
      </c>
      <c r="M9" s="228" t="str">
        <f>IF(InpPerformance!M31&lt;&gt;"",InpPerformance!M31,"")</f>
        <v/>
      </c>
      <c r="N9" s="228" t="str">
        <f>IF(InpPerformance!N31&lt;&gt;"",InpPerformance!N31,"")</f>
        <v/>
      </c>
      <c r="O9" s="228" t="str">
        <f>IF(InpPerformance!O31&lt;&gt;"",InpPerformance!O31,"")</f>
        <v/>
      </c>
      <c r="P9" s="228" t="str">
        <f>IF(InpPerformance!P31&lt;&gt;"",InpPerformance!P31,"")</f>
        <v/>
      </c>
      <c r="Q9" s="228" t="str">
        <f>IF(InpPerformance!Q31&lt;&gt;"",InpPerformance!Q31,"")</f>
        <v/>
      </c>
      <c r="R9" s="228" t="str">
        <f>IF(InpPerformance!R31&lt;&gt;"",InpPerformance!R31,"")</f>
        <v/>
      </c>
      <c r="S9" s="228" t="str">
        <f>IF(InpPerformance!S31&lt;&gt;"",InpPerformance!S31,"")</f>
        <v/>
      </c>
      <c r="T9" s="228" t="str">
        <f>IF(InpPerformance!T31&lt;&gt;"",InpPerformance!T31,"")</f>
        <v/>
      </c>
      <c r="U9" s="228" t="str">
        <f>IF(InpPerformance!U31&lt;&gt;"",InpPerformance!U31,"")</f>
        <v/>
      </c>
      <c r="V9" s="228" t="str">
        <f>IF(InpPerformance!V31&lt;&gt;"",InpPerformance!V31,"")</f>
        <v/>
      </c>
      <c r="W9" s="228" t="str">
        <f>IF(InpPerformance!W31&lt;&gt;"",InpPerformance!W31,"")</f>
        <v/>
      </c>
      <c r="X9" s="228" t="str">
        <f>IF(InpPerformance!X31&lt;&gt;"",InpPerformance!X31,"")</f>
        <v/>
      </c>
      <c r="Y9" s="228" t="str">
        <f>IF(InpPerformance!Y31&lt;&gt;"",InpPerformance!Y31,"")</f>
        <v/>
      </c>
      <c r="Z9" s="228" t="str">
        <f>IF(InpPerformance!Z31&lt;&gt;"",InpPerformance!Z31,"")</f>
        <v/>
      </c>
      <c r="AA9" s="228" t="str">
        <f>IF(InpPerformance!AA31&lt;&gt;"",InpPerformance!AA31,"")</f>
        <v/>
      </c>
      <c r="AB9" s="228" t="str">
        <f>IF(InpPerformance!AB31&lt;&gt;"",InpPerformance!AB31,"")</f>
        <v/>
      </c>
      <c r="AC9" s="228" t="str">
        <f>IF(InpPerformance!AC31&lt;&gt;"",InpPerformance!AC31,"")</f>
        <v/>
      </c>
      <c r="AD9" s="228" t="str">
        <f>IF(InpPerformance!AD31&lt;&gt;"",InpPerformance!AD31,"")</f>
        <v/>
      </c>
      <c r="AE9" s="228" t="str">
        <f>IF(InpPerformance!AE31&lt;&gt;"",InpPerformance!AE31,"")</f>
        <v/>
      </c>
      <c r="AF9" s="228" t="str">
        <f>IF(InpPerformance!AF31&lt;&gt;"",InpPerformance!AF31,"")</f>
        <v/>
      </c>
      <c r="AG9" s="228" t="str">
        <f>IF(InpPerformance!AG31&lt;&gt;"",InpPerformance!AG31,"")</f>
        <v/>
      </c>
      <c r="AH9" s="228" t="str">
        <f>IF(InpPerformance!AH31&lt;&gt;"",InpPerformance!AH31,"")</f>
        <v/>
      </c>
      <c r="AI9" s="228" t="str">
        <f>IF(InpPerformance!AI31&lt;&gt;"",InpPerformance!AI31,"")</f>
        <v/>
      </c>
      <c r="AJ9" s="228" t="str">
        <f>IF(InpPerformance!AJ31&lt;&gt;"",InpPerformance!AJ31,"")</f>
        <v/>
      </c>
      <c r="AK9" s="228" t="str">
        <f>IF(InpPerformance!AK31&lt;&gt;"",InpPerformance!AK31,"")</f>
        <v/>
      </c>
      <c r="AL9" s="228" t="str">
        <f>IF(InpPerformance!AL31&lt;&gt;"",InpPerformance!AL31,"")</f>
        <v/>
      </c>
      <c r="AM9" s="228" t="str">
        <f>IF(InpPerformance!AM31&lt;&gt;"",InpPerformance!AM31,"")</f>
        <v/>
      </c>
      <c r="AN9" s="228" t="str">
        <f>IF(InpPerformance!AN31&lt;&gt;"",InpPerformance!AN31,"")</f>
        <v/>
      </c>
      <c r="AO9" s="228" t="str">
        <f>IF(InpPerformance!AO31&lt;&gt;"",InpPerformance!AO31,"")</f>
        <v/>
      </c>
      <c r="AP9" s="228" t="str">
        <f>IF(InpPerformance!AP31&lt;&gt;"",InpPerformance!AP31,"")</f>
        <v/>
      </c>
      <c r="AQ9" s="228" t="str">
        <f>IF(InpPerformance!AQ31&lt;&gt;"",InpPerformance!AQ31,"")</f>
        <v/>
      </c>
      <c r="AR9" s="228" t="str">
        <f>IF(InpPerformance!AR31&lt;&gt;"",InpPerformance!AR31,"")</f>
        <v/>
      </c>
      <c r="AS9" s="228" t="str">
        <f>IF(InpPerformance!AS31&lt;&gt;"",InpPerformance!AS31,"")</f>
        <v/>
      </c>
      <c r="AT9" s="228" t="str">
        <f>IF(InpPerformance!AT31&lt;&gt;"",InpPerformance!AT31,"")</f>
        <v/>
      </c>
      <c r="AU9" s="228" t="str">
        <f>IF(InpPerformance!AU31&lt;&gt;"",InpPerformance!AU31,"")</f>
        <v/>
      </c>
      <c r="AV9" s="228" t="str">
        <f>IF(InpPerformance!AV31&lt;&gt;"",InpPerformance!AV31,"")</f>
        <v/>
      </c>
      <c r="AW9" s="228" t="str">
        <f>IF(InpPerformance!AW31&lt;&gt;"",InpPerformance!AW31,"")</f>
        <v/>
      </c>
      <c r="AX9" s="228" t="str">
        <f>IF(InpPerformance!AX31&lt;&gt;"",InpPerformance!AX31,"")</f>
        <v/>
      </c>
      <c r="AY9" s="228" t="str">
        <f>IF(InpPerformance!AY31&lt;&gt;"",InpPerformance!AY31,"")</f>
        <v/>
      </c>
      <c r="AZ9" s="228" t="str">
        <f>IF(InpPerformance!AZ31&lt;&gt;"",InpPerformance!AZ31,"")</f>
        <v/>
      </c>
      <c r="BA9" s="228" t="str">
        <f>IF(InpPerformance!BA31&lt;&gt;"",InpPerformance!BA31,"")</f>
        <v/>
      </c>
      <c r="BB9" s="228" t="str">
        <f>IF(InpPerformance!BB31&lt;&gt;"",InpPerformance!BB31,"")</f>
        <v/>
      </c>
      <c r="BC9" s="228" t="str">
        <f>IF(InpPerformance!BC31&lt;&gt;"",InpPerformance!BC31,"")</f>
        <v/>
      </c>
      <c r="BD9" s="228" t="str">
        <f>IF(InpPerformance!BD31&lt;&gt;"",InpPerformance!BD31,"")</f>
        <v/>
      </c>
      <c r="BE9" s="228" t="str">
        <f>IF(InpPerformance!BE31&lt;&gt;"",InpPerformance!BE31,"")</f>
        <v/>
      </c>
      <c r="BF9" s="228" t="str">
        <f>IF(InpPerformance!BF31&lt;&gt;"",InpPerformance!BF31,"")</f>
        <v/>
      </c>
      <c r="BG9" s="228" t="str">
        <f>IF(InpPerformance!BG31&lt;&gt;"",InpPerformance!BG31,"")</f>
        <v/>
      </c>
      <c r="BH9" s="228" t="str">
        <f>IF(InpPerformance!BH31&lt;&gt;"",InpPerformance!BH31,"")</f>
        <v/>
      </c>
      <c r="BI9" s="228" t="str">
        <f>IF(InpPerformance!BI31&lt;&gt;"",InpPerformance!BI31,"")</f>
        <v/>
      </c>
      <c r="BJ9" s="228" t="str">
        <f>IF(InpPerformance!BJ31&lt;&gt;"",InpPerformance!BJ31,"")</f>
        <v/>
      </c>
      <c r="BK9" s="228" t="str">
        <f>IF(InpPerformance!BK31&lt;&gt;"",InpPerformance!BK31,"")</f>
        <v/>
      </c>
      <c r="BL9" s="228" t="str">
        <f>IF(InpPerformance!BL31&lt;&gt;"",InpPerformance!BL31,"")</f>
        <v/>
      </c>
      <c r="BM9" s="228" t="str">
        <f>IF(InpPerformance!BM31&lt;&gt;"",InpPerformance!BM31,"")</f>
        <v/>
      </c>
      <c r="BN9" s="228" t="str">
        <f>IF(InpPerformance!BN31&lt;&gt;"",InpPerformance!BN31,"")</f>
        <v/>
      </c>
      <c r="BO9" s="228" t="str">
        <f>IF(InpPerformance!BO31&lt;&gt;"",InpPerformance!BO31,"")</f>
        <v/>
      </c>
      <c r="BP9" s="228" t="str">
        <f>IF(InpPerformance!BP31&lt;&gt;"",InpPerformance!BP31,"")</f>
        <v/>
      </c>
      <c r="BQ9" s="228" t="str">
        <f>IF(InpPerformance!BQ31&lt;&gt;"",InpPerformance!BQ31,"")</f>
        <v/>
      </c>
    </row>
    <row r="10" spans="1:69" s="37" customFormat="1" x14ac:dyDescent="0.2">
      <c r="A10" s="220"/>
      <c r="B10" s="220"/>
      <c r="C10" s="220"/>
      <c r="D10" s="220"/>
      <c r="E10" s="220" t="str">
        <f>InpPerformance!E38</f>
        <v>Direction of improving performance</v>
      </c>
      <c r="F10" s="220"/>
      <c r="G10" s="220" t="str">
        <f>InpPerformance!G38</f>
        <v>Up or Down</v>
      </c>
      <c r="H10" s="220"/>
      <c r="I10" s="220"/>
      <c r="J10" s="228" t="str">
        <f>IF(InpPerformance!J38&lt;&gt;"",InpPerformance!J38,"")</f>
        <v/>
      </c>
      <c r="K10" s="228" t="str">
        <f>IF(InpPerformance!K38&lt;&gt;"",InpPerformance!K38,"")</f>
        <v/>
      </c>
      <c r="L10" s="228" t="str">
        <f>IF(InpPerformance!L38&lt;&gt;"",InpPerformance!L38,"")</f>
        <v/>
      </c>
      <c r="M10" s="228" t="str">
        <f>IF(InpPerformance!M38&lt;&gt;"",InpPerformance!M38,"")</f>
        <v/>
      </c>
      <c r="N10" s="228" t="str">
        <f>IF(InpPerformance!N38&lt;&gt;"",InpPerformance!N38,"")</f>
        <v/>
      </c>
      <c r="O10" s="228" t="str">
        <f>IF(InpPerformance!O38&lt;&gt;"",InpPerformance!O38,"")</f>
        <v/>
      </c>
      <c r="P10" s="228" t="str">
        <f>IF(InpPerformance!P38&lt;&gt;"",InpPerformance!P38,"")</f>
        <v/>
      </c>
      <c r="Q10" s="228" t="str">
        <f>IF(InpPerformance!Q38&lt;&gt;"",InpPerformance!Q38,"")</f>
        <v/>
      </c>
      <c r="R10" s="228" t="str">
        <f>IF(InpPerformance!R38&lt;&gt;"",InpPerformance!R38,"")</f>
        <v/>
      </c>
      <c r="S10" s="228" t="str">
        <f>IF(InpPerformance!S38&lt;&gt;"",InpPerformance!S38,"")</f>
        <v/>
      </c>
      <c r="T10" s="228" t="str">
        <f>IF(InpPerformance!T38&lt;&gt;"",InpPerformance!T38,"")</f>
        <v/>
      </c>
      <c r="U10" s="228" t="str">
        <f>IF(InpPerformance!U38&lt;&gt;"",InpPerformance!U38,"")</f>
        <v/>
      </c>
      <c r="V10" s="228" t="str">
        <f>IF(InpPerformance!V38&lt;&gt;"",InpPerformance!V38,"")</f>
        <v/>
      </c>
      <c r="W10" s="228" t="str">
        <f>IF(InpPerformance!W38&lt;&gt;"",InpPerformance!W38,"")</f>
        <v/>
      </c>
      <c r="X10" s="228" t="str">
        <f>IF(InpPerformance!X38&lt;&gt;"",InpPerformance!X38,"")</f>
        <v/>
      </c>
      <c r="Y10" s="228" t="str">
        <f>IF(InpPerformance!Y38&lt;&gt;"",InpPerformance!Y38,"")</f>
        <v/>
      </c>
      <c r="Z10" s="228" t="str">
        <f>IF(InpPerformance!Z38&lt;&gt;"",InpPerformance!Z38,"")</f>
        <v/>
      </c>
      <c r="AA10" s="228" t="str">
        <f>IF(InpPerformance!AA38&lt;&gt;"",InpPerformance!AA38,"")</f>
        <v/>
      </c>
      <c r="AB10" s="228" t="str">
        <f>IF(InpPerformance!AB38&lt;&gt;"",InpPerformance!AB38,"")</f>
        <v/>
      </c>
      <c r="AC10" s="228" t="str">
        <f>IF(InpPerformance!AC38&lt;&gt;"",InpPerformance!AC38,"")</f>
        <v/>
      </c>
      <c r="AD10" s="228" t="str">
        <f>IF(InpPerformance!AD38&lt;&gt;"",InpPerformance!AD38,"")</f>
        <v/>
      </c>
      <c r="AE10" s="228" t="str">
        <f>IF(InpPerformance!AE38&lt;&gt;"",InpPerformance!AE38,"")</f>
        <v/>
      </c>
      <c r="AF10" s="228" t="str">
        <f>IF(InpPerformance!AF38&lt;&gt;"",InpPerformance!AF38,"")</f>
        <v/>
      </c>
      <c r="AG10" s="228" t="str">
        <f>IF(InpPerformance!AG38&lt;&gt;"",InpPerformance!AG38,"")</f>
        <v/>
      </c>
      <c r="AH10" s="228" t="str">
        <f>IF(InpPerformance!AH38&lt;&gt;"",InpPerformance!AH38,"")</f>
        <v/>
      </c>
      <c r="AI10" s="228" t="str">
        <f>IF(InpPerformance!AI38&lt;&gt;"",InpPerformance!AI38,"")</f>
        <v/>
      </c>
      <c r="AJ10" s="228" t="str">
        <f>IF(InpPerformance!AJ38&lt;&gt;"",InpPerformance!AJ38,"")</f>
        <v/>
      </c>
      <c r="AK10" s="228" t="str">
        <f>IF(InpPerformance!AK38&lt;&gt;"",InpPerformance!AK38,"")</f>
        <v/>
      </c>
      <c r="AL10" s="228" t="str">
        <f>IF(InpPerformance!AL38&lt;&gt;"",InpPerformance!AL38,"")</f>
        <v/>
      </c>
      <c r="AM10" s="228" t="str">
        <f>IF(InpPerformance!AM38&lt;&gt;"",InpPerformance!AM38,"")</f>
        <v/>
      </c>
      <c r="AN10" s="228" t="str">
        <f>IF(InpPerformance!AN38&lt;&gt;"",InpPerformance!AN38,"")</f>
        <v/>
      </c>
      <c r="AO10" s="228" t="str">
        <f>IF(InpPerformance!AO38&lt;&gt;"",InpPerformance!AO38,"")</f>
        <v/>
      </c>
      <c r="AP10" s="228" t="str">
        <f>IF(InpPerformance!AP38&lt;&gt;"",InpPerformance!AP38,"")</f>
        <v/>
      </c>
      <c r="AQ10" s="228" t="str">
        <f>IF(InpPerformance!AQ38&lt;&gt;"",InpPerformance!AQ38,"")</f>
        <v/>
      </c>
      <c r="AR10" s="228" t="str">
        <f>IF(InpPerformance!AR38&lt;&gt;"",InpPerformance!AR38,"")</f>
        <v/>
      </c>
      <c r="AS10" s="228" t="str">
        <f>IF(InpPerformance!AS38&lt;&gt;"",InpPerformance!AS38,"")</f>
        <v/>
      </c>
      <c r="AT10" s="228" t="str">
        <f>IF(InpPerformance!AT38&lt;&gt;"",InpPerformance!AT38,"")</f>
        <v/>
      </c>
      <c r="AU10" s="228" t="str">
        <f>IF(InpPerformance!AU38&lt;&gt;"",InpPerformance!AU38,"")</f>
        <v/>
      </c>
      <c r="AV10" s="228" t="str">
        <f>IF(InpPerformance!AV38&lt;&gt;"",InpPerformance!AV38,"")</f>
        <v/>
      </c>
      <c r="AW10" s="228" t="str">
        <f>IF(InpPerformance!AW38&lt;&gt;"",InpPerformance!AW38,"")</f>
        <v/>
      </c>
      <c r="AX10" s="228" t="str">
        <f>IF(InpPerformance!AX38&lt;&gt;"",InpPerformance!AX38,"")</f>
        <v/>
      </c>
      <c r="AY10" s="228" t="str">
        <f>IF(InpPerformance!AY38&lt;&gt;"",InpPerformance!AY38,"")</f>
        <v/>
      </c>
      <c r="AZ10" s="228" t="str">
        <f>IF(InpPerformance!AZ38&lt;&gt;"",InpPerformance!AZ38,"")</f>
        <v/>
      </c>
      <c r="BA10" s="228" t="str">
        <f>IF(InpPerformance!BA38&lt;&gt;"",InpPerformance!BA38,"")</f>
        <v/>
      </c>
      <c r="BB10" s="228" t="str">
        <f>IF(InpPerformance!BB38&lt;&gt;"",InpPerformance!BB38,"")</f>
        <v/>
      </c>
      <c r="BC10" s="228" t="str">
        <f>IF(InpPerformance!BC38&lt;&gt;"",InpPerformance!BC38,"")</f>
        <v/>
      </c>
      <c r="BD10" s="228" t="str">
        <f>IF(InpPerformance!BD38&lt;&gt;"",InpPerformance!BD38,"")</f>
        <v/>
      </c>
      <c r="BE10" s="228" t="str">
        <f>IF(InpPerformance!BE38&lt;&gt;"",InpPerformance!BE38,"")</f>
        <v/>
      </c>
      <c r="BF10" s="228" t="str">
        <f>IF(InpPerformance!BF38&lt;&gt;"",InpPerformance!BF38,"")</f>
        <v/>
      </c>
      <c r="BG10" s="228" t="str">
        <f>IF(InpPerformance!BG38&lt;&gt;"",InpPerformance!BG38,"")</f>
        <v/>
      </c>
      <c r="BH10" s="228" t="str">
        <f>IF(InpPerformance!BH38&lt;&gt;"",InpPerformance!BH38,"")</f>
        <v/>
      </c>
      <c r="BI10" s="228" t="str">
        <f>IF(InpPerformance!BI38&lt;&gt;"",InpPerformance!BI38,"")</f>
        <v/>
      </c>
      <c r="BJ10" s="228" t="str">
        <f>IF(InpPerformance!BJ38&lt;&gt;"",InpPerformance!BJ38,"")</f>
        <v/>
      </c>
      <c r="BK10" s="228" t="str">
        <f>IF(InpPerformance!BK38&lt;&gt;"",InpPerformance!BK38,"")</f>
        <v/>
      </c>
      <c r="BL10" s="228" t="str">
        <f>IF(InpPerformance!BL38&lt;&gt;"",InpPerformance!BL38,"")</f>
        <v/>
      </c>
      <c r="BM10" s="228" t="str">
        <f>IF(InpPerformance!BM38&lt;&gt;"",InpPerformance!BM38,"")</f>
        <v/>
      </c>
      <c r="BN10" s="228" t="str">
        <f>IF(InpPerformance!BN38&lt;&gt;"",InpPerformance!BN38,"")</f>
        <v/>
      </c>
      <c r="BO10" s="228" t="str">
        <f>IF(InpPerformance!BO38&lt;&gt;"",InpPerformance!BO38,"")</f>
        <v/>
      </c>
      <c r="BP10" s="228" t="str">
        <f>IF(InpPerformance!BP38&lt;&gt;"",InpPerformance!BP38,"")</f>
        <v/>
      </c>
      <c r="BQ10" s="228" t="str">
        <f>IF(InpPerformance!BQ38&lt;&gt;"",InpPerformance!BQ38,"")</f>
        <v/>
      </c>
    </row>
    <row r="11" spans="1:69" s="37" customFormat="1" x14ac:dyDescent="0.2">
      <c r="A11" s="220"/>
      <c r="B11" s="220"/>
      <c r="C11" s="220"/>
      <c r="D11" s="220"/>
      <c r="E11" s="220" t="str">
        <f>InpPerformance!E40</f>
        <v>Decimal places</v>
      </c>
      <c r="F11" s="220"/>
      <c r="G11" s="220" t="str">
        <f>InpPerformance!G40</f>
        <v>Number</v>
      </c>
      <c r="H11" s="220"/>
      <c r="I11" s="220"/>
      <c r="J11" s="228" t="str">
        <f>IF(InpPerformance!J40&lt;&gt;"",InpPerformance!J40,"")</f>
        <v/>
      </c>
      <c r="K11" s="228" t="str">
        <f>IF(InpPerformance!K40&lt;&gt;"",InpPerformance!K40,"")</f>
        <v/>
      </c>
      <c r="L11" s="228" t="str">
        <f>IF(InpPerformance!L40&lt;&gt;"",InpPerformance!L40,"")</f>
        <v/>
      </c>
      <c r="M11" s="228" t="str">
        <f>IF(InpPerformance!M40&lt;&gt;"",InpPerformance!M40,"")</f>
        <v/>
      </c>
      <c r="N11" s="228" t="str">
        <f>IF(InpPerformance!N40&lt;&gt;"",InpPerformance!N40,"")</f>
        <v/>
      </c>
      <c r="O11" s="228" t="str">
        <f>IF(InpPerformance!O40&lt;&gt;"",InpPerformance!O40,"")</f>
        <v/>
      </c>
      <c r="P11" s="228" t="str">
        <f>IF(InpPerformance!P40&lt;&gt;"",InpPerformance!P40,"")</f>
        <v/>
      </c>
      <c r="Q11" s="228" t="str">
        <f>IF(InpPerformance!Q40&lt;&gt;"",InpPerformance!Q40,"")</f>
        <v/>
      </c>
      <c r="R11" s="228" t="str">
        <f>IF(InpPerformance!R40&lt;&gt;"",InpPerformance!R40,"")</f>
        <v/>
      </c>
      <c r="S11" s="228" t="str">
        <f>IF(InpPerformance!S40&lt;&gt;"",InpPerformance!S40,"")</f>
        <v/>
      </c>
      <c r="T11" s="228" t="str">
        <f>IF(InpPerformance!T40&lt;&gt;"",InpPerformance!T40,"")</f>
        <v/>
      </c>
      <c r="U11" s="228" t="str">
        <f>IF(InpPerformance!U40&lt;&gt;"",InpPerformance!U40,"")</f>
        <v/>
      </c>
      <c r="V11" s="228" t="str">
        <f>IF(InpPerformance!V40&lt;&gt;"",InpPerformance!V40,"")</f>
        <v/>
      </c>
      <c r="W11" s="228" t="str">
        <f>IF(InpPerformance!W40&lt;&gt;"",InpPerformance!W40,"")</f>
        <v/>
      </c>
      <c r="X11" s="228" t="str">
        <f>IF(InpPerformance!X40&lt;&gt;"",InpPerformance!X40,"")</f>
        <v/>
      </c>
      <c r="Y11" s="228" t="str">
        <f>IF(InpPerformance!Y40&lt;&gt;"",InpPerformance!Y40,"")</f>
        <v/>
      </c>
      <c r="Z11" s="228" t="str">
        <f>IF(InpPerformance!Z40&lt;&gt;"",InpPerformance!Z40,"")</f>
        <v/>
      </c>
      <c r="AA11" s="228" t="str">
        <f>IF(InpPerformance!AA40&lt;&gt;"",InpPerformance!AA40,"")</f>
        <v/>
      </c>
      <c r="AB11" s="228" t="str">
        <f>IF(InpPerformance!AB40&lt;&gt;"",InpPerformance!AB40,"")</f>
        <v/>
      </c>
      <c r="AC11" s="228" t="str">
        <f>IF(InpPerformance!AC40&lt;&gt;"",InpPerformance!AC40,"")</f>
        <v/>
      </c>
      <c r="AD11" s="228" t="str">
        <f>IF(InpPerformance!AD40&lt;&gt;"",InpPerformance!AD40,"")</f>
        <v/>
      </c>
      <c r="AE11" s="228" t="str">
        <f>IF(InpPerformance!AE40&lt;&gt;"",InpPerformance!AE40,"")</f>
        <v/>
      </c>
      <c r="AF11" s="228" t="str">
        <f>IF(InpPerformance!AF40&lt;&gt;"",InpPerformance!AF40,"")</f>
        <v/>
      </c>
      <c r="AG11" s="228" t="str">
        <f>IF(InpPerformance!AG40&lt;&gt;"",InpPerformance!AG40,"")</f>
        <v/>
      </c>
      <c r="AH11" s="228" t="str">
        <f>IF(InpPerformance!AH40&lt;&gt;"",InpPerformance!AH40,"")</f>
        <v/>
      </c>
      <c r="AI11" s="228" t="str">
        <f>IF(InpPerformance!AI40&lt;&gt;"",InpPerformance!AI40,"")</f>
        <v/>
      </c>
      <c r="AJ11" s="228" t="str">
        <f>IF(InpPerformance!AJ40&lt;&gt;"",InpPerformance!AJ40,"")</f>
        <v/>
      </c>
      <c r="AK11" s="228" t="str">
        <f>IF(InpPerformance!AK40&lt;&gt;"",InpPerformance!AK40,"")</f>
        <v/>
      </c>
      <c r="AL11" s="228" t="str">
        <f>IF(InpPerformance!AL40&lt;&gt;"",InpPerformance!AL40,"")</f>
        <v/>
      </c>
      <c r="AM11" s="228" t="str">
        <f>IF(InpPerformance!AM40&lt;&gt;"",InpPerformance!AM40,"")</f>
        <v/>
      </c>
      <c r="AN11" s="228" t="str">
        <f>IF(InpPerformance!AN40&lt;&gt;"",InpPerformance!AN40,"")</f>
        <v/>
      </c>
      <c r="AO11" s="228" t="str">
        <f>IF(InpPerformance!AO40&lt;&gt;"",InpPerformance!AO40,"")</f>
        <v/>
      </c>
      <c r="AP11" s="228" t="str">
        <f>IF(InpPerformance!AP40&lt;&gt;"",InpPerformance!AP40,"")</f>
        <v/>
      </c>
      <c r="AQ11" s="228" t="str">
        <f>IF(InpPerformance!AQ40&lt;&gt;"",InpPerformance!AQ40,"")</f>
        <v/>
      </c>
      <c r="AR11" s="228" t="str">
        <f>IF(InpPerformance!AR40&lt;&gt;"",InpPerformance!AR40,"")</f>
        <v/>
      </c>
      <c r="AS11" s="228" t="str">
        <f>IF(InpPerformance!AS40&lt;&gt;"",InpPerformance!AS40,"")</f>
        <v/>
      </c>
      <c r="AT11" s="228" t="str">
        <f>IF(InpPerformance!AT40&lt;&gt;"",InpPerformance!AT40,"")</f>
        <v/>
      </c>
      <c r="AU11" s="228" t="str">
        <f>IF(InpPerformance!AU40&lt;&gt;"",InpPerformance!AU40,"")</f>
        <v/>
      </c>
      <c r="AV11" s="228" t="str">
        <f>IF(InpPerformance!AV40&lt;&gt;"",InpPerformance!AV40,"")</f>
        <v/>
      </c>
      <c r="AW11" s="228" t="str">
        <f>IF(InpPerformance!AW40&lt;&gt;"",InpPerformance!AW40,"")</f>
        <v/>
      </c>
      <c r="AX11" s="228" t="str">
        <f>IF(InpPerformance!AX40&lt;&gt;"",InpPerformance!AX40,"")</f>
        <v/>
      </c>
      <c r="AY11" s="228" t="str">
        <f>IF(InpPerformance!AY40&lt;&gt;"",InpPerformance!AY40,"")</f>
        <v/>
      </c>
      <c r="AZ11" s="228" t="str">
        <f>IF(InpPerformance!AZ40&lt;&gt;"",InpPerformance!AZ40,"")</f>
        <v/>
      </c>
      <c r="BA11" s="228" t="str">
        <f>IF(InpPerformance!BA40&lt;&gt;"",InpPerformance!BA40,"")</f>
        <v/>
      </c>
      <c r="BB11" s="228" t="str">
        <f>IF(InpPerformance!BB40&lt;&gt;"",InpPerformance!BB40,"")</f>
        <v/>
      </c>
      <c r="BC11" s="228" t="str">
        <f>IF(InpPerformance!BC40&lt;&gt;"",InpPerformance!BC40,"")</f>
        <v/>
      </c>
      <c r="BD11" s="228" t="str">
        <f>IF(InpPerformance!BD40&lt;&gt;"",InpPerformance!BD40,"")</f>
        <v/>
      </c>
      <c r="BE11" s="228" t="str">
        <f>IF(InpPerformance!BE40&lt;&gt;"",InpPerformance!BE40,"")</f>
        <v/>
      </c>
      <c r="BF11" s="228" t="str">
        <f>IF(InpPerformance!BF40&lt;&gt;"",InpPerformance!BF40,"")</f>
        <v/>
      </c>
      <c r="BG11" s="228" t="str">
        <f>IF(InpPerformance!BG40&lt;&gt;"",InpPerformance!BG40,"")</f>
        <v/>
      </c>
      <c r="BH11" s="228" t="str">
        <f>IF(InpPerformance!BH40&lt;&gt;"",InpPerformance!BH40,"")</f>
        <v/>
      </c>
      <c r="BI11" s="228" t="str">
        <f>IF(InpPerformance!BI40&lt;&gt;"",InpPerformance!BI40,"")</f>
        <v/>
      </c>
      <c r="BJ11" s="228" t="str">
        <f>IF(InpPerformance!BJ40&lt;&gt;"",InpPerformance!BJ40,"")</f>
        <v/>
      </c>
      <c r="BK11" s="228" t="str">
        <f>IF(InpPerformance!BK40&lt;&gt;"",InpPerformance!BK40,"")</f>
        <v/>
      </c>
      <c r="BL11" s="228" t="str">
        <f>IF(InpPerformance!BL40&lt;&gt;"",InpPerformance!BL40,"")</f>
        <v/>
      </c>
      <c r="BM11" s="228" t="str">
        <f>IF(InpPerformance!BM40&lt;&gt;"",InpPerformance!BM40,"")</f>
        <v/>
      </c>
      <c r="BN11" s="228" t="str">
        <f>IF(InpPerformance!BN40&lt;&gt;"",InpPerformance!BN40,"")</f>
        <v/>
      </c>
      <c r="BO11" s="228" t="str">
        <f>IF(InpPerformance!BO40&lt;&gt;"",InpPerformance!BO40,"")</f>
        <v/>
      </c>
      <c r="BP11" s="228" t="str">
        <f>IF(InpPerformance!BP40&lt;&gt;"",InpPerformance!BP40,"")</f>
        <v/>
      </c>
      <c r="BQ11" s="228" t="str">
        <f>IF(InpPerformance!BQ40&lt;&gt;"",InpPerformance!BQ40,"")</f>
        <v/>
      </c>
    </row>
    <row r="12" spans="1:69" s="15" customFormat="1" x14ac:dyDescent="0.2">
      <c r="A12" s="213"/>
      <c r="B12" s="213"/>
      <c r="C12" s="213"/>
      <c r="D12" s="213"/>
      <c r="E12" s="213"/>
      <c r="F12" s="213"/>
      <c r="G12" s="213"/>
      <c r="H12" s="213"/>
      <c r="I12" s="213"/>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row>
    <row r="13" spans="1:69" s="15" customFormat="1" x14ac:dyDescent="0.2">
      <c r="A13" s="213"/>
      <c r="B13" s="213"/>
      <c r="C13" s="213"/>
      <c r="D13" s="205" t="s">
        <v>171</v>
      </c>
      <c r="E13" s="213"/>
      <c r="F13" s="213"/>
      <c r="G13" s="213"/>
      <c r="H13" s="213"/>
      <c r="I13" s="213"/>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row>
    <row r="14" spans="1:69" s="15" customFormat="1" x14ac:dyDescent="0.2">
      <c r="A14" s="213"/>
      <c r="B14" s="213"/>
      <c r="C14" s="213"/>
      <c r="D14" s="213"/>
      <c r="E14" s="213" t="s">
        <v>172</v>
      </c>
      <c r="F14" s="213"/>
      <c r="G14" s="213" t="s">
        <v>108</v>
      </c>
      <c r="H14" s="213"/>
      <c r="I14" s="213"/>
      <c r="J14" s="218">
        <f>IF(J10="Up",1,-1)</f>
        <v>-1</v>
      </c>
      <c r="K14" s="218">
        <f>IF(K10="Up",1,-1)</f>
        <v>-1</v>
      </c>
      <c r="L14" s="218">
        <f>IF(L10="Up",1,-1)</f>
        <v>-1</v>
      </c>
      <c r="M14" s="218">
        <f>IF(M10="Up",1,-1)</f>
        <v>-1</v>
      </c>
      <c r="N14" s="218">
        <f t="shared" ref="N14:BQ14" si="0">IF(N10="Up",1,-1)</f>
        <v>-1</v>
      </c>
      <c r="O14" s="218">
        <f t="shared" si="0"/>
        <v>-1</v>
      </c>
      <c r="P14" s="218">
        <f t="shared" si="0"/>
        <v>-1</v>
      </c>
      <c r="Q14" s="218">
        <f t="shared" si="0"/>
        <v>-1</v>
      </c>
      <c r="R14" s="218">
        <f t="shared" si="0"/>
        <v>-1</v>
      </c>
      <c r="S14" s="218">
        <f t="shared" si="0"/>
        <v>-1</v>
      </c>
      <c r="T14" s="218">
        <f t="shared" si="0"/>
        <v>-1</v>
      </c>
      <c r="U14" s="218">
        <f t="shared" si="0"/>
        <v>-1</v>
      </c>
      <c r="V14" s="218">
        <f t="shared" si="0"/>
        <v>-1</v>
      </c>
      <c r="W14" s="218">
        <f t="shared" si="0"/>
        <v>-1</v>
      </c>
      <c r="X14" s="218">
        <f t="shared" si="0"/>
        <v>-1</v>
      </c>
      <c r="Y14" s="218">
        <f t="shared" si="0"/>
        <v>-1</v>
      </c>
      <c r="Z14" s="218">
        <f t="shared" si="0"/>
        <v>-1</v>
      </c>
      <c r="AA14" s="218">
        <f t="shared" si="0"/>
        <v>-1</v>
      </c>
      <c r="AB14" s="218">
        <f t="shared" si="0"/>
        <v>-1</v>
      </c>
      <c r="AC14" s="218">
        <f t="shared" si="0"/>
        <v>-1</v>
      </c>
      <c r="AD14" s="218">
        <f t="shared" si="0"/>
        <v>-1</v>
      </c>
      <c r="AE14" s="218">
        <f t="shared" si="0"/>
        <v>-1</v>
      </c>
      <c r="AF14" s="218">
        <f t="shared" si="0"/>
        <v>-1</v>
      </c>
      <c r="AG14" s="218">
        <f t="shared" si="0"/>
        <v>-1</v>
      </c>
      <c r="AH14" s="218">
        <f t="shared" si="0"/>
        <v>-1</v>
      </c>
      <c r="AI14" s="218">
        <f t="shared" si="0"/>
        <v>-1</v>
      </c>
      <c r="AJ14" s="218">
        <f t="shared" si="0"/>
        <v>-1</v>
      </c>
      <c r="AK14" s="218">
        <f t="shared" si="0"/>
        <v>-1</v>
      </c>
      <c r="AL14" s="218">
        <f t="shared" si="0"/>
        <v>-1</v>
      </c>
      <c r="AM14" s="218">
        <f t="shared" si="0"/>
        <v>-1</v>
      </c>
      <c r="AN14" s="218">
        <f t="shared" si="0"/>
        <v>-1</v>
      </c>
      <c r="AO14" s="218">
        <f t="shared" si="0"/>
        <v>-1</v>
      </c>
      <c r="AP14" s="218">
        <f t="shared" si="0"/>
        <v>-1</v>
      </c>
      <c r="AQ14" s="218">
        <f t="shared" si="0"/>
        <v>-1</v>
      </c>
      <c r="AR14" s="218">
        <f t="shared" si="0"/>
        <v>-1</v>
      </c>
      <c r="AS14" s="218">
        <f t="shared" si="0"/>
        <v>-1</v>
      </c>
      <c r="AT14" s="218">
        <f t="shared" si="0"/>
        <v>-1</v>
      </c>
      <c r="AU14" s="218">
        <f t="shared" si="0"/>
        <v>-1</v>
      </c>
      <c r="AV14" s="218">
        <f t="shared" si="0"/>
        <v>-1</v>
      </c>
      <c r="AW14" s="218">
        <f t="shared" si="0"/>
        <v>-1</v>
      </c>
      <c r="AX14" s="218">
        <f t="shared" si="0"/>
        <v>-1</v>
      </c>
      <c r="AY14" s="218">
        <f t="shared" si="0"/>
        <v>-1</v>
      </c>
      <c r="AZ14" s="218">
        <f t="shared" si="0"/>
        <v>-1</v>
      </c>
      <c r="BA14" s="218">
        <f t="shared" si="0"/>
        <v>-1</v>
      </c>
      <c r="BB14" s="218">
        <f t="shared" si="0"/>
        <v>-1</v>
      </c>
      <c r="BC14" s="218">
        <f t="shared" si="0"/>
        <v>-1</v>
      </c>
      <c r="BD14" s="218">
        <f t="shared" si="0"/>
        <v>-1</v>
      </c>
      <c r="BE14" s="218">
        <f t="shared" si="0"/>
        <v>-1</v>
      </c>
      <c r="BF14" s="218">
        <f t="shared" si="0"/>
        <v>-1</v>
      </c>
      <c r="BG14" s="218">
        <f t="shared" si="0"/>
        <v>-1</v>
      </c>
      <c r="BH14" s="218">
        <f t="shared" si="0"/>
        <v>-1</v>
      </c>
      <c r="BI14" s="218">
        <f t="shared" si="0"/>
        <v>-1</v>
      </c>
      <c r="BJ14" s="218">
        <f t="shared" si="0"/>
        <v>-1</v>
      </c>
      <c r="BK14" s="218">
        <f t="shared" si="0"/>
        <v>-1</v>
      </c>
      <c r="BL14" s="218">
        <f t="shared" si="0"/>
        <v>-1</v>
      </c>
      <c r="BM14" s="218">
        <f t="shared" si="0"/>
        <v>-1</v>
      </c>
      <c r="BN14" s="218">
        <f t="shared" si="0"/>
        <v>-1</v>
      </c>
      <c r="BO14" s="218">
        <f t="shared" si="0"/>
        <v>-1</v>
      </c>
      <c r="BP14" s="218">
        <f t="shared" si="0"/>
        <v>-1</v>
      </c>
      <c r="BQ14" s="218">
        <f t="shared" si="0"/>
        <v>-1</v>
      </c>
    </row>
    <row r="15" spans="1:69" s="15" customFormat="1" x14ac:dyDescent="0.2">
      <c r="A15" s="213"/>
      <c r="B15" s="213"/>
      <c r="C15" s="213"/>
      <c r="D15" s="213"/>
      <c r="E15" s="213" t="s">
        <v>173</v>
      </c>
      <c r="F15" s="213"/>
      <c r="G15" s="213" t="s">
        <v>106</v>
      </c>
      <c r="H15" s="213"/>
      <c r="I15" s="213"/>
      <c r="J15" s="218" t="b">
        <f>J$9=Validation!$E$6</f>
        <v>0</v>
      </c>
      <c r="K15" s="218" t="b">
        <f>K$9=Validation!$E$6</f>
        <v>0</v>
      </c>
      <c r="L15" s="218" t="b">
        <f>L$9=Validation!$E$6</f>
        <v>0</v>
      </c>
      <c r="M15" s="218" t="b">
        <f>M$9=Validation!$E$6</f>
        <v>0</v>
      </c>
      <c r="N15" s="218" t="b">
        <f>N$9=Validation!$E$6</f>
        <v>0</v>
      </c>
      <c r="O15" s="218" t="b">
        <f>O$9=Validation!$E$6</f>
        <v>0</v>
      </c>
      <c r="P15" s="218" t="b">
        <f>P$9=Validation!$E$6</f>
        <v>0</v>
      </c>
      <c r="Q15" s="218" t="b">
        <f>Q$9=Validation!$E$6</f>
        <v>0</v>
      </c>
      <c r="R15" s="218" t="b">
        <f>R$9=Validation!$E$6</f>
        <v>0</v>
      </c>
      <c r="S15" s="218" t="b">
        <f>S$9=Validation!$E$6</f>
        <v>0</v>
      </c>
      <c r="T15" s="218" t="b">
        <f>T$9=Validation!$E$6</f>
        <v>0</v>
      </c>
      <c r="U15" s="218" t="b">
        <f>U$9=Validation!$E$6</f>
        <v>0</v>
      </c>
      <c r="V15" s="218" t="b">
        <f>V$9=Validation!$E$6</f>
        <v>0</v>
      </c>
      <c r="W15" s="218" t="b">
        <f>W$9=Validation!$E$6</f>
        <v>0</v>
      </c>
      <c r="X15" s="218" t="b">
        <f>X$9=Validation!$E$6</f>
        <v>0</v>
      </c>
      <c r="Y15" s="218" t="b">
        <f>Y$9=Validation!$E$6</f>
        <v>0</v>
      </c>
      <c r="Z15" s="218" t="b">
        <f>Z$9=Validation!$E$6</f>
        <v>0</v>
      </c>
      <c r="AA15" s="218" t="b">
        <f>AA$9=Validation!$E$6</f>
        <v>0</v>
      </c>
      <c r="AB15" s="218" t="b">
        <f>AB$9=Validation!$E$6</f>
        <v>0</v>
      </c>
      <c r="AC15" s="218" t="b">
        <f>AC$9=Validation!$E$6</f>
        <v>0</v>
      </c>
      <c r="AD15" s="218" t="b">
        <f>AD$9=Validation!$E$6</f>
        <v>0</v>
      </c>
      <c r="AE15" s="218" t="b">
        <f>AE$9=Validation!$E$6</f>
        <v>0</v>
      </c>
      <c r="AF15" s="218" t="b">
        <f>AF$9=Validation!$E$6</f>
        <v>0</v>
      </c>
      <c r="AG15" s="218" t="b">
        <f>AG$9=Validation!$E$6</f>
        <v>0</v>
      </c>
      <c r="AH15" s="218" t="b">
        <f>AH$9=Validation!$E$6</f>
        <v>0</v>
      </c>
      <c r="AI15" s="218" t="b">
        <f>AI$9=Validation!$E$6</f>
        <v>0</v>
      </c>
      <c r="AJ15" s="218" t="b">
        <f>AJ$9=Validation!$E$6</f>
        <v>0</v>
      </c>
      <c r="AK15" s="218" t="b">
        <f>AK$9=Validation!$E$6</f>
        <v>0</v>
      </c>
      <c r="AL15" s="218" t="b">
        <f>AL$9=Validation!$E$6</f>
        <v>0</v>
      </c>
      <c r="AM15" s="218" t="b">
        <f>AM$9=Validation!$E$6</f>
        <v>0</v>
      </c>
      <c r="AN15" s="218" t="b">
        <f>AN$9=Validation!$E$6</f>
        <v>0</v>
      </c>
      <c r="AO15" s="218" t="b">
        <f>AO$9=Validation!$E$6</f>
        <v>0</v>
      </c>
      <c r="AP15" s="218" t="b">
        <f>AP$9=Validation!$E$6</f>
        <v>0</v>
      </c>
      <c r="AQ15" s="218" t="b">
        <f>AQ$9=Validation!$E$6</f>
        <v>0</v>
      </c>
      <c r="AR15" s="218" t="b">
        <f>AR$9=Validation!$E$6</f>
        <v>0</v>
      </c>
      <c r="AS15" s="218" t="b">
        <f>AS$9=Validation!$E$6</f>
        <v>0</v>
      </c>
      <c r="AT15" s="218" t="b">
        <f>AT$9=Validation!$E$6</f>
        <v>0</v>
      </c>
      <c r="AU15" s="218" t="b">
        <f>AU$9=Validation!$E$6</f>
        <v>0</v>
      </c>
      <c r="AV15" s="218" t="b">
        <f>AV$9=Validation!$E$6</f>
        <v>0</v>
      </c>
      <c r="AW15" s="218" t="b">
        <f>AW$9=Validation!$E$6</f>
        <v>0</v>
      </c>
      <c r="AX15" s="218" t="b">
        <f>AX$9=Validation!$E$6</f>
        <v>0</v>
      </c>
      <c r="AY15" s="218" t="b">
        <f>AY$9=Validation!$E$6</f>
        <v>0</v>
      </c>
      <c r="AZ15" s="218" t="b">
        <f>AZ$9=Validation!$E$6</f>
        <v>0</v>
      </c>
      <c r="BA15" s="218" t="b">
        <f>BA$9=Validation!$E$6</f>
        <v>0</v>
      </c>
      <c r="BB15" s="218" t="b">
        <f>BB$9=Validation!$E$6</f>
        <v>0</v>
      </c>
      <c r="BC15" s="218" t="b">
        <f>BC$9=Validation!$E$6</f>
        <v>0</v>
      </c>
      <c r="BD15" s="218" t="b">
        <f>BD$9=Validation!$E$6</f>
        <v>0</v>
      </c>
      <c r="BE15" s="218" t="b">
        <f>BE$9=Validation!$E$6</f>
        <v>0</v>
      </c>
      <c r="BF15" s="218" t="b">
        <f>BF$9=Validation!$E$6</f>
        <v>0</v>
      </c>
      <c r="BG15" s="218" t="b">
        <f>BG$9=Validation!$E$6</f>
        <v>0</v>
      </c>
      <c r="BH15" s="218" t="b">
        <f>BH$9=Validation!$E$6</f>
        <v>0</v>
      </c>
      <c r="BI15" s="218" t="b">
        <f>BI$9=Validation!$E$6</f>
        <v>0</v>
      </c>
      <c r="BJ15" s="218" t="b">
        <f>BJ$9=Validation!$E$6</f>
        <v>0</v>
      </c>
      <c r="BK15" s="218" t="b">
        <f>BK$9=Validation!$E$6</f>
        <v>0</v>
      </c>
      <c r="BL15" s="218" t="b">
        <f>BL$9=Validation!$E$6</f>
        <v>0</v>
      </c>
      <c r="BM15" s="218" t="b">
        <f>BM$9=Validation!$E$6</f>
        <v>0</v>
      </c>
      <c r="BN15" s="218" t="b">
        <f>BN$9=Validation!$E$6</f>
        <v>0</v>
      </c>
      <c r="BO15" s="218" t="b">
        <f>BO$9=Validation!$E$6</f>
        <v>0</v>
      </c>
      <c r="BP15" s="218" t="b">
        <f>BP$9=Validation!$E$6</f>
        <v>0</v>
      </c>
      <c r="BQ15" s="218" t="b">
        <f>BQ$9=Validation!$E$6</f>
        <v>0</v>
      </c>
    </row>
    <row r="16" spans="1:69" s="15" customFormat="1" x14ac:dyDescent="0.2">
      <c r="A16" s="213"/>
      <c r="B16" s="213"/>
      <c r="C16" s="213"/>
      <c r="D16" s="213"/>
      <c r="E16" s="213" t="s">
        <v>174</v>
      </c>
      <c r="F16" s="213"/>
      <c r="G16" s="213" t="str">
        <f>G7</f>
        <v>Performance commitment unit</v>
      </c>
      <c r="H16" s="213"/>
      <c r="I16" s="213"/>
      <c r="J16" s="222" t="str">
        <f>IF(AND(ISNUMBER(J7),J15=FALSE),ROUND(J7,J11),J7)</f>
        <v/>
      </c>
      <c r="K16" s="222" t="str">
        <f>IF(AND(ISNUMBER(K7),K15=FALSE),ROUND(K7,K11),K7)</f>
        <v/>
      </c>
      <c r="L16" s="222" t="str">
        <f>IF(AND(ISNUMBER(L7),L15=FALSE),ROUND(L7,L11),L7)</f>
        <v/>
      </c>
      <c r="M16" s="222" t="str">
        <f>IF(AND(ISNUMBER(M7),M15=FALSE),ROUND(M7,M11),M7)</f>
        <v/>
      </c>
      <c r="N16" s="222" t="str">
        <f t="shared" ref="N16:BQ16" si="1">IF(AND(ISNUMBER(N7),N15=FALSE),ROUND(N7,N11),N7)</f>
        <v/>
      </c>
      <c r="O16" s="222" t="str">
        <f t="shared" si="1"/>
        <v/>
      </c>
      <c r="P16" s="222" t="str">
        <f t="shared" si="1"/>
        <v/>
      </c>
      <c r="Q16" s="222" t="str">
        <f t="shared" si="1"/>
        <v/>
      </c>
      <c r="R16" s="222" t="str">
        <f t="shared" si="1"/>
        <v/>
      </c>
      <c r="S16" s="222" t="str">
        <f t="shared" si="1"/>
        <v/>
      </c>
      <c r="T16" s="222" t="str">
        <f t="shared" si="1"/>
        <v/>
      </c>
      <c r="U16" s="222" t="str">
        <f t="shared" si="1"/>
        <v/>
      </c>
      <c r="V16" s="222" t="str">
        <f t="shared" si="1"/>
        <v/>
      </c>
      <c r="W16" s="222" t="str">
        <f t="shared" si="1"/>
        <v/>
      </c>
      <c r="X16" s="222" t="str">
        <f t="shared" si="1"/>
        <v/>
      </c>
      <c r="Y16" s="222" t="str">
        <f t="shared" si="1"/>
        <v/>
      </c>
      <c r="Z16" s="222" t="str">
        <f t="shared" si="1"/>
        <v/>
      </c>
      <c r="AA16" s="222" t="str">
        <f t="shared" si="1"/>
        <v/>
      </c>
      <c r="AB16" s="222" t="str">
        <f t="shared" si="1"/>
        <v/>
      </c>
      <c r="AC16" s="222" t="str">
        <f t="shared" si="1"/>
        <v/>
      </c>
      <c r="AD16" s="222" t="str">
        <f t="shared" si="1"/>
        <v/>
      </c>
      <c r="AE16" s="222" t="str">
        <f t="shared" si="1"/>
        <v/>
      </c>
      <c r="AF16" s="222" t="str">
        <f t="shared" si="1"/>
        <v/>
      </c>
      <c r="AG16" s="222" t="str">
        <f t="shared" si="1"/>
        <v/>
      </c>
      <c r="AH16" s="222" t="str">
        <f t="shared" si="1"/>
        <v/>
      </c>
      <c r="AI16" s="222" t="str">
        <f t="shared" si="1"/>
        <v/>
      </c>
      <c r="AJ16" s="222" t="str">
        <f t="shared" si="1"/>
        <v/>
      </c>
      <c r="AK16" s="222" t="str">
        <f t="shared" si="1"/>
        <v/>
      </c>
      <c r="AL16" s="222" t="str">
        <f t="shared" si="1"/>
        <v/>
      </c>
      <c r="AM16" s="222" t="str">
        <f t="shared" si="1"/>
        <v/>
      </c>
      <c r="AN16" s="222" t="str">
        <f t="shared" si="1"/>
        <v/>
      </c>
      <c r="AO16" s="222" t="str">
        <f t="shared" si="1"/>
        <v/>
      </c>
      <c r="AP16" s="222" t="str">
        <f t="shared" si="1"/>
        <v/>
      </c>
      <c r="AQ16" s="222" t="str">
        <f t="shared" si="1"/>
        <v/>
      </c>
      <c r="AR16" s="222" t="str">
        <f t="shared" si="1"/>
        <v/>
      </c>
      <c r="AS16" s="222" t="str">
        <f t="shared" si="1"/>
        <v/>
      </c>
      <c r="AT16" s="222" t="str">
        <f t="shared" si="1"/>
        <v/>
      </c>
      <c r="AU16" s="222" t="str">
        <f t="shared" si="1"/>
        <v/>
      </c>
      <c r="AV16" s="222" t="str">
        <f t="shared" si="1"/>
        <v/>
      </c>
      <c r="AW16" s="222" t="str">
        <f t="shared" si="1"/>
        <v/>
      </c>
      <c r="AX16" s="222" t="str">
        <f t="shared" si="1"/>
        <v/>
      </c>
      <c r="AY16" s="222" t="str">
        <f t="shared" si="1"/>
        <v/>
      </c>
      <c r="AZ16" s="222" t="str">
        <f t="shared" si="1"/>
        <v/>
      </c>
      <c r="BA16" s="222" t="str">
        <f t="shared" si="1"/>
        <v/>
      </c>
      <c r="BB16" s="222" t="str">
        <f t="shared" si="1"/>
        <v/>
      </c>
      <c r="BC16" s="222" t="str">
        <f t="shared" si="1"/>
        <v/>
      </c>
      <c r="BD16" s="222" t="str">
        <f t="shared" si="1"/>
        <v/>
      </c>
      <c r="BE16" s="222" t="str">
        <f t="shared" si="1"/>
        <v/>
      </c>
      <c r="BF16" s="222" t="str">
        <f t="shared" si="1"/>
        <v/>
      </c>
      <c r="BG16" s="222" t="str">
        <f t="shared" si="1"/>
        <v/>
      </c>
      <c r="BH16" s="222" t="str">
        <f t="shared" si="1"/>
        <v/>
      </c>
      <c r="BI16" s="222" t="str">
        <f t="shared" si="1"/>
        <v/>
      </c>
      <c r="BJ16" s="222" t="str">
        <f t="shared" si="1"/>
        <v/>
      </c>
      <c r="BK16" s="222" t="str">
        <f t="shared" si="1"/>
        <v/>
      </c>
      <c r="BL16" s="222" t="str">
        <f t="shared" si="1"/>
        <v/>
      </c>
      <c r="BM16" s="222" t="str">
        <f t="shared" si="1"/>
        <v/>
      </c>
      <c r="BN16" s="222" t="str">
        <f t="shared" si="1"/>
        <v/>
      </c>
      <c r="BO16" s="222" t="str">
        <f t="shared" si="1"/>
        <v/>
      </c>
      <c r="BP16" s="222" t="str">
        <f t="shared" si="1"/>
        <v/>
      </c>
      <c r="BQ16" s="222" t="str">
        <f t="shared" si="1"/>
        <v/>
      </c>
    </row>
    <row r="17" spans="2:69" s="15" customFormat="1" x14ac:dyDescent="0.2">
      <c r="B17" s="213"/>
      <c r="C17" s="213"/>
      <c r="D17" s="213"/>
      <c r="E17" s="213"/>
      <c r="F17" s="213"/>
      <c r="G17" s="213"/>
      <c r="H17" s="213"/>
      <c r="I17" s="213"/>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row>
    <row r="18" spans="2:69" s="15" customFormat="1" x14ac:dyDescent="0.2">
      <c r="B18" s="36" t="s">
        <v>128</v>
      </c>
      <c r="C18" s="205"/>
      <c r="D18" s="213"/>
      <c r="E18" s="213"/>
      <c r="F18" s="213"/>
      <c r="G18" s="213"/>
      <c r="H18" s="213"/>
      <c r="I18" s="213"/>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row>
    <row r="19" spans="2:69" s="15" customFormat="1" x14ac:dyDescent="0.2">
      <c r="B19" s="213"/>
      <c r="C19" s="213"/>
      <c r="D19" s="213"/>
      <c r="E19" s="220" t="str">
        <f>InpPerformance!E$43</f>
        <v>Standard outperformance cap</v>
      </c>
      <c r="F19" s="213"/>
      <c r="G19" s="220" t="str">
        <f>InpPerformance!G$43</f>
        <v>Performance commitment unit</v>
      </c>
      <c r="H19" s="213"/>
      <c r="I19" s="213"/>
      <c r="J19" s="221" t="str">
        <f>IF(InpPerformance!J$43&lt;&gt;"",InpPerformance!J$43,"")</f>
        <v/>
      </c>
      <c r="K19" s="221" t="str">
        <f>IF(InpPerformance!K$43&lt;&gt;"",InpPerformance!K$43,"")</f>
        <v/>
      </c>
      <c r="L19" s="221" t="str">
        <f>IF(InpPerformance!L$43&lt;&gt;"",InpPerformance!L$43,"")</f>
        <v/>
      </c>
      <c r="M19" s="221" t="str">
        <f>IF(InpPerformance!M$43&lt;&gt;"",InpPerformance!M$43,"")</f>
        <v/>
      </c>
      <c r="N19" s="221" t="str">
        <f>IF(InpPerformance!N$43&lt;&gt;"",InpPerformance!N$43,"")</f>
        <v/>
      </c>
      <c r="O19" s="221" t="str">
        <f>IF(InpPerformance!O$43&lt;&gt;"",InpPerformance!O$43,"")</f>
        <v/>
      </c>
      <c r="P19" s="221" t="str">
        <f>IF(InpPerformance!P$43&lt;&gt;"",InpPerformance!P$43,"")</f>
        <v/>
      </c>
      <c r="Q19" s="221" t="str">
        <f>IF(InpPerformance!Q$43&lt;&gt;"",InpPerformance!Q$43,"")</f>
        <v/>
      </c>
      <c r="R19" s="221" t="str">
        <f>IF(InpPerformance!R$43&lt;&gt;"",InpPerformance!R$43,"")</f>
        <v/>
      </c>
      <c r="S19" s="221" t="str">
        <f>IF(InpPerformance!S$43&lt;&gt;"",InpPerformance!S$43,"")</f>
        <v/>
      </c>
      <c r="T19" s="221" t="str">
        <f>IF(InpPerformance!T$43&lt;&gt;"",InpPerformance!T$43,"")</f>
        <v/>
      </c>
      <c r="U19" s="221" t="str">
        <f>IF(InpPerformance!U$43&lt;&gt;"",InpPerformance!U$43,"")</f>
        <v/>
      </c>
      <c r="V19" s="221" t="str">
        <f>IF(InpPerformance!V$43&lt;&gt;"",InpPerformance!V$43,"")</f>
        <v/>
      </c>
      <c r="W19" s="221" t="str">
        <f>IF(InpPerformance!W$43&lt;&gt;"",InpPerformance!W$43,"")</f>
        <v/>
      </c>
      <c r="X19" s="221" t="str">
        <f>IF(InpPerformance!X$43&lt;&gt;"",InpPerformance!X$43,"")</f>
        <v/>
      </c>
      <c r="Y19" s="221" t="str">
        <f>IF(InpPerformance!Y$43&lt;&gt;"",InpPerformance!Y$43,"")</f>
        <v/>
      </c>
      <c r="Z19" s="221" t="str">
        <f>IF(InpPerformance!Z$43&lt;&gt;"",InpPerformance!Z$43,"")</f>
        <v/>
      </c>
      <c r="AA19" s="221" t="str">
        <f>IF(InpPerformance!AA$43&lt;&gt;"",InpPerformance!AA$43,"")</f>
        <v/>
      </c>
      <c r="AB19" s="221" t="str">
        <f>IF(InpPerformance!AB$43&lt;&gt;"",InpPerformance!AB$43,"")</f>
        <v/>
      </c>
      <c r="AC19" s="221" t="str">
        <f>IF(InpPerformance!AC$43&lt;&gt;"",InpPerformance!AC$43,"")</f>
        <v/>
      </c>
      <c r="AD19" s="221" t="str">
        <f>IF(InpPerformance!AD$43&lt;&gt;"",InpPerformance!AD$43,"")</f>
        <v/>
      </c>
      <c r="AE19" s="221" t="str">
        <f>IF(InpPerformance!AE$43&lt;&gt;"",InpPerformance!AE$43,"")</f>
        <v/>
      </c>
      <c r="AF19" s="221" t="str">
        <f>IF(InpPerformance!AF$43&lt;&gt;"",InpPerformance!AF$43,"")</f>
        <v/>
      </c>
      <c r="AG19" s="221" t="str">
        <f>IF(InpPerformance!AG$43&lt;&gt;"",InpPerformance!AG$43,"")</f>
        <v/>
      </c>
      <c r="AH19" s="221" t="str">
        <f>IF(InpPerformance!AH$43&lt;&gt;"",InpPerformance!AH$43,"")</f>
        <v/>
      </c>
      <c r="AI19" s="221" t="str">
        <f>IF(InpPerformance!AI$43&lt;&gt;"",InpPerformance!AI$43,"")</f>
        <v/>
      </c>
      <c r="AJ19" s="221" t="str">
        <f>IF(InpPerformance!AJ$43&lt;&gt;"",InpPerformance!AJ$43,"")</f>
        <v/>
      </c>
      <c r="AK19" s="221" t="str">
        <f>IF(InpPerformance!AK$43&lt;&gt;"",InpPerformance!AK$43,"")</f>
        <v/>
      </c>
      <c r="AL19" s="221" t="str">
        <f>IF(InpPerformance!AL$43&lt;&gt;"",InpPerformance!AL$43,"")</f>
        <v/>
      </c>
      <c r="AM19" s="221" t="str">
        <f>IF(InpPerformance!AM$43&lt;&gt;"",InpPerformance!AM$43,"")</f>
        <v/>
      </c>
      <c r="AN19" s="221" t="str">
        <f>IF(InpPerformance!AN$43&lt;&gt;"",InpPerformance!AN$43,"")</f>
        <v/>
      </c>
      <c r="AO19" s="221" t="str">
        <f>IF(InpPerformance!AO$43&lt;&gt;"",InpPerformance!AO$43,"")</f>
        <v/>
      </c>
      <c r="AP19" s="221" t="str">
        <f>IF(InpPerformance!AP$43&lt;&gt;"",InpPerformance!AP$43,"")</f>
        <v/>
      </c>
      <c r="AQ19" s="221" t="str">
        <f>IF(InpPerformance!AQ$43&lt;&gt;"",InpPerformance!AQ$43,"")</f>
        <v/>
      </c>
      <c r="AR19" s="221" t="str">
        <f>IF(InpPerformance!AR$43&lt;&gt;"",InpPerformance!AR$43,"")</f>
        <v/>
      </c>
      <c r="AS19" s="221" t="str">
        <f>IF(InpPerformance!AS$43&lt;&gt;"",InpPerformance!AS$43,"")</f>
        <v/>
      </c>
      <c r="AT19" s="221" t="str">
        <f>IF(InpPerformance!AT$43&lt;&gt;"",InpPerformance!AT$43,"")</f>
        <v/>
      </c>
      <c r="AU19" s="221" t="str">
        <f>IF(InpPerformance!AU$43&lt;&gt;"",InpPerformance!AU$43,"")</f>
        <v/>
      </c>
      <c r="AV19" s="221" t="str">
        <f>IF(InpPerformance!AV$43&lt;&gt;"",InpPerformance!AV$43,"")</f>
        <v/>
      </c>
      <c r="AW19" s="221" t="str">
        <f>IF(InpPerformance!AW$43&lt;&gt;"",InpPerformance!AW$43,"")</f>
        <v/>
      </c>
      <c r="AX19" s="221" t="str">
        <f>IF(InpPerformance!AX$43&lt;&gt;"",InpPerformance!AX$43,"")</f>
        <v/>
      </c>
      <c r="AY19" s="221" t="str">
        <f>IF(InpPerformance!AY$43&lt;&gt;"",InpPerformance!AY$43,"")</f>
        <v/>
      </c>
      <c r="AZ19" s="221" t="str">
        <f>IF(InpPerformance!AZ$43&lt;&gt;"",InpPerformance!AZ$43,"")</f>
        <v/>
      </c>
      <c r="BA19" s="221" t="str">
        <f>IF(InpPerformance!BA$43&lt;&gt;"",InpPerformance!BA$43,"")</f>
        <v/>
      </c>
      <c r="BB19" s="221" t="str">
        <f>IF(InpPerformance!BB$43&lt;&gt;"",InpPerformance!BB$43,"")</f>
        <v/>
      </c>
      <c r="BC19" s="221" t="str">
        <f>IF(InpPerformance!BC$43&lt;&gt;"",InpPerformance!BC$43,"")</f>
        <v/>
      </c>
      <c r="BD19" s="221" t="str">
        <f>IF(InpPerformance!BD$43&lt;&gt;"",InpPerformance!BD$43,"")</f>
        <v/>
      </c>
      <c r="BE19" s="221" t="str">
        <f>IF(InpPerformance!BE$43&lt;&gt;"",InpPerformance!BE$43,"")</f>
        <v/>
      </c>
      <c r="BF19" s="221" t="str">
        <f>IF(InpPerformance!BF$43&lt;&gt;"",InpPerformance!BF$43,"")</f>
        <v/>
      </c>
      <c r="BG19" s="221" t="str">
        <f>IF(InpPerformance!BG$43&lt;&gt;"",InpPerformance!BG$43,"")</f>
        <v/>
      </c>
      <c r="BH19" s="221" t="str">
        <f>IF(InpPerformance!BH$43&lt;&gt;"",InpPerformance!BH$43,"")</f>
        <v/>
      </c>
      <c r="BI19" s="221" t="str">
        <f>IF(InpPerformance!BI$43&lt;&gt;"",InpPerformance!BI$43,"")</f>
        <v/>
      </c>
      <c r="BJ19" s="221" t="str">
        <f>IF(InpPerformance!BJ$43&lt;&gt;"",InpPerformance!BJ$43,"")</f>
        <v/>
      </c>
      <c r="BK19" s="221" t="str">
        <f>IF(InpPerformance!BK$43&lt;&gt;"",InpPerformance!BK$43,"")</f>
        <v/>
      </c>
      <c r="BL19" s="221" t="str">
        <f>IF(InpPerformance!BL$43&lt;&gt;"",InpPerformance!BL$43,"")</f>
        <v/>
      </c>
      <c r="BM19" s="221" t="str">
        <f>IF(InpPerformance!BM$43&lt;&gt;"",InpPerformance!BM$43,"")</f>
        <v/>
      </c>
      <c r="BN19" s="221" t="str">
        <f>IF(InpPerformance!BN$43&lt;&gt;"",InpPerformance!BN$43,"")</f>
        <v/>
      </c>
      <c r="BO19" s="221" t="str">
        <f>IF(InpPerformance!BO$43&lt;&gt;"",InpPerformance!BO$43,"")</f>
        <v/>
      </c>
      <c r="BP19" s="221" t="str">
        <f>IF(InpPerformance!BP$43&lt;&gt;"",InpPerformance!BP$43,"")</f>
        <v/>
      </c>
      <c r="BQ19" s="221" t="str">
        <f>IF(InpPerformance!BQ$43&lt;&gt;"",InpPerformance!BQ$43,"")</f>
        <v/>
      </c>
    </row>
    <row r="20" spans="2:69" s="15" customFormat="1" x14ac:dyDescent="0.2">
      <c r="B20" s="213"/>
      <c r="C20" s="213"/>
      <c r="D20" s="213"/>
      <c r="E20" s="220" t="str">
        <f>InpPerformance!E$44</f>
        <v>Outperformance deadband</v>
      </c>
      <c r="F20" s="213"/>
      <c r="G20" s="220" t="str">
        <f>InpPerformance!G$44</f>
        <v>Performance commitment unit</v>
      </c>
      <c r="H20" s="213"/>
      <c r="I20" s="213"/>
      <c r="J20" s="221" t="str">
        <f>IF(InpPerformance!J$44&lt;&gt;"",InpPerformance!J$44,"")</f>
        <v/>
      </c>
      <c r="K20" s="221" t="str">
        <f>IF(InpPerformance!K$44&lt;&gt;"",InpPerformance!K$44,"")</f>
        <v/>
      </c>
      <c r="L20" s="221" t="str">
        <f>IF(InpPerformance!L$44&lt;&gt;"",InpPerformance!L$44,"")</f>
        <v/>
      </c>
      <c r="M20" s="221" t="str">
        <f>IF(InpPerformance!M$44&lt;&gt;"",InpPerformance!M$44,"")</f>
        <v/>
      </c>
      <c r="N20" s="221" t="str">
        <f>IF(InpPerformance!N$44&lt;&gt;"",InpPerformance!N$44,"")</f>
        <v/>
      </c>
      <c r="O20" s="221" t="str">
        <f>IF(InpPerformance!O$44&lt;&gt;"",InpPerformance!O$44,"")</f>
        <v/>
      </c>
      <c r="P20" s="221" t="str">
        <f>IF(InpPerformance!P$44&lt;&gt;"",InpPerformance!P$44,"")</f>
        <v/>
      </c>
      <c r="Q20" s="221" t="str">
        <f>IF(InpPerformance!Q$44&lt;&gt;"",InpPerformance!Q$44,"")</f>
        <v/>
      </c>
      <c r="R20" s="221" t="str">
        <f>IF(InpPerformance!R$44&lt;&gt;"",InpPerformance!R$44,"")</f>
        <v/>
      </c>
      <c r="S20" s="221" t="str">
        <f>IF(InpPerformance!S$44&lt;&gt;"",InpPerformance!S$44,"")</f>
        <v/>
      </c>
      <c r="T20" s="221" t="str">
        <f>IF(InpPerformance!T$44&lt;&gt;"",InpPerformance!T$44,"")</f>
        <v/>
      </c>
      <c r="U20" s="221" t="str">
        <f>IF(InpPerformance!U$44&lt;&gt;"",InpPerformance!U$44,"")</f>
        <v/>
      </c>
      <c r="V20" s="221" t="str">
        <f>IF(InpPerformance!V$44&lt;&gt;"",InpPerformance!V$44,"")</f>
        <v/>
      </c>
      <c r="W20" s="221" t="str">
        <f>IF(InpPerformance!W$44&lt;&gt;"",InpPerformance!W$44,"")</f>
        <v/>
      </c>
      <c r="X20" s="221" t="str">
        <f>IF(InpPerformance!X$44&lt;&gt;"",InpPerformance!X$44,"")</f>
        <v/>
      </c>
      <c r="Y20" s="221" t="str">
        <f>IF(InpPerformance!Y$44&lt;&gt;"",InpPerformance!Y$44,"")</f>
        <v/>
      </c>
      <c r="Z20" s="221" t="str">
        <f>IF(InpPerformance!Z$44&lt;&gt;"",InpPerformance!Z$44,"")</f>
        <v/>
      </c>
      <c r="AA20" s="221" t="str">
        <f>IF(InpPerformance!AA$44&lt;&gt;"",InpPerformance!AA$44,"")</f>
        <v/>
      </c>
      <c r="AB20" s="221" t="str">
        <f>IF(InpPerformance!AB$44&lt;&gt;"",InpPerformance!AB$44,"")</f>
        <v/>
      </c>
      <c r="AC20" s="221" t="str">
        <f>IF(InpPerformance!AC$44&lt;&gt;"",InpPerformance!AC$44,"")</f>
        <v/>
      </c>
      <c r="AD20" s="221" t="str">
        <f>IF(InpPerformance!AD$44&lt;&gt;"",InpPerformance!AD$44,"")</f>
        <v/>
      </c>
      <c r="AE20" s="221" t="str">
        <f>IF(InpPerformance!AE$44&lt;&gt;"",InpPerformance!AE$44,"")</f>
        <v/>
      </c>
      <c r="AF20" s="221" t="str">
        <f>IF(InpPerformance!AF$44&lt;&gt;"",InpPerformance!AF$44,"")</f>
        <v/>
      </c>
      <c r="AG20" s="221" t="str">
        <f>IF(InpPerformance!AG$44&lt;&gt;"",InpPerformance!AG$44,"")</f>
        <v/>
      </c>
      <c r="AH20" s="221" t="str">
        <f>IF(InpPerformance!AH$44&lt;&gt;"",InpPerformance!AH$44,"")</f>
        <v/>
      </c>
      <c r="AI20" s="221" t="str">
        <f>IF(InpPerformance!AI$44&lt;&gt;"",InpPerformance!AI$44,"")</f>
        <v/>
      </c>
      <c r="AJ20" s="221" t="str">
        <f>IF(InpPerformance!AJ$44&lt;&gt;"",InpPerformance!AJ$44,"")</f>
        <v/>
      </c>
      <c r="AK20" s="221" t="str">
        <f>IF(InpPerformance!AK$44&lt;&gt;"",InpPerformance!AK$44,"")</f>
        <v/>
      </c>
      <c r="AL20" s="221" t="str">
        <f>IF(InpPerformance!AL$44&lt;&gt;"",InpPerformance!AL$44,"")</f>
        <v/>
      </c>
      <c r="AM20" s="221" t="str">
        <f>IF(InpPerformance!AM$44&lt;&gt;"",InpPerformance!AM$44,"")</f>
        <v/>
      </c>
      <c r="AN20" s="221" t="str">
        <f>IF(InpPerformance!AN$44&lt;&gt;"",InpPerformance!AN$44,"")</f>
        <v/>
      </c>
      <c r="AO20" s="221" t="str">
        <f>IF(InpPerformance!AO$44&lt;&gt;"",InpPerformance!AO$44,"")</f>
        <v/>
      </c>
      <c r="AP20" s="221" t="str">
        <f>IF(InpPerformance!AP$44&lt;&gt;"",InpPerformance!AP$44,"")</f>
        <v/>
      </c>
      <c r="AQ20" s="221" t="str">
        <f>IF(InpPerformance!AQ$44&lt;&gt;"",InpPerformance!AQ$44,"")</f>
        <v/>
      </c>
      <c r="AR20" s="221" t="str">
        <f>IF(InpPerformance!AR$44&lt;&gt;"",InpPerformance!AR$44,"")</f>
        <v/>
      </c>
      <c r="AS20" s="221" t="str">
        <f>IF(InpPerformance!AS$44&lt;&gt;"",InpPerformance!AS$44,"")</f>
        <v/>
      </c>
      <c r="AT20" s="221" t="str">
        <f>IF(InpPerformance!AT$44&lt;&gt;"",InpPerformance!AT$44,"")</f>
        <v/>
      </c>
      <c r="AU20" s="221" t="str">
        <f>IF(InpPerformance!AU$44&lt;&gt;"",InpPerformance!AU$44,"")</f>
        <v/>
      </c>
      <c r="AV20" s="221" t="str">
        <f>IF(InpPerformance!AV$44&lt;&gt;"",InpPerformance!AV$44,"")</f>
        <v/>
      </c>
      <c r="AW20" s="221" t="str">
        <f>IF(InpPerformance!AW$44&lt;&gt;"",InpPerformance!AW$44,"")</f>
        <v/>
      </c>
      <c r="AX20" s="221" t="str">
        <f>IF(InpPerformance!AX$44&lt;&gt;"",InpPerformance!AX$44,"")</f>
        <v/>
      </c>
      <c r="AY20" s="221" t="str">
        <f>IF(InpPerformance!AY$44&lt;&gt;"",InpPerformance!AY$44,"")</f>
        <v/>
      </c>
      <c r="AZ20" s="221" t="str">
        <f>IF(InpPerformance!AZ$44&lt;&gt;"",InpPerformance!AZ$44,"")</f>
        <v/>
      </c>
      <c r="BA20" s="221" t="str">
        <f>IF(InpPerformance!BA$44&lt;&gt;"",InpPerformance!BA$44,"")</f>
        <v/>
      </c>
      <c r="BB20" s="221" t="str">
        <f>IF(InpPerformance!BB$44&lt;&gt;"",InpPerformance!BB$44,"")</f>
        <v/>
      </c>
      <c r="BC20" s="221" t="str">
        <f>IF(InpPerformance!BC$44&lt;&gt;"",InpPerformance!BC$44,"")</f>
        <v/>
      </c>
      <c r="BD20" s="221" t="str">
        <f>IF(InpPerformance!BD$44&lt;&gt;"",InpPerformance!BD$44,"")</f>
        <v/>
      </c>
      <c r="BE20" s="221" t="str">
        <f>IF(InpPerformance!BE$44&lt;&gt;"",InpPerformance!BE$44,"")</f>
        <v/>
      </c>
      <c r="BF20" s="221" t="str">
        <f>IF(InpPerformance!BF$44&lt;&gt;"",InpPerformance!BF$44,"")</f>
        <v/>
      </c>
      <c r="BG20" s="221" t="str">
        <f>IF(InpPerformance!BG$44&lt;&gt;"",InpPerformance!BG$44,"")</f>
        <v/>
      </c>
      <c r="BH20" s="221" t="str">
        <f>IF(InpPerformance!BH$44&lt;&gt;"",InpPerformance!BH$44,"")</f>
        <v/>
      </c>
      <c r="BI20" s="221" t="str">
        <f>IF(InpPerformance!BI$44&lt;&gt;"",InpPerformance!BI$44,"")</f>
        <v/>
      </c>
      <c r="BJ20" s="221" t="str">
        <f>IF(InpPerformance!BJ$44&lt;&gt;"",InpPerformance!BJ$44,"")</f>
        <v/>
      </c>
      <c r="BK20" s="221" t="str">
        <f>IF(InpPerformance!BK$44&lt;&gt;"",InpPerformance!BK$44,"")</f>
        <v/>
      </c>
      <c r="BL20" s="221" t="str">
        <f>IF(InpPerformance!BL$44&lt;&gt;"",InpPerformance!BL$44,"")</f>
        <v/>
      </c>
      <c r="BM20" s="221" t="str">
        <f>IF(InpPerformance!BM$44&lt;&gt;"",InpPerformance!BM$44,"")</f>
        <v/>
      </c>
      <c r="BN20" s="221" t="str">
        <f>IF(InpPerformance!BN$44&lt;&gt;"",InpPerformance!BN$44,"")</f>
        <v/>
      </c>
      <c r="BO20" s="221" t="str">
        <f>IF(InpPerformance!BO$44&lt;&gt;"",InpPerformance!BO$44,"")</f>
        <v/>
      </c>
      <c r="BP20" s="221" t="str">
        <f>IF(InpPerformance!BP$44&lt;&gt;"",InpPerformance!BP$44,"")</f>
        <v/>
      </c>
      <c r="BQ20" s="221" t="str">
        <f>IF(InpPerformance!BQ$44&lt;&gt;"",InpPerformance!BQ$44,"")</f>
        <v/>
      </c>
    </row>
    <row r="21" spans="2:69" s="15" customFormat="1" x14ac:dyDescent="0.2">
      <c r="B21" s="213"/>
      <c r="C21" s="213"/>
      <c r="D21" s="213"/>
      <c r="E21" s="220" t="str">
        <f>InpPerformance!E$45</f>
        <v>Performance commitment level</v>
      </c>
      <c r="F21" s="213"/>
      <c r="G21" s="220" t="str">
        <f>InpPerformance!G$45</f>
        <v>Performance commitment unit</v>
      </c>
      <c r="H21" s="213"/>
      <c r="I21" s="213"/>
      <c r="J21" s="221" t="str">
        <f>IF(InpPerformance!J$45&lt;&gt;"",InpPerformance!J$45,"")</f>
        <v/>
      </c>
      <c r="K21" s="221" t="str">
        <f>IF(InpPerformance!K$45&lt;&gt;"",InpPerformance!K$45,"")</f>
        <v/>
      </c>
      <c r="L21" s="221" t="str">
        <f>IF(InpPerformance!L$45&lt;&gt;"",InpPerformance!L$45,"")</f>
        <v/>
      </c>
      <c r="M21" s="221" t="str">
        <f>IF(InpPerformance!M$45&lt;&gt;"",InpPerformance!M$45,"")</f>
        <v/>
      </c>
      <c r="N21" s="221" t="str">
        <f>IF(InpPerformance!N$45&lt;&gt;"",InpPerformance!N$45,"")</f>
        <v/>
      </c>
      <c r="O21" s="221" t="str">
        <f>IF(InpPerformance!O$45&lt;&gt;"",InpPerformance!O$45,"")</f>
        <v/>
      </c>
      <c r="P21" s="221" t="str">
        <f>IF(InpPerformance!P$45&lt;&gt;"",InpPerformance!P$45,"")</f>
        <v/>
      </c>
      <c r="Q21" s="221" t="str">
        <f>IF(InpPerformance!Q$45&lt;&gt;"",InpPerformance!Q$45,"")</f>
        <v/>
      </c>
      <c r="R21" s="221" t="str">
        <f>IF(InpPerformance!R$45&lt;&gt;"",InpPerformance!R$45,"")</f>
        <v/>
      </c>
      <c r="S21" s="221" t="str">
        <f>IF(InpPerformance!S$45&lt;&gt;"",InpPerformance!S$45,"")</f>
        <v/>
      </c>
      <c r="T21" s="221" t="str">
        <f>IF(InpPerformance!T$45&lt;&gt;"",InpPerformance!T$45,"")</f>
        <v/>
      </c>
      <c r="U21" s="221" t="str">
        <f>IF(InpPerformance!U$45&lt;&gt;"",InpPerformance!U$45,"")</f>
        <v/>
      </c>
      <c r="V21" s="221" t="str">
        <f>IF(InpPerformance!V$45&lt;&gt;"",InpPerformance!V$45,"")</f>
        <v/>
      </c>
      <c r="W21" s="221" t="str">
        <f>IF(InpPerformance!W$45&lt;&gt;"",InpPerformance!W$45,"")</f>
        <v/>
      </c>
      <c r="X21" s="221" t="str">
        <f>IF(InpPerformance!X$45&lt;&gt;"",InpPerformance!X$45,"")</f>
        <v/>
      </c>
      <c r="Y21" s="221" t="str">
        <f>IF(InpPerformance!Y$45&lt;&gt;"",InpPerformance!Y$45,"")</f>
        <v/>
      </c>
      <c r="Z21" s="221" t="str">
        <f>IF(InpPerformance!Z$45&lt;&gt;"",InpPerformance!Z$45,"")</f>
        <v/>
      </c>
      <c r="AA21" s="221" t="str">
        <f>IF(InpPerformance!AA$45&lt;&gt;"",InpPerformance!AA$45,"")</f>
        <v/>
      </c>
      <c r="AB21" s="221" t="str">
        <f>IF(InpPerformance!AB$45&lt;&gt;"",InpPerformance!AB$45,"")</f>
        <v/>
      </c>
      <c r="AC21" s="221" t="str">
        <f>IF(InpPerformance!AC$45&lt;&gt;"",InpPerformance!AC$45,"")</f>
        <v/>
      </c>
      <c r="AD21" s="221" t="str">
        <f>IF(InpPerformance!AD$45&lt;&gt;"",InpPerformance!AD$45,"")</f>
        <v/>
      </c>
      <c r="AE21" s="221" t="str">
        <f>IF(InpPerformance!AE$45&lt;&gt;"",InpPerformance!AE$45,"")</f>
        <v/>
      </c>
      <c r="AF21" s="221" t="str">
        <f>IF(InpPerformance!AF$45&lt;&gt;"",InpPerformance!AF$45,"")</f>
        <v/>
      </c>
      <c r="AG21" s="221" t="str">
        <f>IF(InpPerformance!AG$45&lt;&gt;"",InpPerformance!AG$45,"")</f>
        <v/>
      </c>
      <c r="AH21" s="221" t="str">
        <f>IF(InpPerformance!AH$45&lt;&gt;"",InpPerformance!AH$45,"")</f>
        <v/>
      </c>
      <c r="AI21" s="221" t="str">
        <f>IF(InpPerformance!AI$45&lt;&gt;"",InpPerformance!AI$45,"")</f>
        <v/>
      </c>
      <c r="AJ21" s="221" t="str">
        <f>IF(InpPerformance!AJ$45&lt;&gt;"",InpPerformance!AJ$45,"")</f>
        <v/>
      </c>
      <c r="AK21" s="221" t="str">
        <f>IF(InpPerformance!AK$45&lt;&gt;"",InpPerformance!AK$45,"")</f>
        <v/>
      </c>
      <c r="AL21" s="221" t="str">
        <f>IF(InpPerformance!AL$45&lt;&gt;"",InpPerformance!AL$45,"")</f>
        <v/>
      </c>
      <c r="AM21" s="221" t="str">
        <f>IF(InpPerformance!AM$45&lt;&gt;"",InpPerformance!AM$45,"")</f>
        <v/>
      </c>
      <c r="AN21" s="221" t="str">
        <f>IF(InpPerformance!AN$45&lt;&gt;"",InpPerformance!AN$45,"")</f>
        <v/>
      </c>
      <c r="AO21" s="221" t="str">
        <f>IF(InpPerformance!AO$45&lt;&gt;"",InpPerformance!AO$45,"")</f>
        <v/>
      </c>
      <c r="AP21" s="221" t="str">
        <f>IF(InpPerformance!AP$45&lt;&gt;"",InpPerformance!AP$45,"")</f>
        <v/>
      </c>
      <c r="AQ21" s="221" t="str">
        <f>IF(InpPerformance!AQ$45&lt;&gt;"",InpPerformance!AQ$45,"")</f>
        <v/>
      </c>
      <c r="AR21" s="221" t="str">
        <f>IF(InpPerformance!AR$45&lt;&gt;"",InpPerformance!AR$45,"")</f>
        <v/>
      </c>
      <c r="AS21" s="221" t="str">
        <f>IF(InpPerformance!AS$45&lt;&gt;"",InpPerformance!AS$45,"")</f>
        <v/>
      </c>
      <c r="AT21" s="221" t="str">
        <f>IF(InpPerformance!AT$45&lt;&gt;"",InpPerformance!AT$45,"")</f>
        <v/>
      </c>
      <c r="AU21" s="221" t="str">
        <f>IF(InpPerformance!AU$45&lt;&gt;"",InpPerformance!AU$45,"")</f>
        <v/>
      </c>
      <c r="AV21" s="221" t="str">
        <f>IF(InpPerformance!AV$45&lt;&gt;"",InpPerformance!AV$45,"")</f>
        <v/>
      </c>
      <c r="AW21" s="221" t="str">
        <f>IF(InpPerformance!AW$45&lt;&gt;"",InpPerformance!AW$45,"")</f>
        <v/>
      </c>
      <c r="AX21" s="221" t="str">
        <f>IF(InpPerformance!AX$45&lt;&gt;"",InpPerformance!AX$45,"")</f>
        <v/>
      </c>
      <c r="AY21" s="221" t="str">
        <f>IF(InpPerformance!AY$45&lt;&gt;"",InpPerformance!AY$45,"")</f>
        <v/>
      </c>
      <c r="AZ21" s="221" t="str">
        <f>IF(InpPerformance!AZ$45&lt;&gt;"",InpPerformance!AZ$45,"")</f>
        <v/>
      </c>
      <c r="BA21" s="221" t="str">
        <f>IF(InpPerformance!BA$45&lt;&gt;"",InpPerformance!BA$45,"")</f>
        <v/>
      </c>
      <c r="BB21" s="221" t="str">
        <f>IF(InpPerformance!BB$45&lt;&gt;"",InpPerformance!BB$45,"")</f>
        <v/>
      </c>
      <c r="BC21" s="221" t="str">
        <f>IF(InpPerformance!BC$45&lt;&gt;"",InpPerformance!BC$45,"")</f>
        <v/>
      </c>
      <c r="BD21" s="221" t="str">
        <f>IF(InpPerformance!BD$45&lt;&gt;"",InpPerformance!BD$45,"")</f>
        <v/>
      </c>
      <c r="BE21" s="221" t="str">
        <f>IF(InpPerformance!BE$45&lt;&gt;"",InpPerformance!BE$45,"")</f>
        <v/>
      </c>
      <c r="BF21" s="221" t="str">
        <f>IF(InpPerformance!BF$45&lt;&gt;"",InpPerformance!BF$45,"")</f>
        <v/>
      </c>
      <c r="BG21" s="221" t="str">
        <f>IF(InpPerformance!BG$45&lt;&gt;"",InpPerformance!BG$45,"")</f>
        <v/>
      </c>
      <c r="BH21" s="221" t="str">
        <f>IF(InpPerformance!BH$45&lt;&gt;"",InpPerformance!BH$45,"")</f>
        <v/>
      </c>
      <c r="BI21" s="221" t="str">
        <f>IF(InpPerformance!BI$45&lt;&gt;"",InpPerformance!BI$45,"")</f>
        <v/>
      </c>
      <c r="BJ21" s="221" t="str">
        <f>IF(InpPerformance!BJ$45&lt;&gt;"",InpPerformance!BJ$45,"")</f>
        <v/>
      </c>
      <c r="BK21" s="221" t="str">
        <f>IF(InpPerformance!BK$45&lt;&gt;"",InpPerformance!BK$45,"")</f>
        <v/>
      </c>
      <c r="BL21" s="221" t="str">
        <f>IF(InpPerformance!BL$45&lt;&gt;"",InpPerformance!BL$45,"")</f>
        <v/>
      </c>
      <c r="BM21" s="221" t="str">
        <f>IF(InpPerformance!BM$45&lt;&gt;"",InpPerformance!BM$45,"")</f>
        <v/>
      </c>
      <c r="BN21" s="221" t="str">
        <f>IF(InpPerformance!BN$45&lt;&gt;"",InpPerformance!BN$45,"")</f>
        <v/>
      </c>
      <c r="BO21" s="221" t="str">
        <f>IF(InpPerformance!BO$45&lt;&gt;"",InpPerformance!BO$45,"")</f>
        <v/>
      </c>
      <c r="BP21" s="221" t="str">
        <f>IF(InpPerformance!BP$45&lt;&gt;"",InpPerformance!BP$45,"")</f>
        <v/>
      </c>
      <c r="BQ21" s="221" t="str">
        <f>IF(InpPerformance!BQ$45&lt;&gt;"",InpPerformance!BQ$45,"")</f>
        <v/>
      </c>
    </row>
    <row r="22" spans="2:69" s="15" customFormat="1" x14ac:dyDescent="0.2">
      <c r="B22" s="213"/>
      <c r="C22" s="213"/>
      <c r="D22" s="213"/>
      <c r="E22" s="220" t="str">
        <f>InpPerformance!E$46</f>
        <v>Underperformance deadband</v>
      </c>
      <c r="F22" s="213"/>
      <c r="G22" s="220" t="str">
        <f>InpPerformance!G$46</f>
        <v>Performance commitment unit</v>
      </c>
      <c r="H22" s="213"/>
      <c r="I22" s="213"/>
      <c r="J22" s="221" t="str">
        <f>IF(InpPerformance!J$46&lt;&gt;"",InpPerformance!J$46,"")</f>
        <v/>
      </c>
      <c r="K22" s="221" t="str">
        <f>IF(InpPerformance!K$46&lt;&gt;"",InpPerformance!K$46,"")</f>
        <v/>
      </c>
      <c r="L22" s="221" t="str">
        <f>IF(InpPerformance!L$46&lt;&gt;"",InpPerformance!L$46,"")</f>
        <v/>
      </c>
      <c r="M22" s="221" t="str">
        <f>IF(InpPerformance!M$46&lt;&gt;"",InpPerformance!M$46,"")</f>
        <v/>
      </c>
      <c r="N22" s="221" t="str">
        <f>IF(InpPerformance!N$46&lt;&gt;"",InpPerformance!N$46,"")</f>
        <v/>
      </c>
      <c r="O22" s="221" t="str">
        <f>IF(InpPerformance!O$46&lt;&gt;"",InpPerformance!O$46,"")</f>
        <v/>
      </c>
      <c r="P22" s="221" t="str">
        <f>IF(InpPerformance!P$46&lt;&gt;"",InpPerformance!P$46,"")</f>
        <v/>
      </c>
      <c r="Q22" s="221" t="str">
        <f>IF(InpPerformance!Q$46&lt;&gt;"",InpPerformance!Q$46,"")</f>
        <v/>
      </c>
      <c r="R22" s="221" t="str">
        <f>IF(InpPerformance!R$46&lt;&gt;"",InpPerformance!R$46,"")</f>
        <v/>
      </c>
      <c r="S22" s="221" t="str">
        <f>IF(InpPerformance!S$46&lt;&gt;"",InpPerformance!S$46,"")</f>
        <v/>
      </c>
      <c r="T22" s="221" t="str">
        <f>IF(InpPerformance!T$46&lt;&gt;"",InpPerformance!T$46,"")</f>
        <v/>
      </c>
      <c r="U22" s="221" t="str">
        <f>IF(InpPerformance!U$46&lt;&gt;"",InpPerformance!U$46,"")</f>
        <v/>
      </c>
      <c r="V22" s="221" t="str">
        <f>IF(InpPerformance!V$46&lt;&gt;"",InpPerformance!V$46,"")</f>
        <v/>
      </c>
      <c r="W22" s="221" t="str">
        <f>IF(InpPerformance!W$46&lt;&gt;"",InpPerformance!W$46,"")</f>
        <v/>
      </c>
      <c r="X22" s="221" t="str">
        <f>IF(InpPerformance!X$46&lt;&gt;"",InpPerformance!X$46,"")</f>
        <v/>
      </c>
      <c r="Y22" s="221" t="str">
        <f>IF(InpPerformance!Y$46&lt;&gt;"",InpPerformance!Y$46,"")</f>
        <v/>
      </c>
      <c r="Z22" s="221" t="str">
        <f>IF(InpPerformance!Z$46&lt;&gt;"",InpPerformance!Z$46,"")</f>
        <v/>
      </c>
      <c r="AA22" s="221" t="str">
        <f>IF(InpPerformance!AA$46&lt;&gt;"",InpPerformance!AA$46,"")</f>
        <v/>
      </c>
      <c r="AB22" s="221" t="str">
        <f>IF(InpPerformance!AB$46&lt;&gt;"",InpPerformance!AB$46,"")</f>
        <v/>
      </c>
      <c r="AC22" s="221" t="str">
        <f>IF(InpPerformance!AC$46&lt;&gt;"",InpPerformance!AC$46,"")</f>
        <v/>
      </c>
      <c r="AD22" s="221" t="str">
        <f>IF(InpPerformance!AD$46&lt;&gt;"",InpPerformance!AD$46,"")</f>
        <v/>
      </c>
      <c r="AE22" s="221" t="str">
        <f>IF(InpPerformance!AE$46&lt;&gt;"",InpPerformance!AE$46,"")</f>
        <v/>
      </c>
      <c r="AF22" s="221" t="str">
        <f>IF(InpPerformance!AF$46&lt;&gt;"",InpPerformance!AF$46,"")</f>
        <v/>
      </c>
      <c r="AG22" s="221" t="str">
        <f>IF(InpPerformance!AG$46&lt;&gt;"",InpPerformance!AG$46,"")</f>
        <v/>
      </c>
      <c r="AH22" s="221" t="str">
        <f>IF(InpPerformance!AH$46&lt;&gt;"",InpPerformance!AH$46,"")</f>
        <v/>
      </c>
      <c r="AI22" s="221" t="str">
        <f>IF(InpPerformance!AI$46&lt;&gt;"",InpPerformance!AI$46,"")</f>
        <v/>
      </c>
      <c r="AJ22" s="221" t="str">
        <f>IF(InpPerformance!AJ$46&lt;&gt;"",InpPerformance!AJ$46,"")</f>
        <v/>
      </c>
      <c r="AK22" s="221" t="str">
        <f>IF(InpPerformance!AK$46&lt;&gt;"",InpPerformance!AK$46,"")</f>
        <v/>
      </c>
      <c r="AL22" s="221" t="str">
        <f>IF(InpPerformance!AL$46&lt;&gt;"",InpPerformance!AL$46,"")</f>
        <v/>
      </c>
      <c r="AM22" s="221" t="str">
        <f>IF(InpPerformance!AM$46&lt;&gt;"",InpPerformance!AM$46,"")</f>
        <v/>
      </c>
      <c r="AN22" s="221" t="str">
        <f>IF(InpPerformance!AN$46&lt;&gt;"",InpPerformance!AN$46,"")</f>
        <v/>
      </c>
      <c r="AO22" s="221" t="str">
        <f>IF(InpPerformance!AO$46&lt;&gt;"",InpPerformance!AO$46,"")</f>
        <v/>
      </c>
      <c r="AP22" s="221" t="str">
        <f>IF(InpPerformance!AP$46&lt;&gt;"",InpPerformance!AP$46,"")</f>
        <v/>
      </c>
      <c r="AQ22" s="221" t="str">
        <f>IF(InpPerformance!AQ$46&lt;&gt;"",InpPerformance!AQ$46,"")</f>
        <v/>
      </c>
      <c r="AR22" s="221" t="str">
        <f>IF(InpPerformance!AR$46&lt;&gt;"",InpPerformance!AR$46,"")</f>
        <v/>
      </c>
      <c r="AS22" s="221" t="str">
        <f>IF(InpPerformance!AS$46&lt;&gt;"",InpPerformance!AS$46,"")</f>
        <v/>
      </c>
      <c r="AT22" s="221" t="str">
        <f>IF(InpPerformance!AT$46&lt;&gt;"",InpPerformance!AT$46,"")</f>
        <v/>
      </c>
      <c r="AU22" s="221" t="str">
        <f>IF(InpPerformance!AU$46&lt;&gt;"",InpPerformance!AU$46,"")</f>
        <v/>
      </c>
      <c r="AV22" s="221" t="str">
        <f>IF(InpPerformance!AV$46&lt;&gt;"",InpPerformance!AV$46,"")</f>
        <v/>
      </c>
      <c r="AW22" s="221" t="str">
        <f>IF(InpPerformance!AW$46&lt;&gt;"",InpPerformance!AW$46,"")</f>
        <v/>
      </c>
      <c r="AX22" s="221" t="str">
        <f>IF(InpPerformance!AX$46&lt;&gt;"",InpPerformance!AX$46,"")</f>
        <v/>
      </c>
      <c r="AY22" s="221" t="str">
        <f>IF(InpPerformance!AY$46&lt;&gt;"",InpPerformance!AY$46,"")</f>
        <v/>
      </c>
      <c r="AZ22" s="221" t="str">
        <f>IF(InpPerformance!AZ$46&lt;&gt;"",InpPerformance!AZ$46,"")</f>
        <v/>
      </c>
      <c r="BA22" s="221" t="str">
        <f>IF(InpPerformance!BA$46&lt;&gt;"",InpPerformance!BA$46,"")</f>
        <v/>
      </c>
      <c r="BB22" s="221" t="str">
        <f>IF(InpPerformance!BB$46&lt;&gt;"",InpPerformance!BB$46,"")</f>
        <v/>
      </c>
      <c r="BC22" s="221" t="str">
        <f>IF(InpPerformance!BC$46&lt;&gt;"",InpPerformance!BC$46,"")</f>
        <v/>
      </c>
      <c r="BD22" s="221" t="str">
        <f>IF(InpPerformance!BD$46&lt;&gt;"",InpPerformance!BD$46,"")</f>
        <v/>
      </c>
      <c r="BE22" s="221" t="str">
        <f>IF(InpPerformance!BE$46&lt;&gt;"",InpPerformance!BE$46,"")</f>
        <v/>
      </c>
      <c r="BF22" s="221" t="str">
        <f>IF(InpPerformance!BF$46&lt;&gt;"",InpPerformance!BF$46,"")</f>
        <v/>
      </c>
      <c r="BG22" s="221" t="str">
        <f>IF(InpPerformance!BG$46&lt;&gt;"",InpPerformance!BG$46,"")</f>
        <v/>
      </c>
      <c r="BH22" s="221" t="str">
        <f>IF(InpPerformance!BH$46&lt;&gt;"",InpPerformance!BH$46,"")</f>
        <v/>
      </c>
      <c r="BI22" s="221" t="str">
        <f>IF(InpPerformance!BI$46&lt;&gt;"",InpPerformance!BI$46,"")</f>
        <v/>
      </c>
      <c r="BJ22" s="221" t="str">
        <f>IF(InpPerformance!BJ$46&lt;&gt;"",InpPerformance!BJ$46,"")</f>
        <v/>
      </c>
      <c r="BK22" s="221" t="str">
        <f>IF(InpPerformance!BK$46&lt;&gt;"",InpPerformance!BK$46,"")</f>
        <v/>
      </c>
      <c r="BL22" s="221" t="str">
        <f>IF(InpPerformance!BL$46&lt;&gt;"",InpPerformance!BL$46,"")</f>
        <v/>
      </c>
      <c r="BM22" s="221" t="str">
        <f>IF(InpPerformance!BM$46&lt;&gt;"",InpPerformance!BM$46,"")</f>
        <v/>
      </c>
      <c r="BN22" s="221" t="str">
        <f>IF(InpPerformance!BN$46&lt;&gt;"",InpPerformance!BN$46,"")</f>
        <v/>
      </c>
      <c r="BO22" s="221" t="str">
        <f>IF(InpPerformance!BO$46&lt;&gt;"",InpPerformance!BO$46,"")</f>
        <v/>
      </c>
      <c r="BP22" s="221" t="str">
        <f>IF(InpPerformance!BP$46&lt;&gt;"",InpPerformance!BP$46,"")</f>
        <v/>
      </c>
      <c r="BQ22" s="221" t="str">
        <f>IF(InpPerformance!BQ$46&lt;&gt;"",InpPerformance!BQ$46,"")</f>
        <v/>
      </c>
    </row>
    <row r="23" spans="2:69" s="15" customFormat="1" x14ac:dyDescent="0.2">
      <c r="B23" s="213"/>
      <c r="C23" s="213"/>
      <c r="D23" s="213"/>
      <c r="E23" s="220" t="str">
        <f>InpPerformance!E$47</f>
        <v>Standard underperformance collar</v>
      </c>
      <c r="F23" s="213"/>
      <c r="G23" s="220" t="str">
        <f>InpPerformance!G$47</f>
        <v>Performance commitment unit</v>
      </c>
      <c r="H23" s="213"/>
      <c r="I23" s="213"/>
      <c r="J23" s="221" t="str">
        <f>IF(InpPerformance!J$47&lt;&gt;"",InpPerformance!J$47,"")</f>
        <v/>
      </c>
      <c r="K23" s="221" t="str">
        <f>IF(InpPerformance!K$47&lt;&gt;"",InpPerformance!K$47,"")</f>
        <v/>
      </c>
      <c r="L23" s="221" t="str">
        <f>IF(InpPerformance!L$47&lt;&gt;"",InpPerformance!L$47,"")</f>
        <v/>
      </c>
      <c r="M23" s="221" t="str">
        <f>IF(InpPerformance!M$47&lt;&gt;"",InpPerformance!M$47,"")</f>
        <v/>
      </c>
      <c r="N23" s="221" t="str">
        <f>IF(InpPerformance!N$47&lt;&gt;"",InpPerformance!N$47,"")</f>
        <v/>
      </c>
      <c r="O23" s="221" t="str">
        <f>IF(InpPerformance!O$47&lt;&gt;"",InpPerformance!O$47,"")</f>
        <v/>
      </c>
      <c r="P23" s="221" t="str">
        <f>IF(InpPerformance!P$47&lt;&gt;"",InpPerformance!P$47,"")</f>
        <v/>
      </c>
      <c r="Q23" s="221" t="str">
        <f>IF(InpPerformance!Q$47&lt;&gt;"",InpPerformance!Q$47,"")</f>
        <v/>
      </c>
      <c r="R23" s="221" t="str">
        <f>IF(InpPerformance!R$47&lt;&gt;"",InpPerformance!R$47,"")</f>
        <v/>
      </c>
      <c r="S23" s="221" t="str">
        <f>IF(InpPerformance!S$47&lt;&gt;"",InpPerformance!S$47,"")</f>
        <v/>
      </c>
      <c r="T23" s="221" t="str">
        <f>IF(InpPerformance!T$47&lt;&gt;"",InpPerformance!T$47,"")</f>
        <v/>
      </c>
      <c r="U23" s="221" t="str">
        <f>IF(InpPerformance!U$47&lt;&gt;"",InpPerformance!U$47,"")</f>
        <v/>
      </c>
      <c r="V23" s="221" t="str">
        <f>IF(InpPerformance!V$47&lt;&gt;"",InpPerformance!V$47,"")</f>
        <v/>
      </c>
      <c r="W23" s="221" t="str">
        <f>IF(InpPerformance!W$47&lt;&gt;"",InpPerformance!W$47,"")</f>
        <v/>
      </c>
      <c r="X23" s="221" t="str">
        <f>IF(InpPerformance!X$47&lt;&gt;"",InpPerformance!X$47,"")</f>
        <v/>
      </c>
      <c r="Y23" s="221" t="str">
        <f>IF(InpPerformance!Y$47&lt;&gt;"",InpPerformance!Y$47,"")</f>
        <v/>
      </c>
      <c r="Z23" s="221" t="str">
        <f>IF(InpPerformance!Z$47&lt;&gt;"",InpPerformance!Z$47,"")</f>
        <v/>
      </c>
      <c r="AA23" s="221" t="str">
        <f>IF(InpPerformance!AA$47&lt;&gt;"",InpPerformance!AA$47,"")</f>
        <v/>
      </c>
      <c r="AB23" s="221" t="str">
        <f>IF(InpPerformance!AB$47&lt;&gt;"",InpPerformance!AB$47,"")</f>
        <v/>
      </c>
      <c r="AC23" s="221" t="str">
        <f>IF(InpPerformance!AC$47&lt;&gt;"",InpPerformance!AC$47,"")</f>
        <v/>
      </c>
      <c r="AD23" s="221" t="str">
        <f>IF(InpPerformance!AD$47&lt;&gt;"",InpPerformance!AD$47,"")</f>
        <v/>
      </c>
      <c r="AE23" s="221" t="str">
        <f>IF(InpPerformance!AE$47&lt;&gt;"",InpPerformance!AE$47,"")</f>
        <v/>
      </c>
      <c r="AF23" s="221" t="str">
        <f>IF(InpPerformance!AF$47&lt;&gt;"",InpPerformance!AF$47,"")</f>
        <v/>
      </c>
      <c r="AG23" s="221" t="str">
        <f>IF(InpPerformance!AG$47&lt;&gt;"",InpPerformance!AG$47,"")</f>
        <v/>
      </c>
      <c r="AH23" s="221" t="str">
        <f>IF(InpPerformance!AH$47&lt;&gt;"",InpPerformance!AH$47,"")</f>
        <v/>
      </c>
      <c r="AI23" s="221" t="str">
        <f>IF(InpPerformance!AI$47&lt;&gt;"",InpPerformance!AI$47,"")</f>
        <v/>
      </c>
      <c r="AJ23" s="221" t="str">
        <f>IF(InpPerformance!AJ$47&lt;&gt;"",InpPerformance!AJ$47,"")</f>
        <v/>
      </c>
      <c r="AK23" s="221" t="str">
        <f>IF(InpPerformance!AK$47&lt;&gt;"",InpPerformance!AK$47,"")</f>
        <v/>
      </c>
      <c r="AL23" s="221" t="str">
        <f>IF(InpPerformance!AL$47&lt;&gt;"",InpPerformance!AL$47,"")</f>
        <v/>
      </c>
      <c r="AM23" s="221" t="str">
        <f>IF(InpPerformance!AM$47&lt;&gt;"",InpPerformance!AM$47,"")</f>
        <v/>
      </c>
      <c r="AN23" s="221" t="str">
        <f>IF(InpPerformance!AN$47&lt;&gt;"",InpPerformance!AN$47,"")</f>
        <v/>
      </c>
      <c r="AO23" s="221" t="str">
        <f>IF(InpPerformance!AO$47&lt;&gt;"",InpPerformance!AO$47,"")</f>
        <v/>
      </c>
      <c r="AP23" s="221" t="str">
        <f>IF(InpPerformance!AP$47&lt;&gt;"",InpPerformance!AP$47,"")</f>
        <v/>
      </c>
      <c r="AQ23" s="221" t="str">
        <f>IF(InpPerformance!AQ$47&lt;&gt;"",InpPerformance!AQ$47,"")</f>
        <v/>
      </c>
      <c r="AR23" s="221" t="str">
        <f>IF(InpPerformance!AR$47&lt;&gt;"",InpPerformance!AR$47,"")</f>
        <v/>
      </c>
      <c r="AS23" s="221" t="str">
        <f>IF(InpPerformance!AS$47&lt;&gt;"",InpPerformance!AS$47,"")</f>
        <v/>
      </c>
      <c r="AT23" s="221" t="str">
        <f>IF(InpPerformance!AT$47&lt;&gt;"",InpPerformance!AT$47,"")</f>
        <v/>
      </c>
      <c r="AU23" s="221" t="str">
        <f>IF(InpPerformance!AU$47&lt;&gt;"",InpPerformance!AU$47,"")</f>
        <v/>
      </c>
      <c r="AV23" s="221" t="str">
        <f>IF(InpPerformance!AV$47&lt;&gt;"",InpPerformance!AV$47,"")</f>
        <v/>
      </c>
      <c r="AW23" s="221" t="str">
        <f>IF(InpPerformance!AW$47&lt;&gt;"",InpPerformance!AW$47,"")</f>
        <v/>
      </c>
      <c r="AX23" s="221" t="str">
        <f>IF(InpPerformance!AX$47&lt;&gt;"",InpPerformance!AX$47,"")</f>
        <v/>
      </c>
      <c r="AY23" s="221" t="str">
        <f>IF(InpPerformance!AY$47&lt;&gt;"",InpPerformance!AY$47,"")</f>
        <v/>
      </c>
      <c r="AZ23" s="221" t="str">
        <f>IF(InpPerformance!AZ$47&lt;&gt;"",InpPerformance!AZ$47,"")</f>
        <v/>
      </c>
      <c r="BA23" s="221" t="str">
        <f>IF(InpPerformance!BA$47&lt;&gt;"",InpPerformance!BA$47,"")</f>
        <v/>
      </c>
      <c r="BB23" s="221" t="str">
        <f>IF(InpPerformance!BB$47&lt;&gt;"",InpPerformance!BB$47,"")</f>
        <v/>
      </c>
      <c r="BC23" s="221" t="str">
        <f>IF(InpPerformance!BC$47&lt;&gt;"",InpPerformance!BC$47,"")</f>
        <v/>
      </c>
      <c r="BD23" s="221" t="str">
        <f>IF(InpPerformance!BD$47&lt;&gt;"",InpPerformance!BD$47,"")</f>
        <v/>
      </c>
      <c r="BE23" s="221" t="str">
        <f>IF(InpPerformance!BE$47&lt;&gt;"",InpPerformance!BE$47,"")</f>
        <v/>
      </c>
      <c r="BF23" s="221" t="str">
        <f>IF(InpPerformance!BF$47&lt;&gt;"",InpPerformance!BF$47,"")</f>
        <v/>
      </c>
      <c r="BG23" s="221" t="str">
        <f>IF(InpPerformance!BG$47&lt;&gt;"",InpPerformance!BG$47,"")</f>
        <v/>
      </c>
      <c r="BH23" s="221" t="str">
        <f>IF(InpPerformance!BH$47&lt;&gt;"",InpPerformance!BH$47,"")</f>
        <v/>
      </c>
      <c r="BI23" s="221" t="str">
        <f>IF(InpPerformance!BI$47&lt;&gt;"",InpPerformance!BI$47,"")</f>
        <v/>
      </c>
      <c r="BJ23" s="221" t="str">
        <f>IF(InpPerformance!BJ$47&lt;&gt;"",InpPerformance!BJ$47,"")</f>
        <v/>
      </c>
      <c r="BK23" s="221" t="str">
        <f>IF(InpPerformance!BK$47&lt;&gt;"",InpPerformance!BK$47,"")</f>
        <v/>
      </c>
      <c r="BL23" s="221" t="str">
        <f>IF(InpPerformance!BL$47&lt;&gt;"",InpPerformance!BL$47,"")</f>
        <v/>
      </c>
      <c r="BM23" s="221" t="str">
        <f>IF(InpPerformance!BM$47&lt;&gt;"",InpPerformance!BM$47,"")</f>
        <v/>
      </c>
      <c r="BN23" s="221" t="str">
        <f>IF(InpPerformance!BN$47&lt;&gt;"",InpPerformance!BN$47,"")</f>
        <v/>
      </c>
      <c r="BO23" s="221" t="str">
        <f>IF(InpPerformance!BO$47&lt;&gt;"",InpPerformance!BO$47,"")</f>
        <v/>
      </c>
      <c r="BP23" s="221" t="str">
        <f>IF(InpPerformance!BP$47&lt;&gt;"",InpPerformance!BP$47,"")</f>
        <v/>
      </c>
      <c r="BQ23" s="221" t="str">
        <f>IF(InpPerformance!BQ$47&lt;&gt;"",InpPerformance!BQ$47,"")</f>
        <v/>
      </c>
    </row>
    <row r="24" spans="2:69" s="15" customFormat="1" ht="11.1" customHeight="1" x14ac:dyDescent="0.2">
      <c r="B24" s="213"/>
      <c r="C24" s="213"/>
      <c r="D24" s="213"/>
      <c r="E24" s="213"/>
      <c r="F24" s="213"/>
      <c r="G24" s="213"/>
      <c r="H24" s="213"/>
      <c r="I24" s="213"/>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224"/>
      <c r="BN24" s="224"/>
      <c r="BO24" s="224"/>
      <c r="BP24" s="224"/>
      <c r="BQ24" s="224"/>
    </row>
    <row r="25" spans="2:69" s="37" customFormat="1" x14ac:dyDescent="0.2">
      <c r="B25" s="220"/>
      <c r="C25" s="220"/>
      <c r="D25" s="220"/>
      <c r="E25" s="220" t="str">
        <f>InpPerformance!E$49</f>
        <v>Standard outperformance rate</v>
      </c>
      <c r="F25" s="220"/>
      <c r="G25" s="220" t="str">
        <f>InpPerformance!G$49</f>
        <v>£m/unit (2017-18 prices)</v>
      </c>
      <c r="H25" s="220"/>
      <c r="I25" s="220"/>
      <c r="J25" s="231" t="str">
        <f>IF(InpPerformance!J$49&lt;&gt;"",InpPerformance!J$49,"")</f>
        <v/>
      </c>
      <c r="K25" s="231" t="str">
        <f>IF(InpPerformance!K$49&lt;&gt;"",InpPerformance!K$49,"")</f>
        <v/>
      </c>
      <c r="L25" s="231" t="str">
        <f>IF(InpPerformance!L$49&lt;&gt;"",InpPerformance!L$49,"")</f>
        <v/>
      </c>
      <c r="M25" s="231" t="str">
        <f>IF(InpPerformance!M$49&lt;&gt;"",InpPerformance!M$49,"")</f>
        <v/>
      </c>
      <c r="N25" s="231" t="str">
        <f>IF(InpPerformance!N$49&lt;&gt;"",InpPerformance!N$49,"")</f>
        <v/>
      </c>
      <c r="O25" s="231" t="str">
        <f>IF(InpPerformance!O$49&lt;&gt;"",InpPerformance!O$49,"")</f>
        <v/>
      </c>
      <c r="P25" s="231" t="str">
        <f>IF(InpPerformance!P$49&lt;&gt;"",InpPerformance!P$49,"")</f>
        <v/>
      </c>
      <c r="Q25" s="231" t="str">
        <f>IF(InpPerformance!Q$49&lt;&gt;"",InpPerformance!Q$49,"")</f>
        <v/>
      </c>
      <c r="R25" s="231" t="str">
        <f>IF(InpPerformance!R$49&lt;&gt;"",InpPerformance!R$49,"")</f>
        <v/>
      </c>
      <c r="S25" s="231" t="str">
        <f>IF(InpPerformance!S$49&lt;&gt;"",InpPerformance!S$49,"")</f>
        <v/>
      </c>
      <c r="T25" s="231" t="str">
        <f>IF(InpPerformance!T$49&lt;&gt;"",InpPerformance!T$49,"")</f>
        <v/>
      </c>
      <c r="U25" s="231" t="str">
        <f>IF(InpPerformance!U$49&lt;&gt;"",InpPerformance!U$49,"")</f>
        <v/>
      </c>
      <c r="V25" s="231" t="str">
        <f>IF(InpPerformance!V$49&lt;&gt;"",InpPerformance!V$49,"")</f>
        <v/>
      </c>
      <c r="W25" s="231" t="str">
        <f>IF(InpPerformance!W$49&lt;&gt;"",InpPerformance!W$49,"")</f>
        <v/>
      </c>
      <c r="X25" s="231" t="str">
        <f>IF(InpPerformance!X$49&lt;&gt;"",InpPerformance!X$49,"")</f>
        <v/>
      </c>
      <c r="Y25" s="231" t="str">
        <f>IF(InpPerformance!Y$49&lt;&gt;"",InpPerformance!Y$49,"")</f>
        <v/>
      </c>
      <c r="Z25" s="231" t="str">
        <f>IF(InpPerformance!Z$49&lt;&gt;"",InpPerformance!Z$49,"")</f>
        <v/>
      </c>
      <c r="AA25" s="231" t="str">
        <f>IF(InpPerformance!AA$49&lt;&gt;"",InpPerformance!AA$49,"")</f>
        <v/>
      </c>
      <c r="AB25" s="231" t="str">
        <f>IF(InpPerformance!AB$49&lt;&gt;"",InpPerformance!AB$49,"")</f>
        <v/>
      </c>
      <c r="AC25" s="231" t="str">
        <f>IF(InpPerformance!AC$49&lt;&gt;"",InpPerformance!AC$49,"")</f>
        <v/>
      </c>
      <c r="AD25" s="231" t="str">
        <f>IF(InpPerformance!AD$49&lt;&gt;"",InpPerformance!AD$49,"")</f>
        <v/>
      </c>
      <c r="AE25" s="231" t="str">
        <f>IF(InpPerformance!AE$49&lt;&gt;"",InpPerformance!AE$49,"")</f>
        <v/>
      </c>
      <c r="AF25" s="231" t="str">
        <f>IF(InpPerformance!AF$49&lt;&gt;"",InpPerformance!AF$49,"")</f>
        <v/>
      </c>
      <c r="AG25" s="231" t="str">
        <f>IF(InpPerformance!AG$49&lt;&gt;"",InpPerformance!AG$49,"")</f>
        <v/>
      </c>
      <c r="AH25" s="231" t="str">
        <f>IF(InpPerformance!AH$49&lt;&gt;"",InpPerformance!AH$49,"")</f>
        <v/>
      </c>
      <c r="AI25" s="231" t="str">
        <f>IF(InpPerformance!AI$49&lt;&gt;"",InpPerformance!AI$49,"")</f>
        <v/>
      </c>
      <c r="AJ25" s="231" t="str">
        <f>IF(InpPerformance!AJ$49&lt;&gt;"",InpPerformance!AJ$49,"")</f>
        <v/>
      </c>
      <c r="AK25" s="231" t="str">
        <f>IF(InpPerformance!AK$49&lt;&gt;"",InpPerformance!AK$49,"")</f>
        <v/>
      </c>
      <c r="AL25" s="231" t="str">
        <f>IF(InpPerformance!AL$49&lt;&gt;"",InpPerformance!AL$49,"")</f>
        <v/>
      </c>
      <c r="AM25" s="231" t="str">
        <f>IF(InpPerformance!AM$49&lt;&gt;"",InpPerformance!AM$49,"")</f>
        <v/>
      </c>
      <c r="AN25" s="231" t="str">
        <f>IF(InpPerformance!AN$49&lt;&gt;"",InpPerformance!AN$49,"")</f>
        <v/>
      </c>
      <c r="AO25" s="231" t="str">
        <f>IF(InpPerformance!AO$49&lt;&gt;"",InpPerformance!AO$49,"")</f>
        <v/>
      </c>
      <c r="AP25" s="231" t="str">
        <f>IF(InpPerformance!AP$49&lt;&gt;"",InpPerformance!AP$49,"")</f>
        <v/>
      </c>
      <c r="AQ25" s="231" t="str">
        <f>IF(InpPerformance!AQ$49&lt;&gt;"",InpPerformance!AQ$49,"")</f>
        <v/>
      </c>
      <c r="AR25" s="231" t="str">
        <f>IF(InpPerformance!AR$49&lt;&gt;"",InpPerformance!AR$49,"")</f>
        <v/>
      </c>
      <c r="AS25" s="231" t="str">
        <f>IF(InpPerformance!AS$49&lt;&gt;"",InpPerformance!AS$49,"")</f>
        <v/>
      </c>
      <c r="AT25" s="231" t="str">
        <f>IF(InpPerformance!AT$49&lt;&gt;"",InpPerformance!AT$49,"")</f>
        <v/>
      </c>
      <c r="AU25" s="231" t="str">
        <f>IF(InpPerformance!AU$49&lt;&gt;"",InpPerformance!AU$49,"")</f>
        <v/>
      </c>
      <c r="AV25" s="231" t="str">
        <f>IF(InpPerformance!AV$49&lt;&gt;"",InpPerformance!AV$49,"")</f>
        <v/>
      </c>
      <c r="AW25" s="231" t="str">
        <f>IF(InpPerformance!AW$49&lt;&gt;"",InpPerformance!AW$49,"")</f>
        <v/>
      </c>
      <c r="AX25" s="231" t="str">
        <f>IF(InpPerformance!AX$49&lt;&gt;"",InpPerformance!AX$49,"")</f>
        <v/>
      </c>
      <c r="AY25" s="231" t="str">
        <f>IF(InpPerformance!AY$49&lt;&gt;"",InpPerformance!AY$49,"")</f>
        <v/>
      </c>
      <c r="AZ25" s="231" t="str">
        <f>IF(InpPerformance!AZ$49&lt;&gt;"",InpPerformance!AZ$49,"")</f>
        <v/>
      </c>
      <c r="BA25" s="231" t="str">
        <f>IF(InpPerformance!BA$49&lt;&gt;"",InpPerformance!BA$49,"")</f>
        <v/>
      </c>
      <c r="BB25" s="231" t="str">
        <f>IF(InpPerformance!BB$49&lt;&gt;"",InpPerformance!BB$49,"")</f>
        <v/>
      </c>
      <c r="BC25" s="231" t="str">
        <f>IF(InpPerformance!BC$49&lt;&gt;"",InpPerformance!BC$49,"")</f>
        <v/>
      </c>
      <c r="BD25" s="231" t="str">
        <f>IF(InpPerformance!BD$49&lt;&gt;"",InpPerformance!BD$49,"")</f>
        <v/>
      </c>
      <c r="BE25" s="231" t="str">
        <f>IF(InpPerformance!BE$49&lt;&gt;"",InpPerformance!BE$49,"")</f>
        <v/>
      </c>
      <c r="BF25" s="231" t="str">
        <f>IF(InpPerformance!BF$49&lt;&gt;"",InpPerformance!BF$49,"")</f>
        <v/>
      </c>
      <c r="BG25" s="231" t="str">
        <f>IF(InpPerformance!BG$49&lt;&gt;"",InpPerformance!BG$49,"")</f>
        <v/>
      </c>
      <c r="BH25" s="231" t="str">
        <f>IF(InpPerformance!BH$49&lt;&gt;"",InpPerformance!BH$49,"")</f>
        <v/>
      </c>
      <c r="BI25" s="231" t="str">
        <f>IF(InpPerformance!BI$49&lt;&gt;"",InpPerformance!BI$49,"")</f>
        <v/>
      </c>
      <c r="BJ25" s="231" t="str">
        <f>IF(InpPerformance!BJ$49&lt;&gt;"",InpPerformance!BJ$49,"")</f>
        <v/>
      </c>
      <c r="BK25" s="231" t="str">
        <f>IF(InpPerformance!BK$49&lt;&gt;"",InpPerformance!BK$49,"")</f>
        <v/>
      </c>
      <c r="BL25" s="231" t="str">
        <f>IF(InpPerformance!BL$49&lt;&gt;"",InpPerformance!BL$49,"")</f>
        <v/>
      </c>
      <c r="BM25" s="231" t="str">
        <f>IF(InpPerformance!BM$49&lt;&gt;"",InpPerformance!BM$49,"")</f>
        <v/>
      </c>
      <c r="BN25" s="231" t="str">
        <f>IF(InpPerformance!BN$49&lt;&gt;"",InpPerformance!BN$49,"")</f>
        <v/>
      </c>
      <c r="BO25" s="231" t="str">
        <f>IF(InpPerformance!BO$49&lt;&gt;"",InpPerformance!BO$49,"")</f>
        <v/>
      </c>
      <c r="BP25" s="231" t="str">
        <f>IF(InpPerformance!BP$49&lt;&gt;"",InpPerformance!BP$49,"")</f>
        <v/>
      </c>
      <c r="BQ25" s="231" t="str">
        <f>IF(InpPerformance!BQ$49&lt;&gt;"",InpPerformance!BQ$49,"")</f>
        <v/>
      </c>
    </row>
    <row r="26" spans="2:69" s="37" customFormat="1" ht="12" customHeight="1" x14ac:dyDescent="0.2">
      <c r="B26" s="220"/>
      <c r="C26" s="220"/>
      <c r="D26" s="220"/>
      <c r="E26" s="220" t="str">
        <f>InpPerformance!E$50</f>
        <v>Standard underperformance rate</v>
      </c>
      <c r="F26" s="220"/>
      <c r="G26" s="220" t="str">
        <f>InpPerformance!G$50</f>
        <v>£m/unit (2017-18 prices)</v>
      </c>
      <c r="H26" s="220"/>
      <c r="I26" s="220"/>
      <c r="J26" s="231" t="str">
        <f>IF(InpPerformance!J$50&lt;&gt;"",InpPerformance!J$50,"")</f>
        <v/>
      </c>
      <c r="K26" s="231" t="str">
        <f>IF(InpPerformance!K$50&lt;&gt;"",InpPerformance!K$50,"")</f>
        <v/>
      </c>
      <c r="L26" s="231" t="str">
        <f>IF(InpPerformance!L$50&lt;&gt;"",InpPerformance!L$50,"")</f>
        <v/>
      </c>
      <c r="M26" s="231" t="str">
        <f>IF(InpPerformance!M$50&lt;&gt;"",InpPerformance!M$50,"")</f>
        <v/>
      </c>
      <c r="N26" s="231" t="str">
        <f>IF(InpPerformance!N$50&lt;&gt;"",InpPerformance!N$50,"")</f>
        <v/>
      </c>
      <c r="O26" s="231" t="str">
        <f>IF(InpPerformance!O$50&lt;&gt;"",InpPerformance!O$50,"")</f>
        <v/>
      </c>
      <c r="P26" s="231" t="str">
        <f>IF(InpPerformance!P$50&lt;&gt;"",InpPerformance!P$50,"")</f>
        <v/>
      </c>
      <c r="Q26" s="231" t="str">
        <f>IF(InpPerformance!Q$50&lt;&gt;"",InpPerformance!Q$50,"")</f>
        <v/>
      </c>
      <c r="R26" s="231" t="str">
        <f>IF(InpPerformance!R$50&lt;&gt;"",InpPerformance!R$50,"")</f>
        <v/>
      </c>
      <c r="S26" s="231" t="str">
        <f>IF(InpPerformance!S$50&lt;&gt;"",InpPerformance!S$50,"")</f>
        <v/>
      </c>
      <c r="T26" s="231" t="str">
        <f>IF(InpPerformance!T$50&lt;&gt;"",InpPerformance!T$50,"")</f>
        <v/>
      </c>
      <c r="U26" s="231" t="str">
        <f>IF(InpPerformance!U$50&lt;&gt;"",InpPerformance!U$50,"")</f>
        <v/>
      </c>
      <c r="V26" s="231" t="str">
        <f>IF(InpPerformance!V$50&lt;&gt;"",InpPerformance!V$50,"")</f>
        <v/>
      </c>
      <c r="W26" s="231" t="str">
        <f>IF(InpPerformance!W$50&lt;&gt;"",InpPerformance!W$50,"")</f>
        <v/>
      </c>
      <c r="X26" s="231" t="str">
        <f>IF(InpPerformance!X$50&lt;&gt;"",InpPerformance!X$50,"")</f>
        <v/>
      </c>
      <c r="Y26" s="231" t="str">
        <f>IF(InpPerformance!Y$50&lt;&gt;"",InpPerformance!Y$50,"")</f>
        <v/>
      </c>
      <c r="Z26" s="231" t="str">
        <f>IF(InpPerformance!Z$50&lt;&gt;"",InpPerformance!Z$50,"")</f>
        <v/>
      </c>
      <c r="AA26" s="231" t="str">
        <f>IF(InpPerformance!AA$50&lt;&gt;"",InpPerformance!AA$50,"")</f>
        <v/>
      </c>
      <c r="AB26" s="231" t="str">
        <f>IF(InpPerformance!AB$50&lt;&gt;"",InpPerformance!AB$50,"")</f>
        <v/>
      </c>
      <c r="AC26" s="231" t="str">
        <f>IF(InpPerformance!AC$50&lt;&gt;"",InpPerformance!AC$50,"")</f>
        <v/>
      </c>
      <c r="AD26" s="231" t="str">
        <f>IF(InpPerformance!AD$50&lt;&gt;"",InpPerformance!AD$50,"")</f>
        <v/>
      </c>
      <c r="AE26" s="231" t="str">
        <f>IF(InpPerformance!AE$50&lt;&gt;"",InpPerformance!AE$50,"")</f>
        <v/>
      </c>
      <c r="AF26" s="231" t="str">
        <f>IF(InpPerformance!AF$50&lt;&gt;"",InpPerformance!AF$50,"")</f>
        <v/>
      </c>
      <c r="AG26" s="231" t="str">
        <f>IF(InpPerformance!AG$50&lt;&gt;"",InpPerformance!AG$50,"")</f>
        <v/>
      </c>
      <c r="AH26" s="231" t="str">
        <f>IF(InpPerformance!AH$50&lt;&gt;"",InpPerformance!AH$50,"")</f>
        <v/>
      </c>
      <c r="AI26" s="231" t="str">
        <f>IF(InpPerformance!AI$50&lt;&gt;"",InpPerformance!AI$50,"")</f>
        <v/>
      </c>
      <c r="AJ26" s="231" t="str">
        <f>IF(InpPerformance!AJ$50&lt;&gt;"",InpPerformance!AJ$50,"")</f>
        <v/>
      </c>
      <c r="AK26" s="231" t="str">
        <f>IF(InpPerformance!AK$50&lt;&gt;"",InpPerformance!AK$50,"")</f>
        <v/>
      </c>
      <c r="AL26" s="231" t="str">
        <f>IF(InpPerformance!AL$50&lt;&gt;"",InpPerformance!AL$50,"")</f>
        <v/>
      </c>
      <c r="AM26" s="231" t="str">
        <f>IF(InpPerformance!AM$50&lt;&gt;"",InpPerformance!AM$50,"")</f>
        <v/>
      </c>
      <c r="AN26" s="231" t="str">
        <f>IF(InpPerformance!AN$50&lt;&gt;"",InpPerformance!AN$50,"")</f>
        <v/>
      </c>
      <c r="AO26" s="231" t="str">
        <f>IF(InpPerformance!AO$50&lt;&gt;"",InpPerformance!AO$50,"")</f>
        <v/>
      </c>
      <c r="AP26" s="231" t="str">
        <f>IF(InpPerformance!AP$50&lt;&gt;"",InpPerformance!AP$50,"")</f>
        <v/>
      </c>
      <c r="AQ26" s="231" t="str">
        <f>IF(InpPerformance!AQ$50&lt;&gt;"",InpPerformance!AQ$50,"")</f>
        <v/>
      </c>
      <c r="AR26" s="231" t="str">
        <f>IF(InpPerformance!AR$50&lt;&gt;"",InpPerformance!AR$50,"")</f>
        <v/>
      </c>
      <c r="AS26" s="231" t="str">
        <f>IF(InpPerformance!AS$50&lt;&gt;"",InpPerformance!AS$50,"")</f>
        <v/>
      </c>
      <c r="AT26" s="231" t="str">
        <f>IF(InpPerformance!AT$50&lt;&gt;"",InpPerformance!AT$50,"")</f>
        <v/>
      </c>
      <c r="AU26" s="231" t="str">
        <f>IF(InpPerformance!AU$50&lt;&gt;"",InpPerformance!AU$50,"")</f>
        <v/>
      </c>
      <c r="AV26" s="231" t="str">
        <f>IF(InpPerformance!AV$50&lt;&gt;"",InpPerformance!AV$50,"")</f>
        <v/>
      </c>
      <c r="AW26" s="231" t="str">
        <f>IF(InpPerformance!AW$50&lt;&gt;"",InpPerformance!AW$50,"")</f>
        <v/>
      </c>
      <c r="AX26" s="231" t="str">
        <f>IF(InpPerformance!AX$50&lt;&gt;"",InpPerformance!AX$50,"")</f>
        <v/>
      </c>
      <c r="AY26" s="231" t="str">
        <f>IF(InpPerformance!AY$50&lt;&gt;"",InpPerformance!AY$50,"")</f>
        <v/>
      </c>
      <c r="AZ26" s="231" t="str">
        <f>IF(InpPerformance!AZ$50&lt;&gt;"",InpPerformance!AZ$50,"")</f>
        <v/>
      </c>
      <c r="BA26" s="231" t="str">
        <f>IF(InpPerformance!BA$50&lt;&gt;"",InpPerformance!BA$50,"")</f>
        <v/>
      </c>
      <c r="BB26" s="231" t="str">
        <f>IF(InpPerformance!BB$50&lt;&gt;"",InpPerformance!BB$50,"")</f>
        <v/>
      </c>
      <c r="BC26" s="231" t="str">
        <f>IF(InpPerformance!BC$50&lt;&gt;"",InpPerformance!BC$50,"")</f>
        <v/>
      </c>
      <c r="BD26" s="231" t="str">
        <f>IF(InpPerformance!BD$50&lt;&gt;"",InpPerformance!BD$50,"")</f>
        <v/>
      </c>
      <c r="BE26" s="231" t="str">
        <f>IF(InpPerformance!BE$50&lt;&gt;"",InpPerformance!BE$50,"")</f>
        <v/>
      </c>
      <c r="BF26" s="231" t="str">
        <f>IF(InpPerformance!BF$50&lt;&gt;"",InpPerformance!BF$50,"")</f>
        <v/>
      </c>
      <c r="BG26" s="231" t="str">
        <f>IF(InpPerformance!BG$50&lt;&gt;"",InpPerformance!BG$50,"")</f>
        <v/>
      </c>
      <c r="BH26" s="231" t="str">
        <f>IF(InpPerformance!BH$50&lt;&gt;"",InpPerformance!BH$50,"")</f>
        <v/>
      </c>
      <c r="BI26" s="231" t="str">
        <f>IF(InpPerformance!BI$50&lt;&gt;"",InpPerformance!BI$50,"")</f>
        <v/>
      </c>
      <c r="BJ26" s="231" t="str">
        <f>IF(InpPerformance!BJ$50&lt;&gt;"",InpPerformance!BJ$50,"")</f>
        <v/>
      </c>
      <c r="BK26" s="231" t="str">
        <f>IF(InpPerformance!BK$50&lt;&gt;"",InpPerformance!BK$50,"")</f>
        <v/>
      </c>
      <c r="BL26" s="231" t="str">
        <f>IF(InpPerformance!BL$50&lt;&gt;"",InpPerformance!BL$50,"")</f>
        <v/>
      </c>
      <c r="BM26" s="231" t="str">
        <f>IF(InpPerformance!BM$50&lt;&gt;"",InpPerformance!BM$50,"")</f>
        <v/>
      </c>
      <c r="BN26" s="231" t="str">
        <f>IF(InpPerformance!BN$50&lt;&gt;"",InpPerformance!BN$50,"")</f>
        <v/>
      </c>
      <c r="BO26" s="231" t="str">
        <f>IF(InpPerformance!BO$50&lt;&gt;"",InpPerformance!BO$50,"")</f>
        <v/>
      </c>
      <c r="BP26" s="231" t="str">
        <f>IF(InpPerformance!BP$50&lt;&gt;"",InpPerformance!BP$50,"")</f>
        <v/>
      </c>
      <c r="BQ26" s="231" t="str">
        <f>IF(InpPerformance!BQ$50&lt;&gt;"",InpPerformance!BQ$50,"")</f>
        <v/>
      </c>
    </row>
    <row r="27" spans="2:69" s="15" customFormat="1" ht="11.1" customHeight="1" x14ac:dyDescent="0.2">
      <c r="B27" s="213"/>
      <c r="C27" s="213"/>
      <c r="D27" s="213"/>
      <c r="E27" s="213"/>
      <c r="F27" s="213"/>
      <c r="G27" s="213"/>
      <c r="H27" s="213"/>
      <c r="I27" s="213"/>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row>
    <row r="28" spans="2:69" s="15" customFormat="1" x14ac:dyDescent="0.2">
      <c r="B28" s="213"/>
      <c r="C28" s="205" t="s">
        <v>175</v>
      </c>
      <c r="D28" s="213"/>
      <c r="E28" s="213"/>
      <c r="F28" s="213"/>
      <c r="G28" s="213"/>
      <c r="H28" s="213"/>
      <c r="I28" s="213"/>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row>
    <row r="29" spans="2:69" s="15" customFormat="1" x14ac:dyDescent="0.2">
      <c r="B29" s="213"/>
      <c r="C29" s="213"/>
      <c r="D29" s="213"/>
      <c r="E29" s="213" t="s">
        <v>176</v>
      </c>
      <c r="F29" s="213"/>
      <c r="G29" s="213" t="s">
        <v>106</v>
      </c>
      <c r="H29" s="213"/>
      <c r="I29" s="213"/>
      <c r="J29" s="224" t="b">
        <f>IF(J25&lt;&gt;"",TRUE,FALSE)</f>
        <v>0</v>
      </c>
      <c r="K29" s="224" t="b">
        <f t="shared" ref="K29" si="2">IF(K25&lt;&gt;"",TRUE,FALSE)</f>
        <v>0</v>
      </c>
      <c r="L29" s="224" t="b">
        <f t="shared" ref="L29:M29" si="3">IF(L25&lt;&gt;"",TRUE,FALSE)</f>
        <v>0</v>
      </c>
      <c r="M29" s="224" t="b">
        <f t="shared" si="3"/>
        <v>0</v>
      </c>
      <c r="N29" s="224" t="b">
        <f t="shared" ref="N29:BQ29" si="4">IF(N25&lt;&gt;"",TRUE,FALSE)</f>
        <v>0</v>
      </c>
      <c r="O29" s="224" t="b">
        <f t="shared" si="4"/>
        <v>0</v>
      </c>
      <c r="P29" s="224" t="b">
        <f t="shared" si="4"/>
        <v>0</v>
      </c>
      <c r="Q29" s="224" t="b">
        <f t="shared" si="4"/>
        <v>0</v>
      </c>
      <c r="R29" s="224" t="b">
        <f t="shared" si="4"/>
        <v>0</v>
      </c>
      <c r="S29" s="224" t="b">
        <f t="shared" si="4"/>
        <v>0</v>
      </c>
      <c r="T29" s="224" t="b">
        <f t="shared" si="4"/>
        <v>0</v>
      </c>
      <c r="U29" s="224" t="b">
        <f t="shared" si="4"/>
        <v>0</v>
      </c>
      <c r="V29" s="224" t="b">
        <f t="shared" si="4"/>
        <v>0</v>
      </c>
      <c r="W29" s="224" t="b">
        <f t="shared" si="4"/>
        <v>0</v>
      </c>
      <c r="X29" s="224" t="b">
        <f t="shared" si="4"/>
        <v>0</v>
      </c>
      <c r="Y29" s="224" t="b">
        <f t="shared" si="4"/>
        <v>0</v>
      </c>
      <c r="Z29" s="224" t="b">
        <f t="shared" si="4"/>
        <v>0</v>
      </c>
      <c r="AA29" s="224" t="b">
        <f t="shared" si="4"/>
        <v>0</v>
      </c>
      <c r="AB29" s="224" t="b">
        <f t="shared" si="4"/>
        <v>0</v>
      </c>
      <c r="AC29" s="224" t="b">
        <f t="shared" si="4"/>
        <v>0</v>
      </c>
      <c r="AD29" s="224" t="b">
        <f t="shared" si="4"/>
        <v>0</v>
      </c>
      <c r="AE29" s="224" t="b">
        <f t="shared" si="4"/>
        <v>0</v>
      </c>
      <c r="AF29" s="224" t="b">
        <f t="shared" si="4"/>
        <v>0</v>
      </c>
      <c r="AG29" s="224" t="b">
        <f t="shared" si="4"/>
        <v>0</v>
      </c>
      <c r="AH29" s="224" t="b">
        <f t="shared" si="4"/>
        <v>0</v>
      </c>
      <c r="AI29" s="224" t="b">
        <f t="shared" si="4"/>
        <v>0</v>
      </c>
      <c r="AJ29" s="224" t="b">
        <f t="shared" si="4"/>
        <v>0</v>
      </c>
      <c r="AK29" s="224" t="b">
        <f t="shared" si="4"/>
        <v>0</v>
      </c>
      <c r="AL29" s="224" t="b">
        <f t="shared" si="4"/>
        <v>0</v>
      </c>
      <c r="AM29" s="224" t="b">
        <f t="shared" si="4"/>
        <v>0</v>
      </c>
      <c r="AN29" s="224" t="b">
        <f t="shared" si="4"/>
        <v>0</v>
      </c>
      <c r="AO29" s="224" t="b">
        <f t="shared" si="4"/>
        <v>0</v>
      </c>
      <c r="AP29" s="224" t="b">
        <f t="shared" si="4"/>
        <v>0</v>
      </c>
      <c r="AQ29" s="224" t="b">
        <f t="shared" si="4"/>
        <v>0</v>
      </c>
      <c r="AR29" s="224" t="b">
        <f t="shared" si="4"/>
        <v>0</v>
      </c>
      <c r="AS29" s="224" t="b">
        <f t="shared" si="4"/>
        <v>0</v>
      </c>
      <c r="AT29" s="224" t="b">
        <f t="shared" si="4"/>
        <v>0</v>
      </c>
      <c r="AU29" s="224" t="b">
        <f t="shared" si="4"/>
        <v>0</v>
      </c>
      <c r="AV29" s="224" t="b">
        <f t="shared" si="4"/>
        <v>0</v>
      </c>
      <c r="AW29" s="224" t="b">
        <f t="shared" si="4"/>
        <v>0</v>
      </c>
      <c r="AX29" s="224" t="b">
        <f t="shared" si="4"/>
        <v>0</v>
      </c>
      <c r="AY29" s="224" t="b">
        <f t="shared" si="4"/>
        <v>0</v>
      </c>
      <c r="AZ29" s="224" t="b">
        <f t="shared" si="4"/>
        <v>0</v>
      </c>
      <c r="BA29" s="224" t="b">
        <f t="shared" si="4"/>
        <v>0</v>
      </c>
      <c r="BB29" s="224" t="b">
        <f t="shared" si="4"/>
        <v>0</v>
      </c>
      <c r="BC29" s="224" t="b">
        <f t="shared" si="4"/>
        <v>0</v>
      </c>
      <c r="BD29" s="224" t="b">
        <f t="shared" si="4"/>
        <v>0</v>
      </c>
      <c r="BE29" s="224" t="b">
        <f t="shared" si="4"/>
        <v>0</v>
      </c>
      <c r="BF29" s="224" t="b">
        <f t="shared" si="4"/>
        <v>0</v>
      </c>
      <c r="BG29" s="224" t="b">
        <f t="shared" si="4"/>
        <v>0</v>
      </c>
      <c r="BH29" s="224" t="b">
        <f t="shared" si="4"/>
        <v>0</v>
      </c>
      <c r="BI29" s="224" t="b">
        <f t="shared" si="4"/>
        <v>0</v>
      </c>
      <c r="BJ29" s="224" t="b">
        <f t="shared" si="4"/>
        <v>0</v>
      </c>
      <c r="BK29" s="224" t="b">
        <f t="shared" si="4"/>
        <v>0</v>
      </c>
      <c r="BL29" s="224" t="b">
        <f t="shared" si="4"/>
        <v>0</v>
      </c>
      <c r="BM29" s="224" t="b">
        <f t="shared" si="4"/>
        <v>0</v>
      </c>
      <c r="BN29" s="224" t="b">
        <f t="shared" si="4"/>
        <v>0</v>
      </c>
      <c r="BO29" s="224" t="b">
        <f t="shared" si="4"/>
        <v>0</v>
      </c>
      <c r="BP29" s="224" t="b">
        <f t="shared" si="4"/>
        <v>0</v>
      </c>
      <c r="BQ29" s="224" t="b">
        <f t="shared" si="4"/>
        <v>0</v>
      </c>
    </row>
    <row r="30" spans="2:69" s="15" customFormat="1" x14ac:dyDescent="0.2">
      <c r="B30" s="213"/>
      <c r="C30" s="213"/>
      <c r="D30" s="213"/>
      <c r="E30" s="213" t="s">
        <v>177</v>
      </c>
      <c r="F30" s="213"/>
      <c r="G30" s="213" t="s">
        <v>106</v>
      </c>
      <c r="H30" s="213"/>
      <c r="I30" s="213"/>
      <c r="J30" s="223" t="b">
        <f t="shared" ref="J30:L30" si="5">IF(J29=TRUE,IF(((J$16-J$21)*J$14)&gt;0,TRUE,FALSE),FALSE)</f>
        <v>0</v>
      </c>
      <c r="K30" s="223" t="b">
        <f t="shared" si="5"/>
        <v>0</v>
      </c>
      <c r="L30" s="223" t="b">
        <f t="shared" si="5"/>
        <v>0</v>
      </c>
      <c r="M30" s="223" t="b">
        <f t="shared" ref="M30:N30" si="6">IF(M29=TRUE,IF(((M$16-M$21)*M$14)&gt;0,TRUE,FALSE),FALSE)</f>
        <v>0</v>
      </c>
      <c r="N30" s="223" t="b">
        <f t="shared" si="6"/>
        <v>0</v>
      </c>
      <c r="O30" s="223" t="b">
        <f t="shared" ref="O30:BQ30" si="7">IF(O29=TRUE,IF(((O$16-O$21)*O$14)&gt;0,TRUE,FALSE),FALSE)</f>
        <v>0</v>
      </c>
      <c r="P30" s="223" t="b">
        <f t="shared" si="7"/>
        <v>0</v>
      </c>
      <c r="Q30" s="223" t="b">
        <f t="shared" si="7"/>
        <v>0</v>
      </c>
      <c r="R30" s="223" t="b">
        <f t="shared" si="7"/>
        <v>0</v>
      </c>
      <c r="S30" s="223" t="b">
        <f t="shared" si="7"/>
        <v>0</v>
      </c>
      <c r="T30" s="223" t="b">
        <f t="shared" si="7"/>
        <v>0</v>
      </c>
      <c r="U30" s="223" t="b">
        <f t="shared" si="7"/>
        <v>0</v>
      </c>
      <c r="V30" s="223" t="b">
        <f t="shared" si="7"/>
        <v>0</v>
      </c>
      <c r="W30" s="223" t="b">
        <f t="shared" si="7"/>
        <v>0</v>
      </c>
      <c r="X30" s="223" t="b">
        <f t="shared" si="7"/>
        <v>0</v>
      </c>
      <c r="Y30" s="223" t="b">
        <f t="shared" si="7"/>
        <v>0</v>
      </c>
      <c r="Z30" s="223" t="b">
        <f t="shared" si="7"/>
        <v>0</v>
      </c>
      <c r="AA30" s="223" t="b">
        <f t="shared" si="7"/>
        <v>0</v>
      </c>
      <c r="AB30" s="223" t="b">
        <f t="shared" si="7"/>
        <v>0</v>
      </c>
      <c r="AC30" s="223" t="b">
        <f t="shared" si="7"/>
        <v>0</v>
      </c>
      <c r="AD30" s="223" t="b">
        <f t="shared" si="7"/>
        <v>0</v>
      </c>
      <c r="AE30" s="223" t="b">
        <f t="shared" si="7"/>
        <v>0</v>
      </c>
      <c r="AF30" s="223" t="b">
        <f t="shared" si="7"/>
        <v>0</v>
      </c>
      <c r="AG30" s="223" t="b">
        <f t="shared" si="7"/>
        <v>0</v>
      </c>
      <c r="AH30" s="223" t="b">
        <f t="shared" si="7"/>
        <v>0</v>
      </c>
      <c r="AI30" s="223" t="b">
        <f t="shared" si="7"/>
        <v>0</v>
      </c>
      <c r="AJ30" s="223" t="b">
        <f t="shared" si="7"/>
        <v>0</v>
      </c>
      <c r="AK30" s="223" t="b">
        <f t="shared" si="7"/>
        <v>0</v>
      </c>
      <c r="AL30" s="223" t="b">
        <f t="shared" si="7"/>
        <v>0</v>
      </c>
      <c r="AM30" s="223" t="b">
        <f t="shared" si="7"/>
        <v>0</v>
      </c>
      <c r="AN30" s="223" t="b">
        <f t="shared" si="7"/>
        <v>0</v>
      </c>
      <c r="AO30" s="223" t="b">
        <f t="shared" si="7"/>
        <v>0</v>
      </c>
      <c r="AP30" s="223" t="b">
        <f t="shared" si="7"/>
        <v>0</v>
      </c>
      <c r="AQ30" s="223" t="b">
        <f t="shared" si="7"/>
        <v>0</v>
      </c>
      <c r="AR30" s="223" t="b">
        <f t="shared" si="7"/>
        <v>0</v>
      </c>
      <c r="AS30" s="223" t="b">
        <f t="shared" si="7"/>
        <v>0</v>
      </c>
      <c r="AT30" s="223" t="b">
        <f t="shared" si="7"/>
        <v>0</v>
      </c>
      <c r="AU30" s="223" t="b">
        <f t="shared" si="7"/>
        <v>0</v>
      </c>
      <c r="AV30" s="223" t="b">
        <f t="shared" si="7"/>
        <v>0</v>
      </c>
      <c r="AW30" s="223" t="b">
        <f t="shared" si="7"/>
        <v>0</v>
      </c>
      <c r="AX30" s="223" t="b">
        <f t="shared" si="7"/>
        <v>0</v>
      </c>
      <c r="AY30" s="223" t="b">
        <f t="shared" si="7"/>
        <v>0</v>
      </c>
      <c r="AZ30" s="223" t="b">
        <f t="shared" si="7"/>
        <v>0</v>
      </c>
      <c r="BA30" s="223" t="b">
        <f t="shared" si="7"/>
        <v>0</v>
      </c>
      <c r="BB30" s="223" t="b">
        <f t="shared" si="7"/>
        <v>0</v>
      </c>
      <c r="BC30" s="223" t="b">
        <f t="shared" si="7"/>
        <v>0</v>
      </c>
      <c r="BD30" s="223" t="b">
        <f t="shared" si="7"/>
        <v>0</v>
      </c>
      <c r="BE30" s="223" t="b">
        <f t="shared" si="7"/>
        <v>0</v>
      </c>
      <c r="BF30" s="223" t="b">
        <f t="shared" si="7"/>
        <v>0</v>
      </c>
      <c r="BG30" s="223" t="b">
        <f t="shared" si="7"/>
        <v>0</v>
      </c>
      <c r="BH30" s="223" t="b">
        <f t="shared" si="7"/>
        <v>0</v>
      </c>
      <c r="BI30" s="223" t="b">
        <f t="shared" si="7"/>
        <v>0</v>
      </c>
      <c r="BJ30" s="223" t="b">
        <f t="shared" si="7"/>
        <v>0</v>
      </c>
      <c r="BK30" s="223" t="b">
        <f t="shared" si="7"/>
        <v>0</v>
      </c>
      <c r="BL30" s="223" t="b">
        <f t="shared" si="7"/>
        <v>0</v>
      </c>
      <c r="BM30" s="223" t="b">
        <f t="shared" si="7"/>
        <v>0</v>
      </c>
      <c r="BN30" s="223" t="b">
        <f t="shared" si="7"/>
        <v>0</v>
      </c>
      <c r="BO30" s="223" t="b">
        <f t="shared" si="7"/>
        <v>0</v>
      </c>
      <c r="BP30" s="223" t="b">
        <f t="shared" si="7"/>
        <v>0</v>
      </c>
      <c r="BQ30" s="223" t="b">
        <f t="shared" si="7"/>
        <v>0</v>
      </c>
    </row>
    <row r="31" spans="2:69" s="15" customFormat="1" x14ac:dyDescent="0.2">
      <c r="B31" s="213"/>
      <c r="C31" s="213"/>
      <c r="D31" s="213"/>
      <c r="E31" s="213" t="s">
        <v>178</v>
      </c>
      <c r="F31" s="213"/>
      <c r="G31" s="213" t="s">
        <v>106</v>
      </c>
      <c r="H31" s="213"/>
      <c r="I31" s="213"/>
      <c r="J31" s="223" t="b">
        <f t="shared" ref="J31:L31" si="8">IF(J30=TRUE,IF(J20="",TRUE,ABS(J16-J21)&gt;ABS(J20-J21)),FALSE)</f>
        <v>0</v>
      </c>
      <c r="K31" s="223" t="b">
        <f t="shared" si="8"/>
        <v>0</v>
      </c>
      <c r="L31" s="223" t="b">
        <f t="shared" si="8"/>
        <v>0</v>
      </c>
      <c r="M31" s="223" t="b">
        <f t="shared" ref="M31:N31" si="9">IF(M30=TRUE,IF(M20="",TRUE,ABS(M16-M21)&gt;ABS(M20-M21)),FALSE)</f>
        <v>0</v>
      </c>
      <c r="N31" s="223" t="b">
        <f t="shared" si="9"/>
        <v>0</v>
      </c>
      <c r="O31" s="223" t="b">
        <f t="shared" ref="O31:BQ31" si="10">IF(O30=TRUE,IF(O20="",TRUE,ABS(O16-O21)&gt;ABS(O20-O21)),FALSE)</f>
        <v>0</v>
      </c>
      <c r="P31" s="223" t="b">
        <f t="shared" si="10"/>
        <v>0</v>
      </c>
      <c r="Q31" s="223" t="b">
        <f t="shared" si="10"/>
        <v>0</v>
      </c>
      <c r="R31" s="223" t="b">
        <f t="shared" si="10"/>
        <v>0</v>
      </c>
      <c r="S31" s="223" t="b">
        <f t="shared" si="10"/>
        <v>0</v>
      </c>
      <c r="T31" s="223" t="b">
        <f t="shared" si="10"/>
        <v>0</v>
      </c>
      <c r="U31" s="223" t="b">
        <f t="shared" si="10"/>
        <v>0</v>
      </c>
      <c r="V31" s="223" t="b">
        <f t="shared" si="10"/>
        <v>0</v>
      </c>
      <c r="W31" s="223" t="b">
        <f t="shared" si="10"/>
        <v>0</v>
      </c>
      <c r="X31" s="223" t="b">
        <f t="shared" si="10"/>
        <v>0</v>
      </c>
      <c r="Y31" s="223" t="b">
        <f t="shared" si="10"/>
        <v>0</v>
      </c>
      <c r="Z31" s="223" t="b">
        <f t="shared" si="10"/>
        <v>0</v>
      </c>
      <c r="AA31" s="223" t="b">
        <f t="shared" si="10"/>
        <v>0</v>
      </c>
      <c r="AB31" s="223" t="b">
        <f t="shared" si="10"/>
        <v>0</v>
      </c>
      <c r="AC31" s="223" t="b">
        <f t="shared" si="10"/>
        <v>0</v>
      </c>
      <c r="AD31" s="223" t="b">
        <f t="shared" si="10"/>
        <v>0</v>
      </c>
      <c r="AE31" s="223" t="b">
        <f t="shared" si="10"/>
        <v>0</v>
      </c>
      <c r="AF31" s="223" t="b">
        <f t="shared" si="10"/>
        <v>0</v>
      </c>
      <c r="AG31" s="223" t="b">
        <f t="shared" si="10"/>
        <v>0</v>
      </c>
      <c r="AH31" s="223" t="b">
        <f t="shared" si="10"/>
        <v>0</v>
      </c>
      <c r="AI31" s="223" t="b">
        <f t="shared" si="10"/>
        <v>0</v>
      </c>
      <c r="AJ31" s="223" t="b">
        <f t="shared" si="10"/>
        <v>0</v>
      </c>
      <c r="AK31" s="223" t="b">
        <f t="shared" si="10"/>
        <v>0</v>
      </c>
      <c r="AL31" s="223" t="b">
        <f t="shared" si="10"/>
        <v>0</v>
      </c>
      <c r="AM31" s="223" t="b">
        <f t="shared" si="10"/>
        <v>0</v>
      </c>
      <c r="AN31" s="223" t="b">
        <f t="shared" si="10"/>
        <v>0</v>
      </c>
      <c r="AO31" s="223" t="b">
        <f t="shared" si="10"/>
        <v>0</v>
      </c>
      <c r="AP31" s="223" t="b">
        <f t="shared" si="10"/>
        <v>0</v>
      </c>
      <c r="AQ31" s="223" t="b">
        <f t="shared" si="10"/>
        <v>0</v>
      </c>
      <c r="AR31" s="223" t="b">
        <f t="shared" si="10"/>
        <v>0</v>
      </c>
      <c r="AS31" s="223" t="b">
        <f t="shared" si="10"/>
        <v>0</v>
      </c>
      <c r="AT31" s="223" t="b">
        <f t="shared" si="10"/>
        <v>0</v>
      </c>
      <c r="AU31" s="223" t="b">
        <f t="shared" si="10"/>
        <v>0</v>
      </c>
      <c r="AV31" s="223" t="b">
        <f t="shared" si="10"/>
        <v>0</v>
      </c>
      <c r="AW31" s="223" t="b">
        <f t="shared" si="10"/>
        <v>0</v>
      </c>
      <c r="AX31" s="223" t="b">
        <f t="shared" si="10"/>
        <v>0</v>
      </c>
      <c r="AY31" s="223" t="b">
        <f t="shared" si="10"/>
        <v>0</v>
      </c>
      <c r="AZ31" s="223" t="b">
        <f t="shared" si="10"/>
        <v>0</v>
      </c>
      <c r="BA31" s="223" t="b">
        <f t="shared" si="10"/>
        <v>0</v>
      </c>
      <c r="BB31" s="223" t="b">
        <f t="shared" si="10"/>
        <v>0</v>
      </c>
      <c r="BC31" s="223" t="b">
        <f t="shared" si="10"/>
        <v>0</v>
      </c>
      <c r="BD31" s="223" t="b">
        <f t="shared" si="10"/>
        <v>0</v>
      </c>
      <c r="BE31" s="223" t="b">
        <f t="shared" si="10"/>
        <v>0</v>
      </c>
      <c r="BF31" s="223" t="b">
        <f t="shared" si="10"/>
        <v>0</v>
      </c>
      <c r="BG31" s="223" t="b">
        <f t="shared" si="10"/>
        <v>0</v>
      </c>
      <c r="BH31" s="223" t="b">
        <f t="shared" si="10"/>
        <v>0</v>
      </c>
      <c r="BI31" s="223" t="b">
        <f t="shared" si="10"/>
        <v>0</v>
      </c>
      <c r="BJ31" s="223" t="b">
        <f t="shared" si="10"/>
        <v>0</v>
      </c>
      <c r="BK31" s="223" t="b">
        <f t="shared" si="10"/>
        <v>0</v>
      </c>
      <c r="BL31" s="223" t="b">
        <f t="shared" si="10"/>
        <v>0</v>
      </c>
      <c r="BM31" s="223" t="b">
        <f t="shared" si="10"/>
        <v>0</v>
      </c>
      <c r="BN31" s="223" t="b">
        <f t="shared" si="10"/>
        <v>0</v>
      </c>
      <c r="BO31" s="223" t="b">
        <f t="shared" si="10"/>
        <v>0</v>
      </c>
      <c r="BP31" s="223" t="b">
        <f t="shared" si="10"/>
        <v>0</v>
      </c>
      <c r="BQ31" s="223" t="b">
        <f t="shared" si="10"/>
        <v>0</v>
      </c>
    </row>
    <row r="32" spans="2:69" s="15" customFormat="1" x14ac:dyDescent="0.2">
      <c r="B32" s="213"/>
      <c r="C32" s="213"/>
      <c r="D32" s="213"/>
      <c r="E32" s="213" t="s">
        <v>179</v>
      </c>
      <c r="F32" s="213"/>
      <c r="G32" s="213" t="str">
        <f>G7</f>
        <v>Performance commitment unit</v>
      </c>
      <c r="H32" s="213"/>
      <c r="I32" s="213"/>
      <c r="J32" s="222" t="str">
        <f t="shared" ref="J32:L32" si="11">IF(J31=TRUE,IF(J$14&gt;0,MIN(J$16,J19),MAX(J$16,J19)),"")</f>
        <v/>
      </c>
      <c r="K32" s="222" t="str">
        <f t="shared" si="11"/>
        <v/>
      </c>
      <c r="L32" s="222" t="str">
        <f t="shared" si="11"/>
        <v/>
      </c>
      <c r="M32" s="222" t="str">
        <f t="shared" ref="M32:N32" si="12">IF(M31=TRUE,IF(M$14&gt;0,MIN(M$16,M19),MAX(M$16,M19)),"")</f>
        <v/>
      </c>
      <c r="N32" s="222" t="str">
        <f t="shared" si="12"/>
        <v/>
      </c>
      <c r="O32" s="222" t="str">
        <f t="shared" ref="O32:BQ32" si="13">IF(O31=TRUE,IF(O$14&gt;0,MIN(O$16,O19),MAX(O$16,O19)),"")</f>
        <v/>
      </c>
      <c r="P32" s="222" t="str">
        <f t="shared" si="13"/>
        <v/>
      </c>
      <c r="Q32" s="222" t="str">
        <f t="shared" si="13"/>
        <v/>
      </c>
      <c r="R32" s="222" t="str">
        <f t="shared" si="13"/>
        <v/>
      </c>
      <c r="S32" s="222" t="str">
        <f t="shared" si="13"/>
        <v/>
      </c>
      <c r="T32" s="222" t="str">
        <f t="shared" si="13"/>
        <v/>
      </c>
      <c r="U32" s="222" t="str">
        <f t="shared" si="13"/>
        <v/>
      </c>
      <c r="V32" s="222" t="str">
        <f t="shared" si="13"/>
        <v/>
      </c>
      <c r="W32" s="222" t="str">
        <f t="shared" si="13"/>
        <v/>
      </c>
      <c r="X32" s="222" t="str">
        <f t="shared" si="13"/>
        <v/>
      </c>
      <c r="Y32" s="222" t="str">
        <f t="shared" si="13"/>
        <v/>
      </c>
      <c r="Z32" s="222" t="str">
        <f t="shared" si="13"/>
        <v/>
      </c>
      <c r="AA32" s="222" t="str">
        <f t="shared" si="13"/>
        <v/>
      </c>
      <c r="AB32" s="222" t="str">
        <f t="shared" si="13"/>
        <v/>
      </c>
      <c r="AC32" s="222" t="str">
        <f t="shared" si="13"/>
        <v/>
      </c>
      <c r="AD32" s="222" t="str">
        <f t="shared" si="13"/>
        <v/>
      </c>
      <c r="AE32" s="222" t="str">
        <f t="shared" si="13"/>
        <v/>
      </c>
      <c r="AF32" s="222" t="str">
        <f t="shared" si="13"/>
        <v/>
      </c>
      <c r="AG32" s="222" t="str">
        <f t="shared" si="13"/>
        <v/>
      </c>
      <c r="AH32" s="222" t="str">
        <f t="shared" si="13"/>
        <v/>
      </c>
      <c r="AI32" s="222" t="str">
        <f t="shared" si="13"/>
        <v/>
      </c>
      <c r="AJ32" s="222" t="str">
        <f t="shared" si="13"/>
        <v/>
      </c>
      <c r="AK32" s="222" t="str">
        <f t="shared" si="13"/>
        <v/>
      </c>
      <c r="AL32" s="222" t="str">
        <f t="shared" si="13"/>
        <v/>
      </c>
      <c r="AM32" s="222" t="str">
        <f t="shared" si="13"/>
        <v/>
      </c>
      <c r="AN32" s="222" t="str">
        <f t="shared" si="13"/>
        <v/>
      </c>
      <c r="AO32" s="222" t="str">
        <f t="shared" si="13"/>
        <v/>
      </c>
      <c r="AP32" s="222" t="str">
        <f t="shared" si="13"/>
        <v/>
      </c>
      <c r="AQ32" s="222" t="str">
        <f t="shared" si="13"/>
        <v/>
      </c>
      <c r="AR32" s="222" t="str">
        <f t="shared" si="13"/>
        <v/>
      </c>
      <c r="AS32" s="222" t="str">
        <f t="shared" si="13"/>
        <v/>
      </c>
      <c r="AT32" s="222" t="str">
        <f t="shared" si="13"/>
        <v/>
      </c>
      <c r="AU32" s="222" t="str">
        <f t="shared" si="13"/>
        <v/>
      </c>
      <c r="AV32" s="222" t="str">
        <f t="shared" si="13"/>
        <v/>
      </c>
      <c r="AW32" s="222" t="str">
        <f t="shared" si="13"/>
        <v/>
      </c>
      <c r="AX32" s="222" t="str">
        <f t="shared" si="13"/>
        <v/>
      </c>
      <c r="AY32" s="222" t="str">
        <f t="shared" si="13"/>
        <v/>
      </c>
      <c r="AZ32" s="222" t="str">
        <f t="shared" si="13"/>
        <v/>
      </c>
      <c r="BA32" s="222" t="str">
        <f t="shared" si="13"/>
        <v/>
      </c>
      <c r="BB32" s="222" t="str">
        <f t="shared" si="13"/>
        <v/>
      </c>
      <c r="BC32" s="222" t="str">
        <f t="shared" si="13"/>
        <v/>
      </c>
      <c r="BD32" s="222" t="str">
        <f t="shared" si="13"/>
        <v/>
      </c>
      <c r="BE32" s="222" t="str">
        <f t="shared" si="13"/>
        <v/>
      </c>
      <c r="BF32" s="222" t="str">
        <f t="shared" si="13"/>
        <v/>
      </c>
      <c r="BG32" s="222" t="str">
        <f t="shared" si="13"/>
        <v/>
      </c>
      <c r="BH32" s="222" t="str">
        <f t="shared" si="13"/>
        <v/>
      </c>
      <c r="BI32" s="222" t="str">
        <f t="shared" si="13"/>
        <v/>
      </c>
      <c r="BJ32" s="222" t="str">
        <f t="shared" si="13"/>
        <v/>
      </c>
      <c r="BK32" s="222" t="str">
        <f t="shared" si="13"/>
        <v/>
      </c>
      <c r="BL32" s="222" t="str">
        <f t="shared" si="13"/>
        <v/>
      </c>
      <c r="BM32" s="222" t="str">
        <f t="shared" si="13"/>
        <v/>
      </c>
      <c r="BN32" s="222" t="str">
        <f t="shared" si="13"/>
        <v/>
      </c>
      <c r="BO32" s="222" t="str">
        <f t="shared" si="13"/>
        <v/>
      </c>
      <c r="BP32" s="222" t="str">
        <f t="shared" si="13"/>
        <v/>
      </c>
      <c r="BQ32" s="222" t="str">
        <f t="shared" si="13"/>
        <v/>
      </c>
    </row>
    <row r="33" spans="1:69" s="15" customFormat="1" x14ac:dyDescent="0.2">
      <c r="A33" s="213"/>
      <c r="B33" s="213"/>
      <c r="C33" s="213"/>
      <c r="D33" s="213"/>
      <c r="E33" s="213" t="s">
        <v>180</v>
      </c>
      <c r="F33" s="213"/>
      <c r="G33" s="213" t="str">
        <f>G7</f>
        <v>Performance commitment unit</v>
      </c>
      <c r="H33" s="213"/>
      <c r="I33" s="213"/>
      <c r="J33" s="222" t="str">
        <f>IF(J31=TRUE,ABS(IF(J20&lt;&gt;"",J20,J21)-J32),"")</f>
        <v/>
      </c>
      <c r="K33" s="222" t="str">
        <f t="shared" ref="K33" si="14">IF(K31=TRUE,ABS(IF(K20&lt;&gt;"",K20,K21)-K32),"")</f>
        <v/>
      </c>
      <c r="L33" s="222" t="str">
        <f t="shared" ref="L33:M33" si="15">IF(L31=TRUE,ABS(IF(L20&lt;&gt;"",L20,L21)-L32),"")</f>
        <v/>
      </c>
      <c r="M33" s="222" t="str">
        <f t="shared" si="15"/>
        <v/>
      </c>
      <c r="N33" s="222" t="str">
        <f t="shared" ref="N33:BQ33" si="16">IF(N31=TRUE,ABS(IF(N20&lt;&gt;"",N20,N21)-N32),"")</f>
        <v/>
      </c>
      <c r="O33" s="222" t="str">
        <f t="shared" si="16"/>
        <v/>
      </c>
      <c r="P33" s="222" t="str">
        <f t="shared" si="16"/>
        <v/>
      </c>
      <c r="Q33" s="222" t="str">
        <f t="shared" si="16"/>
        <v/>
      </c>
      <c r="R33" s="222" t="str">
        <f t="shared" si="16"/>
        <v/>
      </c>
      <c r="S33" s="222" t="str">
        <f t="shared" si="16"/>
        <v/>
      </c>
      <c r="T33" s="222" t="str">
        <f t="shared" si="16"/>
        <v/>
      </c>
      <c r="U33" s="222" t="str">
        <f t="shared" si="16"/>
        <v/>
      </c>
      <c r="V33" s="222" t="str">
        <f t="shared" si="16"/>
        <v/>
      </c>
      <c r="W33" s="222" t="str">
        <f t="shared" si="16"/>
        <v/>
      </c>
      <c r="X33" s="222" t="str">
        <f t="shared" si="16"/>
        <v/>
      </c>
      <c r="Y33" s="222" t="str">
        <f t="shared" si="16"/>
        <v/>
      </c>
      <c r="Z33" s="222" t="str">
        <f t="shared" si="16"/>
        <v/>
      </c>
      <c r="AA33" s="222" t="str">
        <f t="shared" si="16"/>
        <v/>
      </c>
      <c r="AB33" s="222" t="str">
        <f t="shared" si="16"/>
        <v/>
      </c>
      <c r="AC33" s="222" t="str">
        <f t="shared" si="16"/>
        <v/>
      </c>
      <c r="AD33" s="222" t="str">
        <f t="shared" si="16"/>
        <v/>
      </c>
      <c r="AE33" s="222" t="str">
        <f t="shared" si="16"/>
        <v/>
      </c>
      <c r="AF33" s="222" t="str">
        <f t="shared" si="16"/>
        <v/>
      </c>
      <c r="AG33" s="222" t="str">
        <f t="shared" si="16"/>
        <v/>
      </c>
      <c r="AH33" s="222" t="str">
        <f t="shared" si="16"/>
        <v/>
      </c>
      <c r="AI33" s="222" t="str">
        <f t="shared" si="16"/>
        <v/>
      </c>
      <c r="AJ33" s="222" t="str">
        <f t="shared" si="16"/>
        <v/>
      </c>
      <c r="AK33" s="222" t="str">
        <f t="shared" si="16"/>
        <v/>
      </c>
      <c r="AL33" s="222" t="str">
        <f t="shared" si="16"/>
        <v/>
      </c>
      <c r="AM33" s="222" t="str">
        <f t="shared" si="16"/>
        <v/>
      </c>
      <c r="AN33" s="222" t="str">
        <f t="shared" si="16"/>
        <v/>
      </c>
      <c r="AO33" s="222" t="str">
        <f t="shared" si="16"/>
        <v/>
      </c>
      <c r="AP33" s="222" t="str">
        <f t="shared" si="16"/>
        <v/>
      </c>
      <c r="AQ33" s="222" t="str">
        <f t="shared" si="16"/>
        <v/>
      </c>
      <c r="AR33" s="222" t="str">
        <f t="shared" si="16"/>
        <v/>
      </c>
      <c r="AS33" s="222" t="str">
        <f t="shared" si="16"/>
        <v/>
      </c>
      <c r="AT33" s="222" t="str">
        <f t="shared" si="16"/>
        <v/>
      </c>
      <c r="AU33" s="222" t="str">
        <f t="shared" si="16"/>
        <v/>
      </c>
      <c r="AV33" s="222" t="str">
        <f t="shared" si="16"/>
        <v/>
      </c>
      <c r="AW33" s="222" t="str">
        <f t="shared" si="16"/>
        <v/>
      </c>
      <c r="AX33" s="222" t="str">
        <f t="shared" si="16"/>
        <v/>
      </c>
      <c r="AY33" s="222" t="str">
        <f t="shared" si="16"/>
        <v/>
      </c>
      <c r="AZ33" s="222" t="str">
        <f t="shared" si="16"/>
        <v/>
      </c>
      <c r="BA33" s="222" t="str">
        <f t="shared" si="16"/>
        <v/>
      </c>
      <c r="BB33" s="222" t="str">
        <f t="shared" si="16"/>
        <v/>
      </c>
      <c r="BC33" s="222" t="str">
        <f t="shared" si="16"/>
        <v/>
      </c>
      <c r="BD33" s="222" t="str">
        <f t="shared" si="16"/>
        <v/>
      </c>
      <c r="BE33" s="222" t="str">
        <f t="shared" si="16"/>
        <v/>
      </c>
      <c r="BF33" s="222" t="str">
        <f t="shared" si="16"/>
        <v/>
      </c>
      <c r="BG33" s="222" t="str">
        <f t="shared" si="16"/>
        <v/>
      </c>
      <c r="BH33" s="222" t="str">
        <f t="shared" si="16"/>
        <v/>
      </c>
      <c r="BI33" s="222" t="str">
        <f t="shared" si="16"/>
        <v/>
      </c>
      <c r="BJ33" s="222" t="str">
        <f t="shared" si="16"/>
        <v/>
      </c>
      <c r="BK33" s="222" t="str">
        <f t="shared" si="16"/>
        <v/>
      </c>
      <c r="BL33" s="222" t="str">
        <f t="shared" si="16"/>
        <v/>
      </c>
      <c r="BM33" s="222" t="str">
        <f t="shared" si="16"/>
        <v/>
      </c>
      <c r="BN33" s="222" t="str">
        <f t="shared" si="16"/>
        <v/>
      </c>
      <c r="BO33" s="222" t="str">
        <f t="shared" si="16"/>
        <v/>
      </c>
      <c r="BP33" s="222" t="str">
        <f t="shared" si="16"/>
        <v/>
      </c>
      <c r="BQ33" s="222" t="str">
        <f t="shared" si="16"/>
        <v/>
      </c>
    </row>
    <row r="34" spans="1:69" s="15" customFormat="1" x14ac:dyDescent="0.2">
      <c r="A34" s="213"/>
      <c r="B34" s="213"/>
      <c r="C34" s="213"/>
      <c r="D34" s="213"/>
      <c r="E34" s="213"/>
      <c r="F34" s="213"/>
      <c r="G34" s="213"/>
      <c r="H34" s="213"/>
      <c r="I34" s="213"/>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row>
    <row r="35" spans="1:69" s="15" customFormat="1" x14ac:dyDescent="0.2">
      <c r="A35" s="213"/>
      <c r="B35" s="213"/>
      <c r="C35" s="213"/>
      <c r="D35" s="205" t="s">
        <v>181</v>
      </c>
      <c r="E35" s="213"/>
      <c r="F35" s="213"/>
      <c r="G35" s="213"/>
      <c r="H35" s="213"/>
      <c r="I35" s="213"/>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7"/>
    </row>
    <row r="36" spans="1:69" s="15" customFormat="1" x14ac:dyDescent="0.2">
      <c r="A36" s="213"/>
      <c r="B36" s="213"/>
      <c r="C36" s="213"/>
      <c r="D36" s="213"/>
      <c r="E36" s="220" t="str">
        <f>InpPerformance!E$19</f>
        <v>ODI is calculated in decimal minutes, but the performance commitment is specified in HH:MM:SS</v>
      </c>
      <c r="F36" s="220"/>
      <c r="G36" s="220" t="str">
        <f>InpPerformance!G$19</f>
        <v>TRUE or FALSE</v>
      </c>
      <c r="H36" s="220"/>
      <c r="I36" s="220"/>
      <c r="J36" s="220" t="str">
        <f>InpPerformance!J$19</f>
        <v/>
      </c>
      <c r="K36" s="220" t="str">
        <f>InpPerformance!K$19</f>
        <v/>
      </c>
      <c r="L36" s="220" t="str">
        <f>InpPerformance!L$19</f>
        <v/>
      </c>
      <c r="M36" s="220" t="str">
        <f>InpPerformance!M$19</f>
        <v/>
      </c>
      <c r="N36" s="220" t="str">
        <f>InpPerformance!N$19</f>
        <v/>
      </c>
      <c r="O36" s="220" t="str">
        <f>InpPerformance!O$19</f>
        <v/>
      </c>
      <c r="P36" s="220" t="str">
        <f>InpPerformance!P$19</f>
        <v/>
      </c>
      <c r="Q36" s="220" t="str">
        <f>InpPerformance!Q$19</f>
        <v/>
      </c>
      <c r="R36" s="220" t="str">
        <f>InpPerformance!R$19</f>
        <v/>
      </c>
      <c r="S36" s="220" t="str">
        <f>InpPerformance!S$19</f>
        <v/>
      </c>
      <c r="T36" s="220" t="str">
        <f>InpPerformance!T$19</f>
        <v/>
      </c>
      <c r="U36" s="220" t="str">
        <f>InpPerformance!U$19</f>
        <v/>
      </c>
      <c r="V36" s="220" t="str">
        <f>InpPerformance!V$19</f>
        <v/>
      </c>
      <c r="W36" s="220" t="str">
        <f>InpPerformance!W$19</f>
        <v/>
      </c>
      <c r="X36" s="220" t="str">
        <f>InpPerformance!X$19</f>
        <v/>
      </c>
      <c r="Y36" s="220" t="str">
        <f>InpPerformance!Y$19</f>
        <v/>
      </c>
      <c r="Z36" s="220" t="str">
        <f>InpPerformance!Z$19</f>
        <v/>
      </c>
      <c r="AA36" s="220" t="str">
        <f>InpPerformance!AA$19</f>
        <v/>
      </c>
      <c r="AB36" s="220" t="str">
        <f>InpPerformance!AB$19</f>
        <v/>
      </c>
      <c r="AC36" s="220" t="str">
        <f>InpPerformance!AC$19</f>
        <v/>
      </c>
      <c r="AD36" s="220" t="str">
        <f>InpPerformance!AD$19</f>
        <v/>
      </c>
      <c r="AE36" s="220" t="str">
        <f>InpPerformance!AE$19</f>
        <v/>
      </c>
      <c r="AF36" s="220" t="str">
        <f>InpPerformance!AF$19</f>
        <v/>
      </c>
      <c r="AG36" s="220" t="str">
        <f>InpPerformance!AG$19</f>
        <v/>
      </c>
      <c r="AH36" s="220" t="str">
        <f>InpPerformance!AH$19</f>
        <v/>
      </c>
      <c r="AI36" s="220" t="str">
        <f>InpPerformance!AI$19</f>
        <v/>
      </c>
      <c r="AJ36" s="220" t="str">
        <f>InpPerformance!AJ$19</f>
        <v/>
      </c>
      <c r="AK36" s="220" t="str">
        <f>InpPerformance!AK$19</f>
        <v/>
      </c>
      <c r="AL36" s="220" t="str">
        <f>InpPerformance!AL$19</f>
        <v/>
      </c>
      <c r="AM36" s="220" t="str">
        <f>InpPerformance!AM$19</f>
        <v/>
      </c>
      <c r="AN36" s="220" t="str">
        <f>InpPerformance!AN$19</f>
        <v/>
      </c>
      <c r="AO36" s="220" t="str">
        <f>InpPerformance!AO$19</f>
        <v/>
      </c>
      <c r="AP36" s="220" t="str">
        <f>InpPerformance!AP$19</f>
        <v/>
      </c>
      <c r="AQ36" s="220" t="str">
        <f>InpPerformance!AQ$19</f>
        <v/>
      </c>
      <c r="AR36" s="220" t="str">
        <f>InpPerformance!AR$19</f>
        <v/>
      </c>
      <c r="AS36" s="220" t="str">
        <f>InpPerformance!AS$19</f>
        <v/>
      </c>
      <c r="AT36" s="220" t="str">
        <f>InpPerformance!AT$19</f>
        <v/>
      </c>
      <c r="AU36" s="220" t="str">
        <f>InpPerformance!AU$19</f>
        <v/>
      </c>
      <c r="AV36" s="220" t="str">
        <f>InpPerformance!AV$19</f>
        <v/>
      </c>
      <c r="AW36" s="220" t="str">
        <f>InpPerformance!AW$19</f>
        <v/>
      </c>
      <c r="AX36" s="220" t="str">
        <f>InpPerformance!AX$19</f>
        <v/>
      </c>
      <c r="AY36" s="220" t="str">
        <f>InpPerformance!AY$19</f>
        <v/>
      </c>
      <c r="AZ36" s="220" t="str">
        <f>InpPerformance!AZ$19</f>
        <v/>
      </c>
      <c r="BA36" s="220" t="str">
        <f>InpPerformance!BA$19</f>
        <v/>
      </c>
      <c r="BB36" s="220" t="str">
        <f>InpPerformance!BB$19</f>
        <v/>
      </c>
      <c r="BC36" s="220" t="str">
        <f>InpPerformance!BC$19</f>
        <v/>
      </c>
      <c r="BD36" s="220" t="str">
        <f>InpPerformance!BD$19</f>
        <v/>
      </c>
      <c r="BE36" s="220" t="str">
        <f>InpPerformance!BE$19</f>
        <v/>
      </c>
      <c r="BF36" s="220" t="str">
        <f>InpPerformance!BF$19</f>
        <v/>
      </c>
      <c r="BG36" s="220" t="str">
        <f>InpPerformance!BG$19</f>
        <v/>
      </c>
      <c r="BH36" s="220" t="str">
        <f>InpPerformance!BH$19</f>
        <v/>
      </c>
      <c r="BI36" s="220" t="str">
        <f>InpPerformance!BI$19</f>
        <v/>
      </c>
      <c r="BJ36" s="220" t="str">
        <f>InpPerformance!BJ$19</f>
        <v/>
      </c>
      <c r="BK36" s="220" t="str">
        <f>InpPerformance!BK$19</f>
        <v/>
      </c>
      <c r="BL36" s="220" t="str">
        <f>InpPerformance!BL$19</f>
        <v/>
      </c>
      <c r="BM36" s="220" t="str">
        <f>InpPerformance!BM$19</f>
        <v/>
      </c>
      <c r="BN36" s="220" t="str">
        <f>InpPerformance!BN$19</f>
        <v/>
      </c>
      <c r="BO36" s="220" t="str">
        <f>InpPerformance!BO$19</f>
        <v/>
      </c>
      <c r="BP36" s="220" t="str">
        <f>InpPerformance!BP$19</f>
        <v/>
      </c>
      <c r="BQ36" s="220" t="str">
        <f>InpPerformance!BQ$19</f>
        <v/>
      </c>
    </row>
    <row r="37" spans="1:69" s="15" customFormat="1" x14ac:dyDescent="0.2">
      <c r="A37" s="213"/>
      <c r="B37" s="213"/>
      <c r="C37" s="213"/>
      <c r="D37" s="213"/>
      <c r="E37" s="213" t="s">
        <v>182</v>
      </c>
      <c r="F37" s="213"/>
      <c r="G37" s="213" t="s">
        <v>101</v>
      </c>
      <c r="H37" s="213"/>
      <c r="I37" s="213"/>
      <c r="J37" s="238" t="str">
        <f>IF(AND(J36=TRUE,J31=TRUE),J33*24*60,J33)</f>
        <v/>
      </c>
      <c r="K37" s="238" t="str">
        <f t="shared" ref="K37" si="17">IF(AND(K36=TRUE,K31=TRUE),K33*24*60,K33)</f>
        <v/>
      </c>
      <c r="L37" s="238" t="str">
        <f t="shared" ref="L37:M37" si="18">IF(AND(L36=TRUE,L31=TRUE),L33*24*60,L33)</f>
        <v/>
      </c>
      <c r="M37" s="238" t="str">
        <f t="shared" si="18"/>
        <v/>
      </c>
      <c r="N37" s="238" t="str">
        <f t="shared" ref="N37:BQ37" si="19">IF(AND(N36=TRUE,N31=TRUE),N33*24*60,N33)</f>
        <v/>
      </c>
      <c r="O37" s="238" t="str">
        <f t="shared" si="19"/>
        <v/>
      </c>
      <c r="P37" s="238" t="str">
        <f t="shared" si="19"/>
        <v/>
      </c>
      <c r="Q37" s="238" t="str">
        <f t="shared" si="19"/>
        <v/>
      </c>
      <c r="R37" s="238" t="str">
        <f t="shared" si="19"/>
        <v/>
      </c>
      <c r="S37" s="238" t="str">
        <f t="shared" si="19"/>
        <v/>
      </c>
      <c r="T37" s="238" t="str">
        <f t="shared" si="19"/>
        <v/>
      </c>
      <c r="U37" s="238" t="str">
        <f t="shared" si="19"/>
        <v/>
      </c>
      <c r="V37" s="238" t="str">
        <f t="shared" si="19"/>
        <v/>
      </c>
      <c r="W37" s="238" t="str">
        <f t="shared" si="19"/>
        <v/>
      </c>
      <c r="X37" s="238" t="str">
        <f t="shared" si="19"/>
        <v/>
      </c>
      <c r="Y37" s="238" t="str">
        <f t="shared" si="19"/>
        <v/>
      </c>
      <c r="Z37" s="238" t="str">
        <f t="shared" si="19"/>
        <v/>
      </c>
      <c r="AA37" s="238" t="str">
        <f t="shared" si="19"/>
        <v/>
      </c>
      <c r="AB37" s="238" t="str">
        <f t="shared" si="19"/>
        <v/>
      </c>
      <c r="AC37" s="238" t="str">
        <f t="shared" si="19"/>
        <v/>
      </c>
      <c r="AD37" s="238" t="str">
        <f t="shared" si="19"/>
        <v/>
      </c>
      <c r="AE37" s="238" t="str">
        <f t="shared" si="19"/>
        <v/>
      </c>
      <c r="AF37" s="238" t="str">
        <f t="shared" si="19"/>
        <v/>
      </c>
      <c r="AG37" s="238" t="str">
        <f t="shared" si="19"/>
        <v/>
      </c>
      <c r="AH37" s="238" t="str">
        <f t="shared" si="19"/>
        <v/>
      </c>
      <c r="AI37" s="238" t="str">
        <f t="shared" si="19"/>
        <v/>
      </c>
      <c r="AJ37" s="238" t="str">
        <f t="shared" si="19"/>
        <v/>
      </c>
      <c r="AK37" s="238" t="str">
        <f t="shared" si="19"/>
        <v/>
      </c>
      <c r="AL37" s="238" t="str">
        <f t="shared" si="19"/>
        <v/>
      </c>
      <c r="AM37" s="238" t="str">
        <f t="shared" si="19"/>
        <v/>
      </c>
      <c r="AN37" s="238" t="str">
        <f t="shared" si="19"/>
        <v/>
      </c>
      <c r="AO37" s="238" t="str">
        <f t="shared" si="19"/>
        <v/>
      </c>
      <c r="AP37" s="238" t="str">
        <f t="shared" si="19"/>
        <v/>
      </c>
      <c r="AQ37" s="238" t="str">
        <f t="shared" si="19"/>
        <v/>
      </c>
      <c r="AR37" s="238" t="str">
        <f t="shared" si="19"/>
        <v/>
      </c>
      <c r="AS37" s="238" t="str">
        <f t="shared" si="19"/>
        <v/>
      </c>
      <c r="AT37" s="238" t="str">
        <f t="shared" si="19"/>
        <v/>
      </c>
      <c r="AU37" s="238" t="str">
        <f t="shared" si="19"/>
        <v/>
      </c>
      <c r="AV37" s="238" t="str">
        <f t="shared" si="19"/>
        <v/>
      </c>
      <c r="AW37" s="238" t="str">
        <f t="shared" si="19"/>
        <v/>
      </c>
      <c r="AX37" s="238" t="str">
        <f t="shared" si="19"/>
        <v/>
      </c>
      <c r="AY37" s="238" t="str">
        <f t="shared" si="19"/>
        <v/>
      </c>
      <c r="AZ37" s="238" t="str">
        <f t="shared" si="19"/>
        <v/>
      </c>
      <c r="BA37" s="238" t="str">
        <f t="shared" si="19"/>
        <v/>
      </c>
      <c r="BB37" s="238" t="str">
        <f t="shared" si="19"/>
        <v/>
      </c>
      <c r="BC37" s="238" t="str">
        <f t="shared" si="19"/>
        <v/>
      </c>
      <c r="BD37" s="238" t="str">
        <f t="shared" si="19"/>
        <v/>
      </c>
      <c r="BE37" s="238" t="str">
        <f t="shared" si="19"/>
        <v/>
      </c>
      <c r="BF37" s="238" t="str">
        <f t="shared" si="19"/>
        <v/>
      </c>
      <c r="BG37" s="238" t="str">
        <f t="shared" si="19"/>
        <v/>
      </c>
      <c r="BH37" s="238" t="str">
        <f t="shared" si="19"/>
        <v/>
      </c>
      <c r="BI37" s="238" t="str">
        <f t="shared" si="19"/>
        <v/>
      </c>
      <c r="BJ37" s="238" t="str">
        <f t="shared" si="19"/>
        <v/>
      </c>
      <c r="BK37" s="238" t="str">
        <f t="shared" si="19"/>
        <v/>
      </c>
      <c r="BL37" s="238" t="str">
        <f t="shared" si="19"/>
        <v/>
      </c>
      <c r="BM37" s="238" t="str">
        <f t="shared" si="19"/>
        <v/>
      </c>
      <c r="BN37" s="238" t="str">
        <f t="shared" si="19"/>
        <v/>
      </c>
      <c r="BO37" s="238" t="str">
        <f t="shared" si="19"/>
        <v/>
      </c>
      <c r="BP37" s="238" t="str">
        <f t="shared" si="19"/>
        <v/>
      </c>
      <c r="BQ37" s="238" t="str">
        <f t="shared" si="19"/>
        <v/>
      </c>
    </row>
    <row r="38" spans="1:69" s="15" customFormat="1" x14ac:dyDescent="0.2">
      <c r="A38" s="220"/>
      <c r="B38" s="220"/>
      <c r="C38" s="220"/>
      <c r="D38" s="220"/>
      <c r="E38" s="220" t="str">
        <f>InpPerformance!E$20</f>
        <v>ODI is calculated as a percentage difference to a baseline</v>
      </c>
      <c r="F38" s="220"/>
      <c r="G38" s="220" t="str">
        <f>InpPerformance!G$20</f>
        <v>TRUE or FALSE</v>
      </c>
      <c r="H38" s="220"/>
      <c r="I38" s="220"/>
      <c r="J38" s="220" t="str">
        <f>InpPerformance!J$20</f>
        <v/>
      </c>
      <c r="K38" s="220" t="str">
        <f>InpPerformance!K$20</f>
        <v/>
      </c>
      <c r="L38" s="220" t="str">
        <f>InpPerformance!L$20</f>
        <v/>
      </c>
      <c r="M38" s="220" t="str">
        <f>InpPerformance!M$20</f>
        <v/>
      </c>
      <c r="N38" s="220" t="str">
        <f>InpPerformance!N$20</f>
        <v/>
      </c>
      <c r="O38" s="220" t="str">
        <f>InpPerformance!O$20</f>
        <v/>
      </c>
      <c r="P38" s="220" t="str">
        <f>InpPerformance!P$20</f>
        <v/>
      </c>
      <c r="Q38" s="220" t="str">
        <f>InpPerformance!Q$20</f>
        <v/>
      </c>
      <c r="R38" s="220" t="str">
        <f>InpPerformance!R$20</f>
        <v/>
      </c>
      <c r="S38" s="220" t="str">
        <f>InpPerformance!S$20</f>
        <v/>
      </c>
      <c r="T38" s="220" t="str">
        <f>InpPerformance!T$20</f>
        <v/>
      </c>
      <c r="U38" s="220" t="str">
        <f>InpPerformance!U$20</f>
        <v/>
      </c>
      <c r="V38" s="220" t="str">
        <f>InpPerformance!V$20</f>
        <v/>
      </c>
      <c r="W38" s="220" t="str">
        <f>InpPerformance!W$20</f>
        <v/>
      </c>
      <c r="X38" s="220" t="str">
        <f>InpPerformance!X$20</f>
        <v/>
      </c>
      <c r="Y38" s="220" t="str">
        <f>InpPerformance!Y$20</f>
        <v/>
      </c>
      <c r="Z38" s="220" t="str">
        <f>InpPerformance!Z$20</f>
        <v/>
      </c>
      <c r="AA38" s="220" t="str">
        <f>InpPerformance!AA$20</f>
        <v/>
      </c>
      <c r="AB38" s="220" t="str">
        <f>InpPerformance!AB$20</f>
        <v/>
      </c>
      <c r="AC38" s="220" t="str">
        <f>InpPerformance!AC$20</f>
        <v/>
      </c>
      <c r="AD38" s="220" t="str">
        <f>InpPerformance!AD$20</f>
        <v/>
      </c>
      <c r="AE38" s="220" t="str">
        <f>InpPerformance!AE$20</f>
        <v/>
      </c>
      <c r="AF38" s="220" t="str">
        <f>InpPerformance!AF$20</f>
        <v/>
      </c>
      <c r="AG38" s="220" t="str">
        <f>InpPerformance!AG$20</f>
        <v/>
      </c>
      <c r="AH38" s="220" t="str">
        <f>InpPerformance!AH$20</f>
        <v/>
      </c>
      <c r="AI38" s="220" t="str">
        <f>InpPerformance!AI$20</f>
        <v/>
      </c>
      <c r="AJ38" s="220" t="str">
        <f>InpPerformance!AJ$20</f>
        <v/>
      </c>
      <c r="AK38" s="220" t="str">
        <f>InpPerformance!AK$20</f>
        <v/>
      </c>
      <c r="AL38" s="220" t="str">
        <f>InpPerformance!AL$20</f>
        <v/>
      </c>
      <c r="AM38" s="220" t="str">
        <f>InpPerformance!AM$20</f>
        <v/>
      </c>
      <c r="AN38" s="220" t="str">
        <f>InpPerformance!AN$20</f>
        <v/>
      </c>
      <c r="AO38" s="220" t="str">
        <f>InpPerformance!AO$20</f>
        <v/>
      </c>
      <c r="AP38" s="220" t="str">
        <f>InpPerformance!AP$20</f>
        <v/>
      </c>
      <c r="AQ38" s="220" t="str">
        <f>InpPerformance!AQ$20</f>
        <v/>
      </c>
      <c r="AR38" s="220" t="str">
        <f>InpPerformance!AR$20</f>
        <v/>
      </c>
      <c r="AS38" s="220" t="str">
        <f>InpPerformance!AS$20</f>
        <v/>
      </c>
      <c r="AT38" s="220" t="str">
        <f>InpPerformance!AT$20</f>
        <v/>
      </c>
      <c r="AU38" s="220" t="str">
        <f>InpPerformance!AU$20</f>
        <v/>
      </c>
      <c r="AV38" s="220" t="str">
        <f>InpPerformance!AV$20</f>
        <v/>
      </c>
      <c r="AW38" s="220" t="str">
        <f>InpPerformance!AW$20</f>
        <v/>
      </c>
      <c r="AX38" s="220" t="str">
        <f>InpPerformance!AX$20</f>
        <v/>
      </c>
      <c r="AY38" s="220" t="str">
        <f>InpPerformance!AY$20</f>
        <v/>
      </c>
      <c r="AZ38" s="220" t="str">
        <f>InpPerformance!AZ$20</f>
        <v/>
      </c>
      <c r="BA38" s="220" t="str">
        <f>InpPerformance!BA$20</f>
        <v/>
      </c>
      <c r="BB38" s="220" t="str">
        <f>InpPerformance!BB$20</f>
        <v/>
      </c>
      <c r="BC38" s="220" t="str">
        <f>InpPerformance!BC$20</f>
        <v/>
      </c>
      <c r="BD38" s="220" t="str">
        <f>InpPerformance!BD$20</f>
        <v/>
      </c>
      <c r="BE38" s="220" t="str">
        <f>InpPerformance!BE$20</f>
        <v/>
      </c>
      <c r="BF38" s="220" t="str">
        <f>InpPerformance!BF$20</f>
        <v/>
      </c>
      <c r="BG38" s="220" t="str">
        <f>InpPerformance!BG$20</f>
        <v/>
      </c>
      <c r="BH38" s="220" t="str">
        <f>InpPerformance!BH$20</f>
        <v/>
      </c>
      <c r="BI38" s="220" t="str">
        <f>InpPerformance!BI$20</f>
        <v/>
      </c>
      <c r="BJ38" s="220" t="str">
        <f>InpPerformance!BJ$20</f>
        <v/>
      </c>
      <c r="BK38" s="220" t="str">
        <f>InpPerformance!BK$20</f>
        <v/>
      </c>
      <c r="BL38" s="220" t="str">
        <f>InpPerformance!BL$20</f>
        <v/>
      </c>
      <c r="BM38" s="220" t="str">
        <f>InpPerformance!BM$20</f>
        <v/>
      </c>
      <c r="BN38" s="220" t="str">
        <f>InpPerformance!BN$20</f>
        <v/>
      </c>
      <c r="BO38" s="220" t="str">
        <f>InpPerformance!BO$20</f>
        <v/>
      </c>
      <c r="BP38" s="220" t="str">
        <f>InpPerformance!BP$20</f>
        <v/>
      </c>
      <c r="BQ38" s="220" t="str">
        <f>InpPerformance!BQ$20</f>
        <v/>
      </c>
    </row>
    <row r="39" spans="1:69" s="37" customFormat="1" x14ac:dyDescent="0.2">
      <c r="A39" s="220"/>
      <c r="B39" s="220"/>
      <c r="C39" s="220"/>
      <c r="D39" s="220"/>
      <c r="E39" s="220" t="str">
        <f>InpPerformance!E$8</f>
        <v>Baseline (if applicable)</v>
      </c>
      <c r="F39" s="220"/>
      <c r="G39" s="220" t="str">
        <f>InpPerformance!G$8</f>
        <v>Baseline unit</v>
      </c>
      <c r="H39" s="220"/>
      <c r="I39" s="220"/>
      <c r="J39" s="221" t="str">
        <f>IF(InpPerformance!J$8&lt;&gt;"",ROUND(InpPerformance!J$8,1),"")</f>
        <v/>
      </c>
      <c r="K39" s="221" t="str">
        <f>IF(InpPerformance!K$8&lt;&gt;"",ROUND(InpPerformance!K$8,1),"")</f>
        <v/>
      </c>
      <c r="L39" s="221" t="str">
        <f>IF(InpPerformance!L$8&lt;&gt;"",ROUND(InpPerformance!L$8,1),"")</f>
        <v/>
      </c>
      <c r="M39" s="221" t="str">
        <f>IF(InpPerformance!M$8&lt;&gt;"",ROUND(InpPerformance!M$8,1),"")</f>
        <v/>
      </c>
      <c r="N39" s="221" t="str">
        <f>IF(InpPerformance!N$8&lt;&gt;"",ROUND(InpPerformance!N$8,1),"")</f>
        <v/>
      </c>
      <c r="O39" s="221" t="str">
        <f>IF(InpPerformance!O$8&lt;&gt;"",ROUND(InpPerformance!O$8,1),"")</f>
        <v/>
      </c>
      <c r="P39" s="221" t="str">
        <f>IF(InpPerformance!P$8&lt;&gt;"",ROUND(InpPerformance!P$8,1),"")</f>
        <v/>
      </c>
      <c r="Q39" s="221" t="str">
        <f>IF(InpPerformance!Q$8&lt;&gt;"",ROUND(InpPerformance!Q$8,1),"")</f>
        <v/>
      </c>
      <c r="R39" s="221" t="str">
        <f>IF(InpPerformance!R$8&lt;&gt;"",ROUND(InpPerformance!R$8,1),"")</f>
        <v/>
      </c>
      <c r="S39" s="221" t="str">
        <f>IF(InpPerformance!S$8&lt;&gt;"",ROUND(InpPerformance!S$8,1),"")</f>
        <v/>
      </c>
      <c r="T39" s="221" t="str">
        <f>IF(InpPerformance!T$8&lt;&gt;"",ROUND(InpPerformance!T$8,1),"")</f>
        <v/>
      </c>
      <c r="U39" s="221" t="str">
        <f>IF(InpPerformance!U$8&lt;&gt;"",ROUND(InpPerformance!U$8,1),"")</f>
        <v/>
      </c>
      <c r="V39" s="221" t="str">
        <f>IF(InpPerformance!V$8&lt;&gt;"",ROUND(InpPerformance!V$8,1),"")</f>
        <v/>
      </c>
      <c r="W39" s="221" t="str">
        <f>IF(InpPerformance!W$8&lt;&gt;"",ROUND(InpPerformance!W$8,1),"")</f>
        <v/>
      </c>
      <c r="X39" s="221" t="str">
        <f>IF(InpPerformance!X$8&lt;&gt;"",ROUND(InpPerformance!X$8,1),"")</f>
        <v/>
      </c>
      <c r="Y39" s="221" t="str">
        <f>IF(InpPerformance!Y$8&lt;&gt;"",ROUND(InpPerformance!Y$8,1),"")</f>
        <v/>
      </c>
      <c r="Z39" s="221" t="str">
        <f>IF(InpPerformance!Z$8&lt;&gt;"",ROUND(InpPerformance!Z$8,1),"")</f>
        <v/>
      </c>
      <c r="AA39" s="221" t="str">
        <f>IF(InpPerformance!AA$8&lt;&gt;"",ROUND(InpPerformance!AA$8,1),"")</f>
        <v/>
      </c>
      <c r="AB39" s="221" t="str">
        <f>IF(InpPerformance!AB$8&lt;&gt;"",ROUND(InpPerformance!AB$8,1),"")</f>
        <v/>
      </c>
      <c r="AC39" s="221" t="str">
        <f>IF(InpPerformance!AC$8&lt;&gt;"",ROUND(InpPerformance!AC$8,1),"")</f>
        <v/>
      </c>
      <c r="AD39" s="221" t="str">
        <f>IF(InpPerformance!AD$8&lt;&gt;"",ROUND(InpPerformance!AD$8,1),"")</f>
        <v/>
      </c>
      <c r="AE39" s="221" t="str">
        <f>IF(InpPerformance!AE$8&lt;&gt;"",ROUND(InpPerformance!AE$8,1),"")</f>
        <v/>
      </c>
      <c r="AF39" s="221" t="str">
        <f>IF(InpPerformance!AF$8&lt;&gt;"",ROUND(InpPerformance!AF$8,1),"")</f>
        <v/>
      </c>
      <c r="AG39" s="221" t="str">
        <f>IF(InpPerformance!AG$8&lt;&gt;"",ROUND(InpPerformance!AG$8,1),"")</f>
        <v/>
      </c>
      <c r="AH39" s="221" t="str">
        <f>IF(InpPerformance!AH$8&lt;&gt;"",ROUND(InpPerformance!AH$8,1),"")</f>
        <v/>
      </c>
      <c r="AI39" s="221" t="str">
        <f>IF(InpPerformance!AI$8&lt;&gt;"",ROUND(InpPerformance!AI$8,1),"")</f>
        <v/>
      </c>
      <c r="AJ39" s="221" t="str">
        <f>IF(InpPerformance!AJ$8&lt;&gt;"",ROUND(InpPerformance!AJ$8,1),"")</f>
        <v/>
      </c>
      <c r="AK39" s="221" t="str">
        <f>IF(InpPerformance!AK$8&lt;&gt;"",ROUND(InpPerformance!AK$8,1),"")</f>
        <v/>
      </c>
      <c r="AL39" s="221" t="str">
        <f>IF(InpPerformance!AL$8&lt;&gt;"",ROUND(InpPerformance!AL$8,1),"")</f>
        <v/>
      </c>
      <c r="AM39" s="221" t="str">
        <f>IF(InpPerformance!AM$8&lt;&gt;"",ROUND(InpPerformance!AM$8,1),"")</f>
        <v/>
      </c>
      <c r="AN39" s="221" t="str">
        <f>IF(InpPerformance!AN$8&lt;&gt;"",ROUND(InpPerformance!AN$8,1),"")</f>
        <v/>
      </c>
      <c r="AO39" s="221" t="str">
        <f>IF(InpPerformance!AO$8&lt;&gt;"",ROUND(InpPerformance!AO$8,1),"")</f>
        <v/>
      </c>
      <c r="AP39" s="221" t="str">
        <f>IF(InpPerformance!AP$8&lt;&gt;"",ROUND(InpPerformance!AP$8,1),"")</f>
        <v/>
      </c>
      <c r="AQ39" s="221" t="str">
        <f>IF(InpPerformance!AQ$8&lt;&gt;"",ROUND(InpPerformance!AQ$8,1),"")</f>
        <v/>
      </c>
      <c r="AR39" s="221" t="str">
        <f>IF(InpPerformance!AR$8&lt;&gt;"",ROUND(InpPerformance!AR$8,1),"")</f>
        <v/>
      </c>
      <c r="AS39" s="221" t="str">
        <f>IF(InpPerformance!AS$8&lt;&gt;"",ROUND(InpPerformance!AS$8,1),"")</f>
        <v/>
      </c>
      <c r="AT39" s="221" t="str">
        <f>IF(InpPerformance!AT$8&lt;&gt;"",ROUND(InpPerformance!AT$8,1),"")</f>
        <v/>
      </c>
      <c r="AU39" s="221" t="str">
        <f>IF(InpPerformance!AU$8&lt;&gt;"",ROUND(InpPerformance!AU$8,1),"")</f>
        <v/>
      </c>
      <c r="AV39" s="221" t="str">
        <f>IF(InpPerformance!AV$8&lt;&gt;"",ROUND(InpPerformance!AV$8,1),"")</f>
        <v/>
      </c>
      <c r="AW39" s="221" t="str">
        <f>IF(InpPerformance!AW$8&lt;&gt;"",ROUND(InpPerformance!AW$8,1),"")</f>
        <v/>
      </c>
      <c r="AX39" s="221" t="str">
        <f>IF(InpPerformance!AX$8&lt;&gt;"",ROUND(InpPerformance!AX$8,1),"")</f>
        <v/>
      </c>
      <c r="AY39" s="221" t="str">
        <f>IF(InpPerformance!AY$8&lt;&gt;"",ROUND(InpPerformance!AY$8,1),"")</f>
        <v/>
      </c>
      <c r="AZ39" s="221" t="str">
        <f>IF(InpPerformance!AZ$8&lt;&gt;"",ROUND(InpPerformance!AZ$8,1),"")</f>
        <v/>
      </c>
      <c r="BA39" s="221" t="str">
        <f>IF(InpPerformance!BA$8&lt;&gt;"",ROUND(InpPerformance!BA$8,1),"")</f>
        <v/>
      </c>
      <c r="BB39" s="221" t="str">
        <f>IF(InpPerformance!BB$8&lt;&gt;"",ROUND(InpPerformance!BB$8,1),"")</f>
        <v/>
      </c>
      <c r="BC39" s="221" t="str">
        <f>IF(InpPerformance!BC$8&lt;&gt;"",ROUND(InpPerformance!BC$8,1),"")</f>
        <v/>
      </c>
      <c r="BD39" s="221" t="str">
        <f>IF(InpPerformance!BD$8&lt;&gt;"",ROUND(InpPerformance!BD$8,1),"")</f>
        <v/>
      </c>
      <c r="BE39" s="221" t="str">
        <f>IF(InpPerformance!BE$8&lt;&gt;"",ROUND(InpPerformance!BE$8,1),"")</f>
        <v/>
      </c>
      <c r="BF39" s="221" t="str">
        <f>IF(InpPerformance!BF$8&lt;&gt;"",ROUND(InpPerformance!BF$8,1),"")</f>
        <v/>
      </c>
      <c r="BG39" s="221" t="str">
        <f>IF(InpPerformance!BG$8&lt;&gt;"",ROUND(InpPerformance!BG$8,1),"")</f>
        <v/>
      </c>
      <c r="BH39" s="221" t="str">
        <f>IF(InpPerformance!BH$8&lt;&gt;"",ROUND(InpPerformance!BH$8,1),"")</f>
        <v/>
      </c>
      <c r="BI39" s="221" t="str">
        <f>IF(InpPerformance!BI$8&lt;&gt;"",ROUND(InpPerformance!BI$8,1),"")</f>
        <v/>
      </c>
      <c r="BJ39" s="221" t="str">
        <f>IF(InpPerformance!BJ$8&lt;&gt;"",ROUND(InpPerformance!BJ$8,1),"")</f>
        <v/>
      </c>
      <c r="BK39" s="221" t="str">
        <f>IF(InpPerformance!BK$8&lt;&gt;"",ROUND(InpPerformance!BK$8,1),"")</f>
        <v/>
      </c>
      <c r="BL39" s="221" t="str">
        <f>IF(InpPerformance!BL$8&lt;&gt;"",ROUND(InpPerformance!BL$8,1),"")</f>
        <v/>
      </c>
      <c r="BM39" s="221" t="str">
        <f>IF(InpPerformance!BM$8&lt;&gt;"",ROUND(InpPerformance!BM$8,1),"")</f>
        <v/>
      </c>
      <c r="BN39" s="221" t="str">
        <f>IF(InpPerformance!BN$8&lt;&gt;"",ROUND(InpPerformance!BN$8,1),"")</f>
        <v/>
      </c>
      <c r="BO39" s="221" t="str">
        <f>IF(InpPerformance!BO$8&lt;&gt;"",ROUND(InpPerformance!BO$8,1),"")</f>
        <v/>
      </c>
      <c r="BP39" s="221" t="str">
        <f>IF(InpPerformance!BP$8&lt;&gt;"",ROUND(InpPerformance!BP$8,1),"")</f>
        <v/>
      </c>
      <c r="BQ39" s="221" t="str">
        <f>IF(InpPerformance!BQ$8&lt;&gt;"",ROUND(InpPerformance!BQ$8,1),"")</f>
        <v/>
      </c>
    </row>
    <row r="40" spans="1:69" s="15" customFormat="1" x14ac:dyDescent="0.2">
      <c r="A40" s="213"/>
      <c r="B40" s="213"/>
      <c r="C40" s="213"/>
      <c r="D40" s="213"/>
      <c r="E40" s="213" t="s">
        <v>183</v>
      </c>
      <c r="F40" s="213"/>
      <c r="G40" s="213" t="s">
        <v>101</v>
      </c>
      <c r="H40" s="213"/>
      <c r="I40" s="213"/>
      <c r="J40" s="238" t="str">
        <f>IF(AND(J38=TRUE,J31=TRUE),ROUND((J37/100)*J39,1),J37)</f>
        <v/>
      </c>
      <c r="K40" s="238" t="str">
        <f t="shared" ref="K40" si="20">IF(AND(K38=TRUE,K31=TRUE),ROUND((K37/100)*K39,1),K37)</f>
        <v/>
      </c>
      <c r="L40" s="238" t="str">
        <f t="shared" ref="L40:M40" si="21">IF(AND(L38=TRUE,L31=TRUE),ROUND((L37/100)*L39,1),L37)</f>
        <v/>
      </c>
      <c r="M40" s="238" t="str">
        <f t="shared" si="21"/>
        <v/>
      </c>
      <c r="N40" s="238" t="str">
        <f t="shared" ref="N40:BQ40" si="22">IF(AND(N38=TRUE,N31=TRUE),ROUND((N37/100)*N39,1),N37)</f>
        <v/>
      </c>
      <c r="O40" s="238" t="str">
        <f t="shared" si="22"/>
        <v/>
      </c>
      <c r="P40" s="238" t="str">
        <f t="shared" si="22"/>
        <v/>
      </c>
      <c r="Q40" s="238" t="str">
        <f t="shared" si="22"/>
        <v/>
      </c>
      <c r="R40" s="238" t="str">
        <f t="shared" si="22"/>
        <v/>
      </c>
      <c r="S40" s="238" t="str">
        <f t="shared" si="22"/>
        <v/>
      </c>
      <c r="T40" s="238" t="str">
        <f t="shared" si="22"/>
        <v/>
      </c>
      <c r="U40" s="238" t="str">
        <f t="shared" si="22"/>
        <v/>
      </c>
      <c r="V40" s="238" t="str">
        <f t="shared" si="22"/>
        <v/>
      </c>
      <c r="W40" s="238" t="str">
        <f t="shared" si="22"/>
        <v/>
      </c>
      <c r="X40" s="238" t="str">
        <f t="shared" si="22"/>
        <v/>
      </c>
      <c r="Y40" s="238" t="str">
        <f t="shared" si="22"/>
        <v/>
      </c>
      <c r="Z40" s="238" t="str">
        <f t="shared" si="22"/>
        <v/>
      </c>
      <c r="AA40" s="238" t="str">
        <f t="shared" si="22"/>
        <v/>
      </c>
      <c r="AB40" s="238" t="str">
        <f t="shared" si="22"/>
        <v/>
      </c>
      <c r="AC40" s="238" t="str">
        <f t="shared" si="22"/>
        <v/>
      </c>
      <c r="AD40" s="238" t="str">
        <f t="shared" si="22"/>
        <v/>
      </c>
      <c r="AE40" s="238" t="str">
        <f t="shared" si="22"/>
        <v/>
      </c>
      <c r="AF40" s="238" t="str">
        <f t="shared" si="22"/>
        <v/>
      </c>
      <c r="AG40" s="238" t="str">
        <f t="shared" si="22"/>
        <v/>
      </c>
      <c r="AH40" s="238" t="str">
        <f t="shared" si="22"/>
        <v/>
      </c>
      <c r="AI40" s="238" t="str">
        <f t="shared" si="22"/>
        <v/>
      </c>
      <c r="AJ40" s="238" t="str">
        <f t="shared" si="22"/>
        <v/>
      </c>
      <c r="AK40" s="238" t="str">
        <f t="shared" si="22"/>
        <v/>
      </c>
      <c r="AL40" s="238" t="str">
        <f t="shared" si="22"/>
        <v/>
      </c>
      <c r="AM40" s="238" t="str">
        <f t="shared" si="22"/>
        <v/>
      </c>
      <c r="AN40" s="238" t="str">
        <f t="shared" si="22"/>
        <v/>
      </c>
      <c r="AO40" s="238" t="str">
        <f t="shared" si="22"/>
        <v/>
      </c>
      <c r="AP40" s="238" t="str">
        <f t="shared" si="22"/>
        <v/>
      </c>
      <c r="AQ40" s="238" t="str">
        <f t="shared" si="22"/>
        <v/>
      </c>
      <c r="AR40" s="238" t="str">
        <f t="shared" si="22"/>
        <v/>
      </c>
      <c r="AS40" s="238" t="str">
        <f t="shared" si="22"/>
        <v/>
      </c>
      <c r="AT40" s="238" t="str">
        <f t="shared" si="22"/>
        <v/>
      </c>
      <c r="AU40" s="238" t="str">
        <f t="shared" si="22"/>
        <v/>
      </c>
      <c r="AV40" s="238" t="str">
        <f t="shared" si="22"/>
        <v/>
      </c>
      <c r="AW40" s="238" t="str">
        <f t="shared" si="22"/>
        <v/>
      </c>
      <c r="AX40" s="238" t="str">
        <f t="shared" si="22"/>
        <v/>
      </c>
      <c r="AY40" s="238" t="str">
        <f t="shared" si="22"/>
        <v/>
      </c>
      <c r="AZ40" s="238" t="str">
        <f t="shared" si="22"/>
        <v/>
      </c>
      <c r="BA40" s="238" t="str">
        <f t="shared" si="22"/>
        <v/>
      </c>
      <c r="BB40" s="238" t="str">
        <f t="shared" si="22"/>
        <v/>
      </c>
      <c r="BC40" s="238" t="str">
        <f t="shared" si="22"/>
        <v/>
      </c>
      <c r="BD40" s="238" t="str">
        <f t="shared" si="22"/>
        <v/>
      </c>
      <c r="BE40" s="238" t="str">
        <f t="shared" si="22"/>
        <v/>
      </c>
      <c r="BF40" s="238" t="str">
        <f t="shared" si="22"/>
        <v/>
      </c>
      <c r="BG40" s="238" t="str">
        <f t="shared" si="22"/>
        <v/>
      </c>
      <c r="BH40" s="238" t="str">
        <f t="shared" si="22"/>
        <v/>
      </c>
      <c r="BI40" s="238" t="str">
        <f t="shared" si="22"/>
        <v/>
      </c>
      <c r="BJ40" s="238" t="str">
        <f t="shared" si="22"/>
        <v/>
      </c>
      <c r="BK40" s="238" t="str">
        <f t="shared" si="22"/>
        <v/>
      </c>
      <c r="BL40" s="238" t="str">
        <f t="shared" si="22"/>
        <v/>
      </c>
      <c r="BM40" s="238" t="str">
        <f t="shared" si="22"/>
        <v/>
      </c>
      <c r="BN40" s="238" t="str">
        <f t="shared" si="22"/>
        <v/>
      </c>
      <c r="BO40" s="238" t="str">
        <f t="shared" si="22"/>
        <v/>
      </c>
      <c r="BP40" s="238" t="str">
        <f t="shared" si="22"/>
        <v/>
      </c>
      <c r="BQ40" s="238" t="str">
        <f t="shared" si="22"/>
        <v/>
      </c>
    </row>
    <row r="41" spans="1:69" s="15" customFormat="1" x14ac:dyDescent="0.2">
      <c r="A41" s="213"/>
      <c r="B41" s="213"/>
      <c r="C41" s="213"/>
      <c r="D41" s="213"/>
      <c r="E41" s="213"/>
      <c r="F41" s="213"/>
      <c r="G41" s="213"/>
      <c r="H41" s="213"/>
      <c r="I41" s="213"/>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7"/>
    </row>
    <row r="42" spans="1:69" s="15" customFormat="1" x14ac:dyDescent="0.2">
      <c r="A42" s="213"/>
      <c r="B42" s="213"/>
      <c r="C42" s="213"/>
      <c r="D42" s="205" t="s">
        <v>184</v>
      </c>
      <c r="E42" s="213"/>
      <c r="F42" s="213"/>
      <c r="G42" s="213"/>
      <c r="H42" s="213"/>
      <c r="I42" s="213"/>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row>
    <row r="43" spans="1:69" s="15" customFormat="1" x14ac:dyDescent="0.2">
      <c r="A43" s="213"/>
      <c r="B43" s="213"/>
      <c r="C43" s="213"/>
      <c r="D43" s="213"/>
      <c r="E43" s="220" t="str">
        <f>InpPerformance!E49</f>
        <v>Standard outperformance rate</v>
      </c>
      <c r="F43" s="213"/>
      <c r="G43" s="220" t="str">
        <f>InpPerformance!G49</f>
        <v>£m/unit (2017-18 prices)</v>
      </c>
      <c r="H43" s="213"/>
      <c r="I43" s="213"/>
      <c r="J43" s="231" t="str">
        <f>InpPerformance!J49</f>
        <v/>
      </c>
      <c r="K43" s="231" t="str">
        <f>InpPerformance!K49</f>
        <v/>
      </c>
      <c r="L43" s="231" t="str">
        <f>InpPerformance!L49</f>
        <v/>
      </c>
      <c r="M43" s="231" t="str">
        <f>InpPerformance!M49</f>
        <v/>
      </c>
      <c r="N43" s="231" t="str">
        <f>InpPerformance!N49</f>
        <v/>
      </c>
      <c r="O43" s="231" t="str">
        <f>InpPerformance!O49</f>
        <v/>
      </c>
      <c r="P43" s="231" t="str">
        <f>InpPerformance!P49</f>
        <v/>
      </c>
      <c r="Q43" s="231" t="str">
        <f>InpPerformance!Q49</f>
        <v/>
      </c>
      <c r="R43" s="231" t="str">
        <f>InpPerformance!R49</f>
        <v/>
      </c>
      <c r="S43" s="231" t="str">
        <f>InpPerformance!S49</f>
        <v/>
      </c>
      <c r="T43" s="231" t="str">
        <f>InpPerformance!T49</f>
        <v/>
      </c>
      <c r="U43" s="231" t="str">
        <f>InpPerformance!U49</f>
        <v/>
      </c>
      <c r="V43" s="231" t="str">
        <f>InpPerformance!V49</f>
        <v/>
      </c>
      <c r="W43" s="231" t="str">
        <f>InpPerformance!W49</f>
        <v/>
      </c>
      <c r="X43" s="231" t="str">
        <f>InpPerformance!X49</f>
        <v/>
      </c>
      <c r="Y43" s="231" t="str">
        <f>InpPerformance!Y49</f>
        <v/>
      </c>
      <c r="Z43" s="231" t="str">
        <f>InpPerformance!Z49</f>
        <v/>
      </c>
      <c r="AA43" s="231" t="str">
        <f>InpPerformance!AA49</f>
        <v/>
      </c>
      <c r="AB43" s="231" t="str">
        <f>InpPerformance!AB49</f>
        <v/>
      </c>
      <c r="AC43" s="231" t="str">
        <f>InpPerformance!AC49</f>
        <v/>
      </c>
      <c r="AD43" s="231" t="str">
        <f>InpPerformance!AD49</f>
        <v/>
      </c>
      <c r="AE43" s="231" t="str">
        <f>InpPerformance!AE49</f>
        <v/>
      </c>
      <c r="AF43" s="231" t="str">
        <f>InpPerformance!AF49</f>
        <v/>
      </c>
      <c r="AG43" s="231" t="str">
        <f>InpPerformance!AG49</f>
        <v/>
      </c>
      <c r="AH43" s="231" t="str">
        <f>InpPerformance!AH49</f>
        <v/>
      </c>
      <c r="AI43" s="231" t="str">
        <f>InpPerformance!AI49</f>
        <v/>
      </c>
      <c r="AJ43" s="231" t="str">
        <f>InpPerformance!AJ49</f>
        <v/>
      </c>
      <c r="AK43" s="231" t="str">
        <f>InpPerformance!AK49</f>
        <v/>
      </c>
      <c r="AL43" s="231" t="str">
        <f>InpPerformance!AL49</f>
        <v/>
      </c>
      <c r="AM43" s="231" t="str">
        <f>InpPerformance!AM49</f>
        <v/>
      </c>
      <c r="AN43" s="231" t="str">
        <f>InpPerformance!AN49</f>
        <v/>
      </c>
      <c r="AO43" s="231" t="str">
        <f>InpPerformance!AO49</f>
        <v/>
      </c>
      <c r="AP43" s="231" t="str">
        <f>InpPerformance!AP49</f>
        <v/>
      </c>
      <c r="AQ43" s="231" t="str">
        <f>InpPerformance!AQ49</f>
        <v/>
      </c>
      <c r="AR43" s="231" t="str">
        <f>InpPerformance!AR49</f>
        <v/>
      </c>
      <c r="AS43" s="231" t="str">
        <f>InpPerformance!AS49</f>
        <v/>
      </c>
      <c r="AT43" s="231" t="str">
        <f>InpPerformance!AT49</f>
        <v/>
      </c>
      <c r="AU43" s="231" t="str">
        <f>InpPerformance!AU49</f>
        <v/>
      </c>
      <c r="AV43" s="231" t="str">
        <f>InpPerformance!AV49</f>
        <v/>
      </c>
      <c r="AW43" s="231" t="str">
        <f>InpPerformance!AW49</f>
        <v/>
      </c>
      <c r="AX43" s="231" t="str">
        <f>InpPerformance!AX49</f>
        <v/>
      </c>
      <c r="AY43" s="231" t="str">
        <f>InpPerformance!AY49</f>
        <v/>
      </c>
      <c r="AZ43" s="231" t="str">
        <f>InpPerformance!AZ49</f>
        <v/>
      </c>
      <c r="BA43" s="231" t="str">
        <f>InpPerformance!BA49</f>
        <v/>
      </c>
      <c r="BB43" s="231" t="str">
        <f>InpPerformance!BB49</f>
        <v/>
      </c>
      <c r="BC43" s="231" t="str">
        <f>InpPerformance!BC49</f>
        <v/>
      </c>
      <c r="BD43" s="231" t="str">
        <f>InpPerformance!BD49</f>
        <v/>
      </c>
      <c r="BE43" s="231" t="str">
        <f>InpPerformance!BE49</f>
        <v/>
      </c>
      <c r="BF43" s="231" t="str">
        <f>InpPerformance!BF49</f>
        <v/>
      </c>
      <c r="BG43" s="231" t="str">
        <f>InpPerformance!BG49</f>
        <v/>
      </c>
      <c r="BH43" s="231" t="str">
        <f>InpPerformance!BH49</f>
        <v/>
      </c>
      <c r="BI43" s="231" t="str">
        <f>InpPerformance!BI49</f>
        <v/>
      </c>
      <c r="BJ43" s="231" t="str">
        <f>InpPerformance!BJ49</f>
        <v/>
      </c>
      <c r="BK43" s="231" t="str">
        <f>InpPerformance!BK49</f>
        <v/>
      </c>
      <c r="BL43" s="231" t="str">
        <f>InpPerformance!BL49</f>
        <v/>
      </c>
      <c r="BM43" s="231" t="str">
        <f>InpPerformance!BM49</f>
        <v/>
      </c>
      <c r="BN43" s="231" t="str">
        <f>InpPerformance!BN49</f>
        <v/>
      </c>
      <c r="BO43" s="231" t="str">
        <f>InpPerformance!BO49</f>
        <v/>
      </c>
      <c r="BP43" s="231" t="str">
        <f>InpPerformance!BP49</f>
        <v/>
      </c>
      <c r="BQ43" s="231" t="str">
        <f>InpPerformance!BQ49</f>
        <v/>
      </c>
    </row>
    <row r="44" spans="1:69" s="15" customFormat="1" ht="12" customHeight="1" x14ac:dyDescent="0.2">
      <c r="A44" s="213"/>
      <c r="B44" s="213"/>
      <c r="C44" s="213"/>
      <c r="D44" s="213"/>
      <c r="E44" s="213" t="s">
        <v>185</v>
      </c>
      <c r="F44" s="213"/>
      <c r="G44" s="151" t="str">
        <f>InpCompany!$F$11</f>
        <v>£m (2017-18 prices)</v>
      </c>
      <c r="H44" s="213"/>
      <c r="I44" s="213"/>
      <c r="J44" s="233">
        <f>IF(J31=TRUE,J40*J43,0)</f>
        <v>0</v>
      </c>
      <c r="K44" s="233">
        <f t="shared" ref="K44" si="23">IF(K31=TRUE,K40*K43,0)</f>
        <v>0</v>
      </c>
      <c r="L44" s="233">
        <f t="shared" ref="L44:M44" si="24">IF(L31=TRUE,L40*L43,0)</f>
        <v>0</v>
      </c>
      <c r="M44" s="233">
        <f t="shared" si="24"/>
        <v>0</v>
      </c>
      <c r="N44" s="233">
        <f t="shared" ref="N44:BQ44" si="25">IF(N31=TRUE,N40*N43,0)</f>
        <v>0</v>
      </c>
      <c r="O44" s="233">
        <f t="shared" si="25"/>
        <v>0</v>
      </c>
      <c r="P44" s="233">
        <f t="shared" si="25"/>
        <v>0</v>
      </c>
      <c r="Q44" s="233">
        <f t="shared" si="25"/>
        <v>0</v>
      </c>
      <c r="R44" s="233">
        <f t="shared" si="25"/>
        <v>0</v>
      </c>
      <c r="S44" s="233">
        <f t="shared" si="25"/>
        <v>0</v>
      </c>
      <c r="T44" s="233">
        <f t="shared" si="25"/>
        <v>0</v>
      </c>
      <c r="U44" s="233">
        <f t="shared" si="25"/>
        <v>0</v>
      </c>
      <c r="V44" s="233">
        <f t="shared" si="25"/>
        <v>0</v>
      </c>
      <c r="W44" s="233">
        <f t="shared" si="25"/>
        <v>0</v>
      </c>
      <c r="X44" s="233">
        <f t="shared" si="25"/>
        <v>0</v>
      </c>
      <c r="Y44" s="233">
        <f t="shared" si="25"/>
        <v>0</v>
      </c>
      <c r="Z44" s="233">
        <f t="shared" si="25"/>
        <v>0</v>
      </c>
      <c r="AA44" s="233">
        <f t="shared" si="25"/>
        <v>0</v>
      </c>
      <c r="AB44" s="233">
        <f t="shared" si="25"/>
        <v>0</v>
      </c>
      <c r="AC44" s="233">
        <f t="shared" si="25"/>
        <v>0</v>
      </c>
      <c r="AD44" s="233">
        <f t="shared" si="25"/>
        <v>0</v>
      </c>
      <c r="AE44" s="233">
        <f t="shared" si="25"/>
        <v>0</v>
      </c>
      <c r="AF44" s="233">
        <f t="shared" si="25"/>
        <v>0</v>
      </c>
      <c r="AG44" s="233">
        <f t="shared" si="25"/>
        <v>0</v>
      </c>
      <c r="AH44" s="233">
        <f t="shared" si="25"/>
        <v>0</v>
      </c>
      <c r="AI44" s="233">
        <f t="shared" si="25"/>
        <v>0</v>
      </c>
      <c r="AJ44" s="233">
        <f t="shared" si="25"/>
        <v>0</v>
      </c>
      <c r="AK44" s="233">
        <f t="shared" si="25"/>
        <v>0</v>
      </c>
      <c r="AL44" s="233">
        <f t="shared" si="25"/>
        <v>0</v>
      </c>
      <c r="AM44" s="233">
        <f t="shared" si="25"/>
        <v>0</v>
      </c>
      <c r="AN44" s="233">
        <f t="shared" si="25"/>
        <v>0</v>
      </c>
      <c r="AO44" s="233">
        <f t="shared" si="25"/>
        <v>0</v>
      </c>
      <c r="AP44" s="233">
        <f t="shared" si="25"/>
        <v>0</v>
      </c>
      <c r="AQ44" s="233">
        <f t="shared" si="25"/>
        <v>0</v>
      </c>
      <c r="AR44" s="233">
        <f t="shared" si="25"/>
        <v>0</v>
      </c>
      <c r="AS44" s="233">
        <f t="shared" si="25"/>
        <v>0</v>
      </c>
      <c r="AT44" s="233">
        <f t="shared" si="25"/>
        <v>0</v>
      </c>
      <c r="AU44" s="233">
        <f t="shared" si="25"/>
        <v>0</v>
      </c>
      <c r="AV44" s="233">
        <f t="shared" si="25"/>
        <v>0</v>
      </c>
      <c r="AW44" s="233">
        <f t="shared" si="25"/>
        <v>0</v>
      </c>
      <c r="AX44" s="233">
        <f t="shared" si="25"/>
        <v>0</v>
      </c>
      <c r="AY44" s="233">
        <f t="shared" si="25"/>
        <v>0</v>
      </c>
      <c r="AZ44" s="233">
        <f t="shared" si="25"/>
        <v>0</v>
      </c>
      <c r="BA44" s="233">
        <f t="shared" si="25"/>
        <v>0</v>
      </c>
      <c r="BB44" s="233">
        <f t="shared" si="25"/>
        <v>0</v>
      </c>
      <c r="BC44" s="233">
        <f t="shared" si="25"/>
        <v>0</v>
      </c>
      <c r="BD44" s="233">
        <f t="shared" si="25"/>
        <v>0</v>
      </c>
      <c r="BE44" s="233">
        <f t="shared" si="25"/>
        <v>0</v>
      </c>
      <c r="BF44" s="233">
        <f t="shared" si="25"/>
        <v>0</v>
      </c>
      <c r="BG44" s="233">
        <f t="shared" si="25"/>
        <v>0</v>
      </c>
      <c r="BH44" s="233">
        <f t="shared" si="25"/>
        <v>0</v>
      </c>
      <c r="BI44" s="233">
        <f t="shared" si="25"/>
        <v>0</v>
      </c>
      <c r="BJ44" s="233">
        <f t="shared" si="25"/>
        <v>0</v>
      </c>
      <c r="BK44" s="233">
        <f t="shared" si="25"/>
        <v>0</v>
      </c>
      <c r="BL44" s="233">
        <f t="shared" si="25"/>
        <v>0</v>
      </c>
      <c r="BM44" s="233">
        <f t="shared" si="25"/>
        <v>0</v>
      </c>
      <c r="BN44" s="233">
        <f t="shared" si="25"/>
        <v>0</v>
      </c>
      <c r="BO44" s="233">
        <f t="shared" si="25"/>
        <v>0</v>
      </c>
      <c r="BP44" s="233">
        <f t="shared" si="25"/>
        <v>0</v>
      </c>
      <c r="BQ44" s="233">
        <f t="shared" si="25"/>
        <v>0</v>
      </c>
    </row>
    <row r="45" spans="1:69" s="15" customFormat="1" ht="12" customHeight="1" x14ac:dyDescent="0.2">
      <c r="A45" s="213"/>
      <c r="B45" s="213"/>
      <c r="C45" s="213"/>
      <c r="D45" s="213"/>
      <c r="E45" s="213"/>
      <c r="F45" s="213"/>
      <c r="G45" s="213"/>
      <c r="H45" s="213"/>
      <c r="I45" s="21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3"/>
    </row>
    <row r="46" spans="1:69" s="15" customFormat="1" x14ac:dyDescent="0.2">
      <c r="A46" s="213"/>
      <c r="B46" s="213"/>
      <c r="C46" s="205" t="s">
        <v>186</v>
      </c>
      <c r="D46" s="213"/>
      <c r="E46" s="213"/>
      <c r="F46" s="213"/>
      <c r="G46" s="213"/>
      <c r="H46" s="213"/>
      <c r="I46" s="213"/>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row>
    <row r="47" spans="1:69" s="15" customFormat="1" x14ac:dyDescent="0.2">
      <c r="A47" s="213"/>
      <c r="B47" s="213"/>
      <c r="C47" s="213"/>
      <c r="D47" s="213"/>
      <c r="E47" s="213" t="s">
        <v>187</v>
      </c>
      <c r="F47" s="213"/>
      <c r="G47" s="213" t="s">
        <v>106</v>
      </c>
      <c r="H47" s="213"/>
      <c r="I47" s="213"/>
      <c r="J47" s="224" t="b">
        <f>IF(J26&lt;&gt;"",TRUE,FALSE)</f>
        <v>0</v>
      </c>
      <c r="K47" s="224" t="b">
        <f t="shared" ref="K47:L47" si="26">IF(K26&lt;&gt;"",TRUE,FALSE)</f>
        <v>0</v>
      </c>
      <c r="L47" s="224" t="b">
        <f t="shared" si="26"/>
        <v>0</v>
      </c>
      <c r="M47" s="224" t="b">
        <f t="shared" ref="M47:N47" si="27">IF(M26&lt;&gt;"",TRUE,FALSE)</f>
        <v>0</v>
      </c>
      <c r="N47" s="224" t="b">
        <f t="shared" si="27"/>
        <v>0</v>
      </c>
      <c r="O47" s="224" t="b">
        <f t="shared" ref="O47:BQ47" si="28">IF(O26&lt;&gt;"",TRUE,FALSE)</f>
        <v>0</v>
      </c>
      <c r="P47" s="224" t="b">
        <f t="shared" si="28"/>
        <v>0</v>
      </c>
      <c r="Q47" s="224" t="b">
        <f t="shared" si="28"/>
        <v>0</v>
      </c>
      <c r="R47" s="224" t="b">
        <f t="shared" si="28"/>
        <v>0</v>
      </c>
      <c r="S47" s="224" t="b">
        <f t="shared" si="28"/>
        <v>0</v>
      </c>
      <c r="T47" s="224" t="b">
        <f t="shared" si="28"/>
        <v>0</v>
      </c>
      <c r="U47" s="224" t="b">
        <f t="shared" si="28"/>
        <v>0</v>
      </c>
      <c r="V47" s="224" t="b">
        <f t="shared" si="28"/>
        <v>0</v>
      </c>
      <c r="W47" s="224" t="b">
        <f t="shared" si="28"/>
        <v>0</v>
      </c>
      <c r="X47" s="224" t="b">
        <f t="shared" si="28"/>
        <v>0</v>
      </c>
      <c r="Y47" s="224" t="b">
        <f t="shared" si="28"/>
        <v>0</v>
      </c>
      <c r="Z47" s="224" t="b">
        <f t="shared" si="28"/>
        <v>0</v>
      </c>
      <c r="AA47" s="224" t="b">
        <f t="shared" si="28"/>
        <v>0</v>
      </c>
      <c r="AB47" s="224" t="b">
        <f t="shared" si="28"/>
        <v>0</v>
      </c>
      <c r="AC47" s="224" t="b">
        <f t="shared" si="28"/>
        <v>0</v>
      </c>
      <c r="AD47" s="224" t="b">
        <f t="shared" si="28"/>
        <v>0</v>
      </c>
      <c r="AE47" s="224" t="b">
        <f t="shared" si="28"/>
        <v>0</v>
      </c>
      <c r="AF47" s="224" t="b">
        <f t="shared" si="28"/>
        <v>0</v>
      </c>
      <c r="AG47" s="224" t="b">
        <f t="shared" si="28"/>
        <v>0</v>
      </c>
      <c r="AH47" s="224" t="b">
        <f t="shared" si="28"/>
        <v>0</v>
      </c>
      <c r="AI47" s="224" t="b">
        <f t="shared" si="28"/>
        <v>0</v>
      </c>
      <c r="AJ47" s="224" t="b">
        <f t="shared" si="28"/>
        <v>0</v>
      </c>
      <c r="AK47" s="224" t="b">
        <f t="shared" si="28"/>
        <v>0</v>
      </c>
      <c r="AL47" s="224" t="b">
        <f t="shared" si="28"/>
        <v>0</v>
      </c>
      <c r="AM47" s="224" t="b">
        <f t="shared" si="28"/>
        <v>0</v>
      </c>
      <c r="AN47" s="224" t="b">
        <f t="shared" si="28"/>
        <v>0</v>
      </c>
      <c r="AO47" s="224" t="b">
        <f t="shared" si="28"/>
        <v>0</v>
      </c>
      <c r="AP47" s="224" t="b">
        <f t="shared" si="28"/>
        <v>0</v>
      </c>
      <c r="AQ47" s="224" t="b">
        <f t="shared" si="28"/>
        <v>0</v>
      </c>
      <c r="AR47" s="224" t="b">
        <f t="shared" si="28"/>
        <v>0</v>
      </c>
      <c r="AS47" s="224" t="b">
        <f t="shared" si="28"/>
        <v>0</v>
      </c>
      <c r="AT47" s="224" t="b">
        <f t="shared" si="28"/>
        <v>0</v>
      </c>
      <c r="AU47" s="224" t="b">
        <f t="shared" si="28"/>
        <v>0</v>
      </c>
      <c r="AV47" s="224" t="b">
        <f t="shared" si="28"/>
        <v>0</v>
      </c>
      <c r="AW47" s="224" t="b">
        <f t="shared" si="28"/>
        <v>0</v>
      </c>
      <c r="AX47" s="224" t="b">
        <f t="shared" si="28"/>
        <v>0</v>
      </c>
      <c r="AY47" s="224" t="b">
        <f t="shared" si="28"/>
        <v>0</v>
      </c>
      <c r="AZ47" s="224" t="b">
        <f t="shared" si="28"/>
        <v>0</v>
      </c>
      <c r="BA47" s="224" t="b">
        <f t="shared" si="28"/>
        <v>0</v>
      </c>
      <c r="BB47" s="224" t="b">
        <f t="shared" si="28"/>
        <v>0</v>
      </c>
      <c r="BC47" s="224" t="b">
        <f t="shared" si="28"/>
        <v>0</v>
      </c>
      <c r="BD47" s="224" t="b">
        <f t="shared" si="28"/>
        <v>0</v>
      </c>
      <c r="BE47" s="224" t="b">
        <f t="shared" si="28"/>
        <v>0</v>
      </c>
      <c r="BF47" s="224" t="b">
        <f t="shared" si="28"/>
        <v>0</v>
      </c>
      <c r="BG47" s="224" t="b">
        <f t="shared" si="28"/>
        <v>0</v>
      </c>
      <c r="BH47" s="224" t="b">
        <f t="shared" si="28"/>
        <v>0</v>
      </c>
      <c r="BI47" s="224" t="b">
        <f t="shared" si="28"/>
        <v>0</v>
      </c>
      <c r="BJ47" s="224" t="b">
        <f t="shared" si="28"/>
        <v>0</v>
      </c>
      <c r="BK47" s="224" t="b">
        <f t="shared" si="28"/>
        <v>0</v>
      </c>
      <c r="BL47" s="224" t="b">
        <f t="shared" si="28"/>
        <v>0</v>
      </c>
      <c r="BM47" s="224" t="b">
        <f t="shared" si="28"/>
        <v>0</v>
      </c>
      <c r="BN47" s="224" t="b">
        <f t="shared" si="28"/>
        <v>0</v>
      </c>
      <c r="BO47" s="224" t="b">
        <f t="shared" si="28"/>
        <v>0</v>
      </c>
      <c r="BP47" s="224" t="b">
        <f t="shared" si="28"/>
        <v>0</v>
      </c>
      <c r="BQ47" s="224" t="b">
        <f t="shared" si="28"/>
        <v>0</v>
      </c>
    </row>
    <row r="48" spans="1:69" s="15" customFormat="1" x14ac:dyDescent="0.2">
      <c r="A48" s="213"/>
      <c r="B48" s="213"/>
      <c r="C48" s="213"/>
      <c r="D48" s="213"/>
      <c r="E48" s="213" t="s">
        <v>188</v>
      </c>
      <c r="F48" s="213"/>
      <c r="G48" s="213" t="s">
        <v>106</v>
      </c>
      <c r="H48" s="213"/>
      <c r="I48" s="213"/>
      <c r="J48" s="217" t="b">
        <f>IF(J47=TRUE,IF(((J$16-J$21)*J$14)&lt;0,TRUE,FALSE),FALSE)</f>
        <v>0</v>
      </c>
      <c r="K48" s="217" t="b">
        <f>IF(K47=TRUE,IF(((K$16-K$21)*K$14)&lt;0,TRUE,FALSE),FALSE)</f>
        <v>0</v>
      </c>
      <c r="L48" s="217" t="b">
        <f>IF(L47=TRUE,IF(((L$16-L$21)*L$14)&lt;0,TRUE,FALSE),FALSE)</f>
        <v>0</v>
      </c>
      <c r="M48" s="217" t="b">
        <f>IF(M47=TRUE,IF(((M$16-M$21)*M$14)&lt;0,TRUE,FALSE),FALSE)</f>
        <v>0</v>
      </c>
      <c r="N48" s="217" t="b">
        <f t="shared" ref="N48:BQ48" si="29">IF(N47=TRUE,IF(((N$16-N$21)*N$14)&lt;0,TRUE,FALSE),FALSE)</f>
        <v>0</v>
      </c>
      <c r="O48" s="217" t="b">
        <f t="shared" si="29"/>
        <v>0</v>
      </c>
      <c r="P48" s="217" t="b">
        <f t="shared" si="29"/>
        <v>0</v>
      </c>
      <c r="Q48" s="217" t="b">
        <f t="shared" si="29"/>
        <v>0</v>
      </c>
      <c r="R48" s="217" t="b">
        <f t="shared" si="29"/>
        <v>0</v>
      </c>
      <c r="S48" s="217" t="b">
        <f t="shared" si="29"/>
        <v>0</v>
      </c>
      <c r="T48" s="217" t="b">
        <f t="shared" si="29"/>
        <v>0</v>
      </c>
      <c r="U48" s="217" t="b">
        <f t="shared" si="29"/>
        <v>0</v>
      </c>
      <c r="V48" s="217" t="b">
        <f t="shared" si="29"/>
        <v>0</v>
      </c>
      <c r="W48" s="217" t="b">
        <f t="shared" si="29"/>
        <v>0</v>
      </c>
      <c r="X48" s="217" t="b">
        <f t="shared" si="29"/>
        <v>0</v>
      </c>
      <c r="Y48" s="217" t="b">
        <f t="shared" si="29"/>
        <v>0</v>
      </c>
      <c r="Z48" s="217" t="b">
        <f t="shared" si="29"/>
        <v>0</v>
      </c>
      <c r="AA48" s="217" t="b">
        <f t="shared" si="29"/>
        <v>0</v>
      </c>
      <c r="AB48" s="217" t="b">
        <f t="shared" si="29"/>
        <v>0</v>
      </c>
      <c r="AC48" s="217" t="b">
        <f t="shared" si="29"/>
        <v>0</v>
      </c>
      <c r="AD48" s="217" t="b">
        <f t="shared" si="29"/>
        <v>0</v>
      </c>
      <c r="AE48" s="217" t="b">
        <f t="shared" si="29"/>
        <v>0</v>
      </c>
      <c r="AF48" s="217" t="b">
        <f t="shared" si="29"/>
        <v>0</v>
      </c>
      <c r="AG48" s="217" t="b">
        <f t="shared" si="29"/>
        <v>0</v>
      </c>
      <c r="AH48" s="217" t="b">
        <f t="shared" si="29"/>
        <v>0</v>
      </c>
      <c r="AI48" s="217" t="b">
        <f t="shared" si="29"/>
        <v>0</v>
      </c>
      <c r="AJ48" s="217" t="b">
        <f t="shared" si="29"/>
        <v>0</v>
      </c>
      <c r="AK48" s="217" t="b">
        <f t="shared" si="29"/>
        <v>0</v>
      </c>
      <c r="AL48" s="217" t="b">
        <f t="shared" si="29"/>
        <v>0</v>
      </c>
      <c r="AM48" s="217" t="b">
        <f t="shared" si="29"/>
        <v>0</v>
      </c>
      <c r="AN48" s="217" t="b">
        <f t="shared" si="29"/>
        <v>0</v>
      </c>
      <c r="AO48" s="217" t="b">
        <f t="shared" si="29"/>
        <v>0</v>
      </c>
      <c r="AP48" s="217" t="b">
        <f t="shared" si="29"/>
        <v>0</v>
      </c>
      <c r="AQ48" s="217" t="b">
        <f t="shared" si="29"/>
        <v>0</v>
      </c>
      <c r="AR48" s="217" t="b">
        <f t="shared" si="29"/>
        <v>0</v>
      </c>
      <c r="AS48" s="217" t="b">
        <f t="shared" si="29"/>
        <v>0</v>
      </c>
      <c r="AT48" s="217" t="b">
        <f t="shared" si="29"/>
        <v>0</v>
      </c>
      <c r="AU48" s="217" t="b">
        <f t="shared" si="29"/>
        <v>0</v>
      </c>
      <c r="AV48" s="217" t="b">
        <f t="shared" si="29"/>
        <v>0</v>
      </c>
      <c r="AW48" s="217" t="b">
        <f t="shared" si="29"/>
        <v>0</v>
      </c>
      <c r="AX48" s="217" t="b">
        <f t="shared" si="29"/>
        <v>0</v>
      </c>
      <c r="AY48" s="217" t="b">
        <f t="shared" si="29"/>
        <v>0</v>
      </c>
      <c r="AZ48" s="217" t="b">
        <f t="shared" si="29"/>
        <v>0</v>
      </c>
      <c r="BA48" s="217" t="b">
        <f t="shared" si="29"/>
        <v>0</v>
      </c>
      <c r="BB48" s="217" t="b">
        <f t="shared" si="29"/>
        <v>0</v>
      </c>
      <c r="BC48" s="217" t="b">
        <f t="shared" si="29"/>
        <v>0</v>
      </c>
      <c r="BD48" s="217" t="b">
        <f t="shared" si="29"/>
        <v>0</v>
      </c>
      <c r="BE48" s="217" t="b">
        <f t="shared" si="29"/>
        <v>0</v>
      </c>
      <c r="BF48" s="217" t="b">
        <f t="shared" si="29"/>
        <v>0</v>
      </c>
      <c r="BG48" s="217" t="b">
        <f t="shared" si="29"/>
        <v>0</v>
      </c>
      <c r="BH48" s="217" t="b">
        <f t="shared" si="29"/>
        <v>0</v>
      </c>
      <c r="BI48" s="217" t="b">
        <f t="shared" si="29"/>
        <v>0</v>
      </c>
      <c r="BJ48" s="217" t="b">
        <f t="shared" si="29"/>
        <v>0</v>
      </c>
      <c r="BK48" s="217" t="b">
        <f t="shared" si="29"/>
        <v>0</v>
      </c>
      <c r="BL48" s="217" t="b">
        <f t="shared" si="29"/>
        <v>0</v>
      </c>
      <c r="BM48" s="217" t="b">
        <f t="shared" si="29"/>
        <v>0</v>
      </c>
      <c r="BN48" s="217" t="b">
        <f t="shared" si="29"/>
        <v>0</v>
      </c>
      <c r="BO48" s="217" t="b">
        <f t="shared" si="29"/>
        <v>0</v>
      </c>
      <c r="BP48" s="217" t="b">
        <f t="shared" si="29"/>
        <v>0</v>
      </c>
      <c r="BQ48" s="217" t="b">
        <f t="shared" si="29"/>
        <v>0</v>
      </c>
    </row>
    <row r="49" spans="1:69" s="15" customFormat="1" x14ac:dyDescent="0.2">
      <c r="A49" s="213"/>
      <c r="B49" s="213"/>
      <c r="C49" s="213"/>
      <c r="D49" s="213"/>
      <c r="E49" s="213" t="s">
        <v>189</v>
      </c>
      <c r="F49" s="213"/>
      <c r="G49" s="213" t="s">
        <v>106</v>
      </c>
      <c r="H49" s="213"/>
      <c r="I49" s="213"/>
      <c r="J49" s="217" t="b">
        <f t="shared" ref="J49:L49" si="30">IF(J48=TRUE,IF(J22="",TRUE,ABS(J$16-J$21)&gt;ABS(J20-J21)),FALSE)</f>
        <v>0</v>
      </c>
      <c r="K49" s="217" t="b">
        <f t="shared" si="30"/>
        <v>0</v>
      </c>
      <c r="L49" s="217" t="b">
        <f t="shared" si="30"/>
        <v>0</v>
      </c>
      <c r="M49" s="217" t="b">
        <f t="shared" ref="M49:N49" si="31">IF(M48=TRUE,IF(M22="",TRUE,ABS(M$16-M$21)&gt;ABS(M20-M21)),FALSE)</f>
        <v>0</v>
      </c>
      <c r="N49" s="217" t="b">
        <f t="shared" si="31"/>
        <v>0</v>
      </c>
      <c r="O49" s="217" t="b">
        <f t="shared" ref="O49:BQ49" si="32">IF(O48=TRUE,IF(O22="",TRUE,ABS(O$16-O$21)&gt;ABS(O20-O21)),FALSE)</f>
        <v>0</v>
      </c>
      <c r="P49" s="217" t="b">
        <f t="shared" si="32"/>
        <v>0</v>
      </c>
      <c r="Q49" s="217" t="b">
        <f t="shared" si="32"/>
        <v>0</v>
      </c>
      <c r="R49" s="217" t="b">
        <f t="shared" si="32"/>
        <v>0</v>
      </c>
      <c r="S49" s="217" t="b">
        <f t="shared" si="32"/>
        <v>0</v>
      </c>
      <c r="T49" s="217" t="b">
        <f t="shared" si="32"/>
        <v>0</v>
      </c>
      <c r="U49" s="217" t="b">
        <f t="shared" si="32"/>
        <v>0</v>
      </c>
      <c r="V49" s="217" t="b">
        <f t="shared" si="32"/>
        <v>0</v>
      </c>
      <c r="W49" s="217" t="b">
        <f t="shared" si="32"/>
        <v>0</v>
      </c>
      <c r="X49" s="217" t="b">
        <f t="shared" si="32"/>
        <v>0</v>
      </c>
      <c r="Y49" s="217" t="b">
        <f t="shared" si="32"/>
        <v>0</v>
      </c>
      <c r="Z49" s="217" t="b">
        <f t="shared" si="32"/>
        <v>0</v>
      </c>
      <c r="AA49" s="217" t="b">
        <f t="shared" si="32"/>
        <v>0</v>
      </c>
      <c r="AB49" s="217" t="b">
        <f t="shared" si="32"/>
        <v>0</v>
      </c>
      <c r="AC49" s="217" t="b">
        <f t="shared" si="32"/>
        <v>0</v>
      </c>
      <c r="AD49" s="217" t="b">
        <f t="shared" si="32"/>
        <v>0</v>
      </c>
      <c r="AE49" s="217" t="b">
        <f t="shared" si="32"/>
        <v>0</v>
      </c>
      <c r="AF49" s="217" t="b">
        <f t="shared" si="32"/>
        <v>0</v>
      </c>
      <c r="AG49" s="217" t="b">
        <f t="shared" si="32"/>
        <v>0</v>
      </c>
      <c r="AH49" s="217" t="b">
        <f t="shared" si="32"/>
        <v>0</v>
      </c>
      <c r="AI49" s="217" t="b">
        <f t="shared" si="32"/>
        <v>0</v>
      </c>
      <c r="AJ49" s="217" t="b">
        <f t="shared" si="32"/>
        <v>0</v>
      </c>
      <c r="AK49" s="217" t="b">
        <f t="shared" si="32"/>
        <v>0</v>
      </c>
      <c r="AL49" s="217" t="b">
        <f t="shared" si="32"/>
        <v>0</v>
      </c>
      <c r="AM49" s="217" t="b">
        <f t="shared" si="32"/>
        <v>0</v>
      </c>
      <c r="AN49" s="217" t="b">
        <f t="shared" si="32"/>
        <v>0</v>
      </c>
      <c r="AO49" s="217" t="b">
        <f t="shared" si="32"/>
        <v>0</v>
      </c>
      <c r="AP49" s="217" t="b">
        <f t="shared" si="32"/>
        <v>0</v>
      </c>
      <c r="AQ49" s="217" t="b">
        <f t="shared" si="32"/>
        <v>0</v>
      </c>
      <c r="AR49" s="217" t="b">
        <f t="shared" si="32"/>
        <v>0</v>
      </c>
      <c r="AS49" s="217" t="b">
        <f t="shared" si="32"/>
        <v>0</v>
      </c>
      <c r="AT49" s="217" t="b">
        <f t="shared" si="32"/>
        <v>0</v>
      </c>
      <c r="AU49" s="217" t="b">
        <f t="shared" si="32"/>
        <v>0</v>
      </c>
      <c r="AV49" s="217" t="b">
        <f t="shared" si="32"/>
        <v>0</v>
      </c>
      <c r="AW49" s="217" t="b">
        <f t="shared" si="32"/>
        <v>0</v>
      </c>
      <c r="AX49" s="217" t="b">
        <f t="shared" si="32"/>
        <v>0</v>
      </c>
      <c r="AY49" s="217" t="b">
        <f t="shared" si="32"/>
        <v>0</v>
      </c>
      <c r="AZ49" s="217" t="b">
        <f t="shared" si="32"/>
        <v>0</v>
      </c>
      <c r="BA49" s="217" t="b">
        <f t="shared" si="32"/>
        <v>0</v>
      </c>
      <c r="BB49" s="217" t="b">
        <f t="shared" si="32"/>
        <v>0</v>
      </c>
      <c r="BC49" s="217" t="b">
        <f t="shared" si="32"/>
        <v>0</v>
      </c>
      <c r="BD49" s="217" t="b">
        <f t="shared" si="32"/>
        <v>0</v>
      </c>
      <c r="BE49" s="217" t="b">
        <f t="shared" si="32"/>
        <v>0</v>
      </c>
      <c r="BF49" s="217" t="b">
        <f t="shared" si="32"/>
        <v>0</v>
      </c>
      <c r="BG49" s="217" t="b">
        <f t="shared" si="32"/>
        <v>0</v>
      </c>
      <c r="BH49" s="217" t="b">
        <f t="shared" si="32"/>
        <v>0</v>
      </c>
      <c r="BI49" s="217" t="b">
        <f t="shared" si="32"/>
        <v>0</v>
      </c>
      <c r="BJ49" s="217" t="b">
        <f t="shared" si="32"/>
        <v>0</v>
      </c>
      <c r="BK49" s="217" t="b">
        <f t="shared" si="32"/>
        <v>0</v>
      </c>
      <c r="BL49" s="217" t="b">
        <f t="shared" si="32"/>
        <v>0</v>
      </c>
      <c r="BM49" s="217" t="b">
        <f t="shared" si="32"/>
        <v>0</v>
      </c>
      <c r="BN49" s="217" t="b">
        <f t="shared" si="32"/>
        <v>0</v>
      </c>
      <c r="BO49" s="217" t="b">
        <f t="shared" si="32"/>
        <v>0</v>
      </c>
      <c r="BP49" s="217" t="b">
        <f t="shared" si="32"/>
        <v>0</v>
      </c>
      <c r="BQ49" s="217" t="b">
        <f t="shared" si="32"/>
        <v>0</v>
      </c>
    </row>
    <row r="50" spans="1:69" s="15" customFormat="1" x14ac:dyDescent="0.2">
      <c r="A50" s="213"/>
      <c r="B50" s="213"/>
      <c r="C50" s="213"/>
      <c r="D50" s="213"/>
      <c r="E50" s="213" t="s">
        <v>190</v>
      </c>
      <c r="F50" s="213"/>
      <c r="G50" s="213" t="str">
        <f>G7</f>
        <v>Performance commitment unit</v>
      </c>
      <c r="H50" s="213"/>
      <c r="I50" s="213"/>
      <c r="J50" s="222" t="str">
        <f>IF(J49=TRUE,IF(J14&gt;0,MAX(J16,J23),MIN(J16,J23)),"")</f>
        <v/>
      </c>
      <c r="K50" s="222" t="str">
        <f>IF(K49=TRUE,IF(K14&gt;0,MAX(K16,K23),MIN(K16,K23)),"")</f>
        <v/>
      </c>
      <c r="L50" s="222" t="str">
        <f>IF(L49=TRUE,IF(L14&gt;0,MAX(L16,L23),MIN(L16,L23)),"")</f>
        <v/>
      </c>
      <c r="M50" s="222" t="str">
        <f>IF(M49=TRUE,IF(M14&gt;0,MAX(M16,M23),MIN(M16,M23)),"")</f>
        <v/>
      </c>
      <c r="N50" s="222" t="str">
        <f t="shared" ref="N50:BQ50" si="33">IF(N49=TRUE,IF(N14&gt;0,MAX(N16,N23),MIN(N16,N23)),"")</f>
        <v/>
      </c>
      <c r="O50" s="222" t="str">
        <f t="shared" si="33"/>
        <v/>
      </c>
      <c r="P50" s="222" t="str">
        <f t="shared" si="33"/>
        <v/>
      </c>
      <c r="Q50" s="222" t="str">
        <f t="shared" si="33"/>
        <v/>
      </c>
      <c r="R50" s="222" t="str">
        <f t="shared" si="33"/>
        <v/>
      </c>
      <c r="S50" s="222" t="str">
        <f t="shared" si="33"/>
        <v/>
      </c>
      <c r="T50" s="222" t="str">
        <f t="shared" si="33"/>
        <v/>
      </c>
      <c r="U50" s="222" t="str">
        <f t="shared" si="33"/>
        <v/>
      </c>
      <c r="V50" s="222" t="str">
        <f t="shared" si="33"/>
        <v/>
      </c>
      <c r="W50" s="222" t="str">
        <f t="shared" si="33"/>
        <v/>
      </c>
      <c r="X50" s="222" t="str">
        <f t="shared" si="33"/>
        <v/>
      </c>
      <c r="Y50" s="222" t="str">
        <f t="shared" si="33"/>
        <v/>
      </c>
      <c r="Z50" s="222" t="str">
        <f t="shared" si="33"/>
        <v/>
      </c>
      <c r="AA50" s="222" t="str">
        <f t="shared" si="33"/>
        <v/>
      </c>
      <c r="AB50" s="222" t="str">
        <f t="shared" si="33"/>
        <v/>
      </c>
      <c r="AC50" s="222" t="str">
        <f t="shared" si="33"/>
        <v/>
      </c>
      <c r="AD50" s="222" t="str">
        <f t="shared" si="33"/>
        <v/>
      </c>
      <c r="AE50" s="222" t="str">
        <f t="shared" si="33"/>
        <v/>
      </c>
      <c r="AF50" s="222" t="str">
        <f t="shared" si="33"/>
        <v/>
      </c>
      <c r="AG50" s="222" t="str">
        <f t="shared" si="33"/>
        <v/>
      </c>
      <c r="AH50" s="222" t="str">
        <f t="shared" si="33"/>
        <v/>
      </c>
      <c r="AI50" s="222" t="str">
        <f t="shared" si="33"/>
        <v/>
      </c>
      <c r="AJ50" s="222" t="str">
        <f t="shared" si="33"/>
        <v/>
      </c>
      <c r="AK50" s="222" t="str">
        <f t="shared" si="33"/>
        <v/>
      </c>
      <c r="AL50" s="222" t="str">
        <f t="shared" si="33"/>
        <v/>
      </c>
      <c r="AM50" s="222" t="str">
        <f t="shared" si="33"/>
        <v/>
      </c>
      <c r="AN50" s="222" t="str">
        <f t="shared" si="33"/>
        <v/>
      </c>
      <c r="AO50" s="222" t="str">
        <f t="shared" si="33"/>
        <v/>
      </c>
      <c r="AP50" s="222" t="str">
        <f t="shared" si="33"/>
        <v/>
      </c>
      <c r="AQ50" s="222" t="str">
        <f t="shared" si="33"/>
        <v/>
      </c>
      <c r="AR50" s="222" t="str">
        <f t="shared" si="33"/>
        <v/>
      </c>
      <c r="AS50" s="222" t="str">
        <f t="shared" si="33"/>
        <v/>
      </c>
      <c r="AT50" s="222" t="str">
        <f t="shared" si="33"/>
        <v/>
      </c>
      <c r="AU50" s="222" t="str">
        <f t="shared" si="33"/>
        <v/>
      </c>
      <c r="AV50" s="222" t="str">
        <f t="shared" si="33"/>
        <v/>
      </c>
      <c r="AW50" s="222" t="str">
        <f t="shared" si="33"/>
        <v/>
      </c>
      <c r="AX50" s="222" t="str">
        <f t="shared" si="33"/>
        <v/>
      </c>
      <c r="AY50" s="222" t="str">
        <f t="shared" si="33"/>
        <v/>
      </c>
      <c r="AZ50" s="222" t="str">
        <f t="shared" si="33"/>
        <v/>
      </c>
      <c r="BA50" s="222" t="str">
        <f t="shared" si="33"/>
        <v/>
      </c>
      <c r="BB50" s="222" t="str">
        <f t="shared" si="33"/>
        <v/>
      </c>
      <c r="BC50" s="222" t="str">
        <f t="shared" si="33"/>
        <v/>
      </c>
      <c r="BD50" s="222" t="str">
        <f t="shared" si="33"/>
        <v/>
      </c>
      <c r="BE50" s="222" t="str">
        <f t="shared" si="33"/>
        <v/>
      </c>
      <c r="BF50" s="222" t="str">
        <f t="shared" si="33"/>
        <v/>
      </c>
      <c r="BG50" s="222" t="str">
        <f t="shared" si="33"/>
        <v/>
      </c>
      <c r="BH50" s="222" t="str">
        <f t="shared" si="33"/>
        <v/>
      </c>
      <c r="BI50" s="222" t="str">
        <f t="shared" si="33"/>
        <v/>
      </c>
      <c r="BJ50" s="222" t="str">
        <f t="shared" si="33"/>
        <v/>
      </c>
      <c r="BK50" s="222" t="str">
        <f t="shared" si="33"/>
        <v/>
      </c>
      <c r="BL50" s="222" t="str">
        <f t="shared" si="33"/>
        <v/>
      </c>
      <c r="BM50" s="222" t="str">
        <f t="shared" si="33"/>
        <v/>
      </c>
      <c r="BN50" s="222" t="str">
        <f t="shared" si="33"/>
        <v/>
      </c>
      <c r="BO50" s="222" t="str">
        <f t="shared" si="33"/>
        <v/>
      </c>
      <c r="BP50" s="222" t="str">
        <f t="shared" si="33"/>
        <v/>
      </c>
      <c r="BQ50" s="222" t="str">
        <f t="shared" si="33"/>
        <v/>
      </c>
    </row>
    <row r="51" spans="1:69" s="15" customFormat="1" x14ac:dyDescent="0.2">
      <c r="A51" s="213"/>
      <c r="B51" s="213"/>
      <c r="C51" s="213"/>
      <c r="D51" s="213"/>
      <c r="E51" s="213" t="s">
        <v>191</v>
      </c>
      <c r="F51" s="213"/>
      <c r="G51" s="213" t="str">
        <f>G7</f>
        <v>Performance commitment unit</v>
      </c>
      <c r="H51" s="213"/>
      <c r="I51" s="213"/>
      <c r="J51" s="222" t="str">
        <f>IF(J49=TRUE,ABS(IF(J22&lt;&gt;"",J22,J21)-J50),"")</f>
        <v/>
      </c>
      <c r="K51" s="222" t="str">
        <f t="shared" ref="K51:L51" si="34">IF(K49=TRUE,ABS(IF(K22&lt;&gt;"",K22,K21)-K50),"")</f>
        <v/>
      </c>
      <c r="L51" s="222" t="str">
        <f t="shared" si="34"/>
        <v/>
      </c>
      <c r="M51" s="222" t="str">
        <f t="shared" ref="M51:N51" si="35">IF(M49=TRUE,ABS(IF(M22&lt;&gt;"",M22,M21)-M50),"")</f>
        <v/>
      </c>
      <c r="N51" s="222" t="str">
        <f t="shared" si="35"/>
        <v/>
      </c>
      <c r="O51" s="222" t="str">
        <f t="shared" ref="O51:BQ51" si="36">IF(O49=TRUE,ABS(IF(O22&lt;&gt;"",O22,O21)-O50),"")</f>
        <v/>
      </c>
      <c r="P51" s="222" t="str">
        <f t="shared" si="36"/>
        <v/>
      </c>
      <c r="Q51" s="222" t="str">
        <f t="shared" si="36"/>
        <v/>
      </c>
      <c r="R51" s="222" t="str">
        <f t="shared" si="36"/>
        <v/>
      </c>
      <c r="S51" s="222" t="str">
        <f t="shared" si="36"/>
        <v/>
      </c>
      <c r="T51" s="222" t="str">
        <f t="shared" si="36"/>
        <v/>
      </c>
      <c r="U51" s="222" t="str">
        <f t="shared" si="36"/>
        <v/>
      </c>
      <c r="V51" s="222" t="str">
        <f t="shared" si="36"/>
        <v/>
      </c>
      <c r="W51" s="222" t="str">
        <f t="shared" si="36"/>
        <v/>
      </c>
      <c r="X51" s="222" t="str">
        <f t="shared" si="36"/>
        <v/>
      </c>
      <c r="Y51" s="222" t="str">
        <f t="shared" si="36"/>
        <v/>
      </c>
      <c r="Z51" s="222" t="str">
        <f t="shared" si="36"/>
        <v/>
      </c>
      <c r="AA51" s="222" t="str">
        <f t="shared" si="36"/>
        <v/>
      </c>
      <c r="AB51" s="222" t="str">
        <f t="shared" si="36"/>
        <v/>
      </c>
      <c r="AC51" s="222" t="str">
        <f t="shared" si="36"/>
        <v/>
      </c>
      <c r="AD51" s="222" t="str">
        <f t="shared" si="36"/>
        <v/>
      </c>
      <c r="AE51" s="222" t="str">
        <f t="shared" si="36"/>
        <v/>
      </c>
      <c r="AF51" s="222" t="str">
        <f t="shared" si="36"/>
        <v/>
      </c>
      <c r="AG51" s="222" t="str">
        <f t="shared" si="36"/>
        <v/>
      </c>
      <c r="AH51" s="222" t="str">
        <f t="shared" si="36"/>
        <v/>
      </c>
      <c r="AI51" s="222" t="str">
        <f t="shared" si="36"/>
        <v/>
      </c>
      <c r="AJ51" s="222" t="str">
        <f t="shared" si="36"/>
        <v/>
      </c>
      <c r="AK51" s="222" t="str">
        <f t="shared" si="36"/>
        <v/>
      </c>
      <c r="AL51" s="222" t="str">
        <f t="shared" si="36"/>
        <v/>
      </c>
      <c r="AM51" s="222" t="str">
        <f t="shared" si="36"/>
        <v/>
      </c>
      <c r="AN51" s="222" t="str">
        <f t="shared" si="36"/>
        <v/>
      </c>
      <c r="AO51" s="222" t="str">
        <f t="shared" si="36"/>
        <v/>
      </c>
      <c r="AP51" s="222" t="str">
        <f t="shared" si="36"/>
        <v/>
      </c>
      <c r="AQ51" s="222" t="str">
        <f t="shared" si="36"/>
        <v/>
      </c>
      <c r="AR51" s="222" t="str">
        <f t="shared" si="36"/>
        <v/>
      </c>
      <c r="AS51" s="222" t="str">
        <f t="shared" si="36"/>
        <v/>
      </c>
      <c r="AT51" s="222" t="str">
        <f t="shared" si="36"/>
        <v/>
      </c>
      <c r="AU51" s="222" t="str">
        <f t="shared" si="36"/>
        <v/>
      </c>
      <c r="AV51" s="222" t="str">
        <f t="shared" si="36"/>
        <v/>
      </c>
      <c r="AW51" s="222" t="str">
        <f t="shared" si="36"/>
        <v/>
      </c>
      <c r="AX51" s="222" t="str">
        <f t="shared" si="36"/>
        <v/>
      </c>
      <c r="AY51" s="222" t="str">
        <f t="shared" si="36"/>
        <v/>
      </c>
      <c r="AZ51" s="222" t="str">
        <f t="shared" si="36"/>
        <v/>
      </c>
      <c r="BA51" s="222" t="str">
        <f t="shared" si="36"/>
        <v/>
      </c>
      <c r="BB51" s="222" t="str">
        <f t="shared" si="36"/>
        <v/>
      </c>
      <c r="BC51" s="222" t="str">
        <f t="shared" si="36"/>
        <v/>
      </c>
      <c r="BD51" s="222" t="str">
        <f t="shared" si="36"/>
        <v/>
      </c>
      <c r="BE51" s="222" t="str">
        <f t="shared" si="36"/>
        <v/>
      </c>
      <c r="BF51" s="222" t="str">
        <f t="shared" si="36"/>
        <v/>
      </c>
      <c r="BG51" s="222" t="str">
        <f t="shared" si="36"/>
        <v/>
      </c>
      <c r="BH51" s="222" t="str">
        <f t="shared" si="36"/>
        <v/>
      </c>
      <c r="BI51" s="222" t="str">
        <f t="shared" si="36"/>
        <v/>
      </c>
      <c r="BJ51" s="222" t="str">
        <f t="shared" si="36"/>
        <v/>
      </c>
      <c r="BK51" s="222" t="str">
        <f t="shared" si="36"/>
        <v/>
      </c>
      <c r="BL51" s="222" t="str">
        <f t="shared" si="36"/>
        <v/>
      </c>
      <c r="BM51" s="222" t="str">
        <f t="shared" si="36"/>
        <v/>
      </c>
      <c r="BN51" s="222" t="str">
        <f t="shared" si="36"/>
        <v/>
      </c>
      <c r="BO51" s="222" t="str">
        <f t="shared" si="36"/>
        <v/>
      </c>
      <c r="BP51" s="222" t="str">
        <f t="shared" si="36"/>
        <v/>
      </c>
      <c r="BQ51" s="222" t="str">
        <f t="shared" si="36"/>
        <v/>
      </c>
    </row>
    <row r="52" spans="1:69" s="15" customFormat="1" x14ac:dyDescent="0.2">
      <c r="A52" s="213"/>
      <c r="B52" s="213"/>
      <c r="C52" s="213"/>
      <c r="D52" s="213"/>
      <c r="E52" s="213"/>
      <c r="F52" s="213"/>
      <c r="G52" s="213"/>
      <c r="H52" s="213"/>
      <c r="I52" s="213"/>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2"/>
    </row>
    <row r="53" spans="1:69" s="15" customFormat="1" x14ac:dyDescent="0.2">
      <c r="A53" s="213"/>
      <c r="B53" s="213"/>
      <c r="C53" s="213"/>
      <c r="D53" s="205" t="s">
        <v>181</v>
      </c>
      <c r="E53" s="213"/>
      <c r="F53" s="213"/>
      <c r="G53" s="213"/>
      <c r="H53" s="213"/>
      <c r="I53" s="213"/>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7"/>
    </row>
    <row r="54" spans="1:69" s="15" customFormat="1" x14ac:dyDescent="0.2">
      <c r="A54" s="213"/>
      <c r="B54" s="213"/>
      <c r="C54" s="213"/>
      <c r="D54" s="213"/>
      <c r="E54" s="220" t="str">
        <f>InpPerformance!E$19</f>
        <v>ODI is calculated in decimal minutes, but the performance commitment is specified in HH:MM:SS</v>
      </c>
      <c r="F54" s="220"/>
      <c r="G54" s="220" t="str">
        <f>InpPerformance!G$19</f>
        <v>TRUE or FALSE</v>
      </c>
      <c r="H54" s="220"/>
      <c r="I54" s="220"/>
      <c r="J54" s="220" t="str">
        <f>InpPerformance!J$19</f>
        <v/>
      </c>
      <c r="K54" s="220" t="str">
        <f>InpPerformance!K$19</f>
        <v/>
      </c>
      <c r="L54" s="220" t="str">
        <f>InpPerformance!L$19</f>
        <v/>
      </c>
      <c r="M54" s="220" t="str">
        <f>InpPerformance!M$19</f>
        <v/>
      </c>
      <c r="N54" s="220" t="str">
        <f>InpPerformance!N$19</f>
        <v/>
      </c>
      <c r="O54" s="220" t="str">
        <f>InpPerformance!O$19</f>
        <v/>
      </c>
      <c r="P54" s="220" t="str">
        <f>InpPerformance!P$19</f>
        <v/>
      </c>
      <c r="Q54" s="220" t="str">
        <f>InpPerformance!Q$19</f>
        <v/>
      </c>
      <c r="R54" s="220" t="str">
        <f>InpPerformance!R$19</f>
        <v/>
      </c>
      <c r="S54" s="220" t="str">
        <f>InpPerformance!S$19</f>
        <v/>
      </c>
      <c r="T54" s="220" t="str">
        <f>InpPerformance!T$19</f>
        <v/>
      </c>
      <c r="U54" s="220" t="str">
        <f>InpPerformance!U$19</f>
        <v/>
      </c>
      <c r="V54" s="220" t="str">
        <f>InpPerformance!V$19</f>
        <v/>
      </c>
      <c r="W54" s="220" t="str">
        <f>InpPerformance!W$19</f>
        <v/>
      </c>
      <c r="X54" s="220" t="str">
        <f>InpPerformance!X$19</f>
        <v/>
      </c>
      <c r="Y54" s="220" t="str">
        <f>InpPerformance!Y$19</f>
        <v/>
      </c>
      <c r="Z54" s="220" t="str">
        <f>InpPerformance!Z$19</f>
        <v/>
      </c>
      <c r="AA54" s="220" t="str">
        <f>InpPerformance!AA$19</f>
        <v/>
      </c>
      <c r="AB54" s="220" t="str">
        <f>InpPerformance!AB$19</f>
        <v/>
      </c>
      <c r="AC54" s="220" t="str">
        <f>InpPerformance!AC$19</f>
        <v/>
      </c>
      <c r="AD54" s="220" t="str">
        <f>InpPerformance!AD$19</f>
        <v/>
      </c>
      <c r="AE54" s="220" t="str">
        <f>InpPerformance!AE$19</f>
        <v/>
      </c>
      <c r="AF54" s="220" t="str">
        <f>InpPerformance!AF$19</f>
        <v/>
      </c>
      <c r="AG54" s="220" t="str">
        <f>InpPerformance!AG$19</f>
        <v/>
      </c>
      <c r="AH54" s="220" t="str">
        <f>InpPerformance!AH$19</f>
        <v/>
      </c>
      <c r="AI54" s="220" t="str">
        <f>InpPerformance!AI$19</f>
        <v/>
      </c>
      <c r="AJ54" s="220" t="str">
        <f>InpPerformance!AJ$19</f>
        <v/>
      </c>
      <c r="AK54" s="220" t="str">
        <f>InpPerformance!AK$19</f>
        <v/>
      </c>
      <c r="AL54" s="220" t="str">
        <f>InpPerformance!AL$19</f>
        <v/>
      </c>
      <c r="AM54" s="220" t="str">
        <f>InpPerformance!AM$19</f>
        <v/>
      </c>
      <c r="AN54" s="220" t="str">
        <f>InpPerformance!AN$19</f>
        <v/>
      </c>
      <c r="AO54" s="220" t="str">
        <f>InpPerformance!AO$19</f>
        <v/>
      </c>
      <c r="AP54" s="220" t="str">
        <f>InpPerformance!AP$19</f>
        <v/>
      </c>
      <c r="AQ54" s="220" t="str">
        <f>InpPerformance!AQ$19</f>
        <v/>
      </c>
      <c r="AR54" s="220" t="str">
        <f>InpPerformance!AR$19</f>
        <v/>
      </c>
      <c r="AS54" s="220" t="str">
        <f>InpPerformance!AS$19</f>
        <v/>
      </c>
      <c r="AT54" s="220" t="str">
        <f>InpPerformance!AT$19</f>
        <v/>
      </c>
      <c r="AU54" s="220" t="str">
        <f>InpPerformance!AU$19</f>
        <v/>
      </c>
      <c r="AV54" s="220" t="str">
        <f>InpPerformance!AV$19</f>
        <v/>
      </c>
      <c r="AW54" s="220" t="str">
        <f>InpPerformance!AW$19</f>
        <v/>
      </c>
      <c r="AX54" s="220" t="str">
        <f>InpPerformance!AX$19</f>
        <v/>
      </c>
      <c r="AY54" s="220" t="str">
        <f>InpPerformance!AY$19</f>
        <v/>
      </c>
      <c r="AZ54" s="220" t="str">
        <f>InpPerformance!AZ$19</f>
        <v/>
      </c>
      <c r="BA54" s="220" t="str">
        <f>InpPerformance!BA$19</f>
        <v/>
      </c>
      <c r="BB54" s="220" t="str">
        <f>InpPerformance!BB$19</f>
        <v/>
      </c>
      <c r="BC54" s="220" t="str">
        <f>InpPerformance!BC$19</f>
        <v/>
      </c>
      <c r="BD54" s="220" t="str">
        <f>InpPerformance!BD$19</f>
        <v/>
      </c>
      <c r="BE54" s="220" t="str">
        <f>InpPerformance!BE$19</f>
        <v/>
      </c>
      <c r="BF54" s="220" t="str">
        <f>InpPerformance!BF$19</f>
        <v/>
      </c>
      <c r="BG54" s="220" t="str">
        <f>InpPerformance!BG$19</f>
        <v/>
      </c>
      <c r="BH54" s="220" t="str">
        <f>InpPerformance!BH$19</f>
        <v/>
      </c>
      <c r="BI54" s="220" t="str">
        <f>InpPerformance!BI$19</f>
        <v/>
      </c>
      <c r="BJ54" s="220" t="str">
        <f>InpPerformance!BJ$19</f>
        <v/>
      </c>
      <c r="BK54" s="220" t="str">
        <f>InpPerformance!BK$19</f>
        <v/>
      </c>
      <c r="BL54" s="220" t="str">
        <f>InpPerformance!BL$19</f>
        <v/>
      </c>
      <c r="BM54" s="220" t="str">
        <f>InpPerformance!BM$19</f>
        <v/>
      </c>
      <c r="BN54" s="220" t="str">
        <f>InpPerformance!BN$19</f>
        <v/>
      </c>
      <c r="BO54" s="220" t="str">
        <f>InpPerformance!BO$19</f>
        <v/>
      </c>
      <c r="BP54" s="220" t="str">
        <f>InpPerformance!BP$19</f>
        <v/>
      </c>
      <c r="BQ54" s="220" t="str">
        <f>InpPerformance!BQ$19</f>
        <v/>
      </c>
    </row>
    <row r="55" spans="1:69" s="15" customFormat="1" x14ac:dyDescent="0.2">
      <c r="A55" s="213"/>
      <c r="B55" s="213"/>
      <c r="C55" s="213"/>
      <c r="D55" s="213"/>
      <c r="E55" s="213" t="s">
        <v>182</v>
      </c>
      <c r="F55" s="213"/>
      <c r="G55" s="213" t="s">
        <v>101</v>
      </c>
      <c r="H55" s="213"/>
      <c r="I55" s="213"/>
      <c r="J55" s="238" t="str">
        <f>IF(AND(J54=TRUE,J49=TRUE),J51*24*60,J51)</f>
        <v/>
      </c>
      <c r="K55" s="238" t="str">
        <f t="shared" ref="K55" si="37">IF(AND(K54=TRUE,K49=TRUE),K51*24*60,K51)</f>
        <v/>
      </c>
      <c r="L55" s="238" t="str">
        <f t="shared" ref="L55:M55" si="38">IF(AND(L54=TRUE,L49=TRUE),L51*24*60,L51)</f>
        <v/>
      </c>
      <c r="M55" s="238" t="str">
        <f t="shared" si="38"/>
        <v/>
      </c>
      <c r="N55" s="238" t="str">
        <f t="shared" ref="N55:BQ55" si="39">IF(AND(N54=TRUE,N49=TRUE),N51*24*60,N51)</f>
        <v/>
      </c>
      <c r="O55" s="238" t="str">
        <f t="shared" si="39"/>
        <v/>
      </c>
      <c r="P55" s="238" t="str">
        <f t="shared" si="39"/>
        <v/>
      </c>
      <c r="Q55" s="238" t="str">
        <f t="shared" si="39"/>
        <v/>
      </c>
      <c r="R55" s="238" t="str">
        <f t="shared" si="39"/>
        <v/>
      </c>
      <c r="S55" s="238" t="str">
        <f t="shared" si="39"/>
        <v/>
      </c>
      <c r="T55" s="238" t="str">
        <f t="shared" si="39"/>
        <v/>
      </c>
      <c r="U55" s="238" t="str">
        <f t="shared" si="39"/>
        <v/>
      </c>
      <c r="V55" s="238" t="str">
        <f t="shared" si="39"/>
        <v/>
      </c>
      <c r="W55" s="238" t="str">
        <f t="shared" si="39"/>
        <v/>
      </c>
      <c r="X55" s="238" t="str">
        <f t="shared" si="39"/>
        <v/>
      </c>
      <c r="Y55" s="238" t="str">
        <f t="shared" si="39"/>
        <v/>
      </c>
      <c r="Z55" s="238" t="str">
        <f t="shared" si="39"/>
        <v/>
      </c>
      <c r="AA55" s="238" t="str">
        <f t="shared" si="39"/>
        <v/>
      </c>
      <c r="AB55" s="238" t="str">
        <f t="shared" si="39"/>
        <v/>
      </c>
      <c r="AC55" s="238" t="str">
        <f t="shared" si="39"/>
        <v/>
      </c>
      <c r="AD55" s="238" t="str">
        <f t="shared" si="39"/>
        <v/>
      </c>
      <c r="AE55" s="238" t="str">
        <f t="shared" si="39"/>
        <v/>
      </c>
      <c r="AF55" s="238" t="str">
        <f t="shared" si="39"/>
        <v/>
      </c>
      <c r="AG55" s="238" t="str">
        <f t="shared" si="39"/>
        <v/>
      </c>
      <c r="AH55" s="238" t="str">
        <f t="shared" si="39"/>
        <v/>
      </c>
      <c r="AI55" s="238" t="str">
        <f t="shared" si="39"/>
        <v/>
      </c>
      <c r="AJ55" s="238" t="str">
        <f t="shared" si="39"/>
        <v/>
      </c>
      <c r="AK55" s="238" t="str">
        <f t="shared" si="39"/>
        <v/>
      </c>
      <c r="AL55" s="238" t="str">
        <f t="shared" si="39"/>
        <v/>
      </c>
      <c r="AM55" s="238" t="str">
        <f t="shared" si="39"/>
        <v/>
      </c>
      <c r="AN55" s="238" t="str">
        <f t="shared" si="39"/>
        <v/>
      </c>
      <c r="AO55" s="238" t="str">
        <f t="shared" si="39"/>
        <v/>
      </c>
      <c r="AP55" s="238" t="str">
        <f t="shared" si="39"/>
        <v/>
      </c>
      <c r="AQ55" s="238" t="str">
        <f t="shared" si="39"/>
        <v/>
      </c>
      <c r="AR55" s="238" t="str">
        <f t="shared" si="39"/>
        <v/>
      </c>
      <c r="AS55" s="238" t="str">
        <f t="shared" si="39"/>
        <v/>
      </c>
      <c r="AT55" s="238" t="str">
        <f t="shared" si="39"/>
        <v/>
      </c>
      <c r="AU55" s="238" t="str">
        <f t="shared" si="39"/>
        <v/>
      </c>
      <c r="AV55" s="238" t="str">
        <f t="shared" si="39"/>
        <v/>
      </c>
      <c r="AW55" s="238" t="str">
        <f t="shared" si="39"/>
        <v/>
      </c>
      <c r="AX55" s="238" t="str">
        <f t="shared" si="39"/>
        <v/>
      </c>
      <c r="AY55" s="238" t="str">
        <f t="shared" si="39"/>
        <v/>
      </c>
      <c r="AZ55" s="238" t="str">
        <f t="shared" si="39"/>
        <v/>
      </c>
      <c r="BA55" s="238" t="str">
        <f t="shared" si="39"/>
        <v/>
      </c>
      <c r="BB55" s="238" t="str">
        <f t="shared" si="39"/>
        <v/>
      </c>
      <c r="BC55" s="238" t="str">
        <f t="shared" si="39"/>
        <v/>
      </c>
      <c r="BD55" s="238" t="str">
        <f t="shared" si="39"/>
        <v/>
      </c>
      <c r="BE55" s="238" t="str">
        <f t="shared" si="39"/>
        <v/>
      </c>
      <c r="BF55" s="238" t="str">
        <f t="shared" si="39"/>
        <v/>
      </c>
      <c r="BG55" s="238" t="str">
        <f t="shared" si="39"/>
        <v/>
      </c>
      <c r="BH55" s="238" t="str">
        <f t="shared" si="39"/>
        <v/>
      </c>
      <c r="BI55" s="238" t="str">
        <f t="shared" si="39"/>
        <v/>
      </c>
      <c r="BJ55" s="238" t="str">
        <f t="shared" si="39"/>
        <v/>
      </c>
      <c r="BK55" s="238" t="str">
        <f t="shared" si="39"/>
        <v/>
      </c>
      <c r="BL55" s="238" t="str">
        <f t="shared" si="39"/>
        <v/>
      </c>
      <c r="BM55" s="238" t="str">
        <f t="shared" si="39"/>
        <v/>
      </c>
      <c r="BN55" s="238" t="str">
        <f t="shared" si="39"/>
        <v/>
      </c>
      <c r="BO55" s="238" t="str">
        <f t="shared" si="39"/>
        <v/>
      </c>
      <c r="BP55" s="238" t="str">
        <f t="shared" si="39"/>
        <v/>
      </c>
      <c r="BQ55" s="238" t="str">
        <f t="shared" si="39"/>
        <v/>
      </c>
    </row>
    <row r="56" spans="1:69" s="15" customFormat="1" x14ac:dyDescent="0.2">
      <c r="A56" s="220"/>
      <c r="B56" s="220"/>
      <c r="C56" s="220"/>
      <c r="D56" s="220"/>
      <c r="E56" s="220" t="str">
        <f>InpPerformance!E$20</f>
        <v>ODI is calculated as a percentage difference to a baseline</v>
      </c>
      <c r="F56" s="220"/>
      <c r="G56" s="220" t="str">
        <f>InpPerformance!G$20</f>
        <v>TRUE or FALSE</v>
      </c>
      <c r="H56" s="220"/>
      <c r="I56" s="220"/>
      <c r="J56" s="220" t="str">
        <f>InpPerformance!J$20</f>
        <v/>
      </c>
      <c r="K56" s="220" t="str">
        <f>InpPerformance!K$20</f>
        <v/>
      </c>
      <c r="L56" s="220" t="str">
        <f>InpPerformance!L$20</f>
        <v/>
      </c>
      <c r="M56" s="220" t="str">
        <f>InpPerformance!M$20</f>
        <v/>
      </c>
      <c r="N56" s="220" t="str">
        <f>InpPerformance!N$20</f>
        <v/>
      </c>
      <c r="O56" s="220" t="str">
        <f>InpPerformance!O$20</f>
        <v/>
      </c>
      <c r="P56" s="220" t="str">
        <f>InpPerformance!P$20</f>
        <v/>
      </c>
      <c r="Q56" s="220" t="str">
        <f>InpPerformance!Q$20</f>
        <v/>
      </c>
      <c r="R56" s="220" t="str">
        <f>InpPerformance!R$20</f>
        <v/>
      </c>
      <c r="S56" s="220" t="str">
        <f>InpPerformance!S$20</f>
        <v/>
      </c>
      <c r="T56" s="220" t="str">
        <f>InpPerformance!T$20</f>
        <v/>
      </c>
      <c r="U56" s="220" t="str">
        <f>InpPerformance!U$20</f>
        <v/>
      </c>
      <c r="V56" s="220" t="str">
        <f>InpPerformance!V$20</f>
        <v/>
      </c>
      <c r="W56" s="220" t="str">
        <f>InpPerformance!W$20</f>
        <v/>
      </c>
      <c r="X56" s="220" t="str">
        <f>InpPerformance!X$20</f>
        <v/>
      </c>
      <c r="Y56" s="220" t="str">
        <f>InpPerformance!Y$20</f>
        <v/>
      </c>
      <c r="Z56" s="220" t="str">
        <f>InpPerformance!Z$20</f>
        <v/>
      </c>
      <c r="AA56" s="220" t="str">
        <f>InpPerformance!AA$20</f>
        <v/>
      </c>
      <c r="AB56" s="220" t="str">
        <f>InpPerformance!AB$20</f>
        <v/>
      </c>
      <c r="AC56" s="220" t="str">
        <f>InpPerformance!AC$20</f>
        <v/>
      </c>
      <c r="AD56" s="220" t="str">
        <f>InpPerformance!AD$20</f>
        <v/>
      </c>
      <c r="AE56" s="220" t="str">
        <f>InpPerformance!AE$20</f>
        <v/>
      </c>
      <c r="AF56" s="220" t="str">
        <f>InpPerformance!AF$20</f>
        <v/>
      </c>
      <c r="AG56" s="220" t="str">
        <f>InpPerformance!AG$20</f>
        <v/>
      </c>
      <c r="AH56" s="220" t="str">
        <f>InpPerformance!AH$20</f>
        <v/>
      </c>
      <c r="AI56" s="220" t="str">
        <f>InpPerformance!AI$20</f>
        <v/>
      </c>
      <c r="AJ56" s="220" t="str">
        <f>InpPerformance!AJ$20</f>
        <v/>
      </c>
      <c r="AK56" s="220" t="str">
        <f>InpPerformance!AK$20</f>
        <v/>
      </c>
      <c r="AL56" s="220" t="str">
        <f>InpPerformance!AL$20</f>
        <v/>
      </c>
      <c r="AM56" s="220" t="str">
        <f>InpPerformance!AM$20</f>
        <v/>
      </c>
      <c r="AN56" s="220" t="str">
        <f>InpPerformance!AN$20</f>
        <v/>
      </c>
      <c r="AO56" s="220" t="str">
        <f>InpPerformance!AO$20</f>
        <v/>
      </c>
      <c r="AP56" s="220" t="str">
        <f>InpPerformance!AP$20</f>
        <v/>
      </c>
      <c r="AQ56" s="220" t="str">
        <f>InpPerformance!AQ$20</f>
        <v/>
      </c>
      <c r="AR56" s="220" t="str">
        <f>InpPerformance!AR$20</f>
        <v/>
      </c>
      <c r="AS56" s="220" t="str">
        <f>InpPerformance!AS$20</f>
        <v/>
      </c>
      <c r="AT56" s="220" t="str">
        <f>InpPerformance!AT$20</f>
        <v/>
      </c>
      <c r="AU56" s="220" t="str">
        <f>InpPerformance!AU$20</f>
        <v/>
      </c>
      <c r="AV56" s="220" t="str">
        <f>InpPerformance!AV$20</f>
        <v/>
      </c>
      <c r="AW56" s="220" t="str">
        <f>InpPerformance!AW$20</f>
        <v/>
      </c>
      <c r="AX56" s="220" t="str">
        <f>InpPerformance!AX$20</f>
        <v/>
      </c>
      <c r="AY56" s="220" t="str">
        <f>InpPerformance!AY$20</f>
        <v/>
      </c>
      <c r="AZ56" s="220" t="str">
        <f>InpPerformance!AZ$20</f>
        <v/>
      </c>
      <c r="BA56" s="220" t="str">
        <f>InpPerformance!BA$20</f>
        <v/>
      </c>
      <c r="BB56" s="220" t="str">
        <f>InpPerformance!BB$20</f>
        <v/>
      </c>
      <c r="BC56" s="220" t="str">
        <f>InpPerformance!BC$20</f>
        <v/>
      </c>
      <c r="BD56" s="220" t="str">
        <f>InpPerformance!BD$20</f>
        <v/>
      </c>
      <c r="BE56" s="220" t="str">
        <f>InpPerformance!BE$20</f>
        <v/>
      </c>
      <c r="BF56" s="220" t="str">
        <f>InpPerformance!BF$20</f>
        <v/>
      </c>
      <c r="BG56" s="220" t="str">
        <f>InpPerformance!BG$20</f>
        <v/>
      </c>
      <c r="BH56" s="220" t="str">
        <f>InpPerformance!BH$20</f>
        <v/>
      </c>
      <c r="BI56" s="220" t="str">
        <f>InpPerformance!BI$20</f>
        <v/>
      </c>
      <c r="BJ56" s="220" t="str">
        <f>InpPerformance!BJ$20</f>
        <v/>
      </c>
      <c r="BK56" s="220" t="str">
        <f>InpPerformance!BK$20</f>
        <v/>
      </c>
      <c r="BL56" s="220" t="str">
        <f>InpPerformance!BL$20</f>
        <v/>
      </c>
      <c r="BM56" s="220" t="str">
        <f>InpPerformance!BM$20</f>
        <v/>
      </c>
      <c r="BN56" s="220" t="str">
        <f>InpPerformance!BN$20</f>
        <v/>
      </c>
      <c r="BO56" s="220" t="str">
        <f>InpPerformance!BO$20</f>
        <v/>
      </c>
      <c r="BP56" s="220" t="str">
        <f>InpPerformance!BP$20</f>
        <v/>
      </c>
      <c r="BQ56" s="220" t="str">
        <f>InpPerformance!BQ$20</f>
        <v/>
      </c>
    </row>
    <row r="57" spans="1:69" s="37" customFormat="1" x14ac:dyDescent="0.2">
      <c r="A57" s="220"/>
      <c r="B57" s="220"/>
      <c r="C57" s="220"/>
      <c r="D57" s="220"/>
      <c r="E57" s="220" t="str">
        <f>InpPerformance!E$8</f>
        <v>Baseline (if applicable)</v>
      </c>
      <c r="F57" s="220"/>
      <c r="G57" s="220" t="str">
        <f>InpPerformance!G$8</f>
        <v>Baseline unit</v>
      </c>
      <c r="H57" s="220"/>
      <c r="I57" s="220"/>
      <c r="J57" s="221" t="str">
        <f>IF(InpPerformance!J$8&lt;&gt;"",ROUND(InpPerformance!J$8,1),"")</f>
        <v/>
      </c>
      <c r="K57" s="221" t="str">
        <f>IF(InpPerformance!K$8&lt;&gt;"",ROUND(InpPerformance!K$8,1),"")</f>
        <v/>
      </c>
      <c r="L57" s="221" t="str">
        <f>IF(InpPerformance!L$8&lt;&gt;"",ROUND(InpPerformance!L$8,1),"")</f>
        <v/>
      </c>
      <c r="M57" s="221" t="str">
        <f>IF(InpPerformance!M$8&lt;&gt;"",ROUND(InpPerformance!M$8,1),"")</f>
        <v/>
      </c>
      <c r="N57" s="221" t="str">
        <f>IF(InpPerformance!N$8&lt;&gt;"",ROUND(InpPerformance!N$8,1),"")</f>
        <v/>
      </c>
      <c r="O57" s="221" t="str">
        <f>IF(InpPerformance!O$8&lt;&gt;"",ROUND(InpPerformance!O$8,1),"")</f>
        <v/>
      </c>
      <c r="P57" s="221" t="str">
        <f>IF(InpPerformance!P$8&lt;&gt;"",ROUND(InpPerformance!P$8,1),"")</f>
        <v/>
      </c>
      <c r="Q57" s="221" t="str">
        <f>IF(InpPerformance!Q$8&lt;&gt;"",ROUND(InpPerformance!Q$8,1),"")</f>
        <v/>
      </c>
      <c r="R57" s="221" t="str">
        <f>IF(InpPerformance!R$8&lt;&gt;"",ROUND(InpPerformance!R$8,1),"")</f>
        <v/>
      </c>
      <c r="S57" s="221" t="str">
        <f>IF(InpPerformance!S$8&lt;&gt;"",ROUND(InpPerformance!S$8,1),"")</f>
        <v/>
      </c>
      <c r="T57" s="221" t="str">
        <f>IF(InpPerformance!T$8&lt;&gt;"",ROUND(InpPerformance!T$8,1),"")</f>
        <v/>
      </c>
      <c r="U57" s="221" t="str">
        <f>IF(InpPerformance!U$8&lt;&gt;"",ROUND(InpPerformance!U$8,1),"")</f>
        <v/>
      </c>
      <c r="V57" s="221" t="str">
        <f>IF(InpPerformance!V$8&lt;&gt;"",ROUND(InpPerformance!V$8,1),"")</f>
        <v/>
      </c>
      <c r="W57" s="221" t="str">
        <f>IF(InpPerformance!W$8&lt;&gt;"",ROUND(InpPerformance!W$8,1),"")</f>
        <v/>
      </c>
      <c r="X57" s="221" t="str">
        <f>IF(InpPerformance!X$8&lt;&gt;"",ROUND(InpPerformance!X$8,1),"")</f>
        <v/>
      </c>
      <c r="Y57" s="221" t="str">
        <f>IF(InpPerformance!Y$8&lt;&gt;"",ROUND(InpPerformance!Y$8,1),"")</f>
        <v/>
      </c>
      <c r="Z57" s="221" t="str">
        <f>IF(InpPerformance!Z$8&lt;&gt;"",ROUND(InpPerformance!Z$8,1),"")</f>
        <v/>
      </c>
      <c r="AA57" s="221" t="str">
        <f>IF(InpPerformance!AA$8&lt;&gt;"",ROUND(InpPerformance!AA$8,1),"")</f>
        <v/>
      </c>
      <c r="AB57" s="221" t="str">
        <f>IF(InpPerformance!AB$8&lt;&gt;"",ROUND(InpPerformance!AB$8,1),"")</f>
        <v/>
      </c>
      <c r="AC57" s="221" t="str">
        <f>IF(InpPerformance!AC$8&lt;&gt;"",ROUND(InpPerformance!AC$8,1),"")</f>
        <v/>
      </c>
      <c r="AD57" s="221" t="str">
        <f>IF(InpPerformance!AD$8&lt;&gt;"",ROUND(InpPerformance!AD$8,1),"")</f>
        <v/>
      </c>
      <c r="AE57" s="221" t="str">
        <f>IF(InpPerformance!AE$8&lt;&gt;"",ROUND(InpPerformance!AE$8,1),"")</f>
        <v/>
      </c>
      <c r="AF57" s="221" t="str">
        <f>IF(InpPerformance!AF$8&lt;&gt;"",ROUND(InpPerformance!AF$8,1),"")</f>
        <v/>
      </c>
      <c r="AG57" s="221" t="str">
        <f>IF(InpPerformance!AG$8&lt;&gt;"",ROUND(InpPerformance!AG$8,1),"")</f>
        <v/>
      </c>
      <c r="AH57" s="221" t="str">
        <f>IF(InpPerformance!AH$8&lt;&gt;"",ROUND(InpPerformance!AH$8,1),"")</f>
        <v/>
      </c>
      <c r="AI57" s="221" t="str">
        <f>IF(InpPerformance!AI$8&lt;&gt;"",ROUND(InpPerformance!AI$8,1),"")</f>
        <v/>
      </c>
      <c r="AJ57" s="221" t="str">
        <f>IF(InpPerformance!AJ$8&lt;&gt;"",ROUND(InpPerformance!AJ$8,1),"")</f>
        <v/>
      </c>
      <c r="AK57" s="221" t="str">
        <f>IF(InpPerformance!AK$8&lt;&gt;"",ROUND(InpPerformance!AK$8,1),"")</f>
        <v/>
      </c>
      <c r="AL57" s="221" t="str">
        <f>IF(InpPerformance!AL$8&lt;&gt;"",ROUND(InpPerformance!AL$8,1),"")</f>
        <v/>
      </c>
      <c r="AM57" s="221" t="str">
        <f>IF(InpPerformance!AM$8&lt;&gt;"",ROUND(InpPerformance!AM$8,1),"")</f>
        <v/>
      </c>
      <c r="AN57" s="221" t="str">
        <f>IF(InpPerformance!AN$8&lt;&gt;"",ROUND(InpPerformance!AN$8,1),"")</f>
        <v/>
      </c>
      <c r="AO57" s="221" t="str">
        <f>IF(InpPerformance!AO$8&lt;&gt;"",ROUND(InpPerformance!AO$8,1),"")</f>
        <v/>
      </c>
      <c r="AP57" s="221" t="str">
        <f>IF(InpPerformance!AP$8&lt;&gt;"",ROUND(InpPerformance!AP$8,1),"")</f>
        <v/>
      </c>
      <c r="AQ57" s="221" t="str">
        <f>IF(InpPerformance!AQ$8&lt;&gt;"",ROUND(InpPerformance!AQ$8,1),"")</f>
        <v/>
      </c>
      <c r="AR57" s="221" t="str">
        <f>IF(InpPerformance!AR$8&lt;&gt;"",ROUND(InpPerformance!AR$8,1),"")</f>
        <v/>
      </c>
      <c r="AS57" s="221" t="str">
        <f>IF(InpPerformance!AS$8&lt;&gt;"",ROUND(InpPerformance!AS$8,1),"")</f>
        <v/>
      </c>
      <c r="AT57" s="221" t="str">
        <f>IF(InpPerformance!AT$8&lt;&gt;"",ROUND(InpPerformance!AT$8,1),"")</f>
        <v/>
      </c>
      <c r="AU57" s="221" t="str">
        <f>IF(InpPerformance!AU$8&lt;&gt;"",ROUND(InpPerformance!AU$8,1),"")</f>
        <v/>
      </c>
      <c r="AV57" s="221" t="str">
        <f>IF(InpPerformance!AV$8&lt;&gt;"",ROUND(InpPerformance!AV$8,1),"")</f>
        <v/>
      </c>
      <c r="AW57" s="221" t="str">
        <f>IF(InpPerformance!AW$8&lt;&gt;"",ROUND(InpPerformance!AW$8,1),"")</f>
        <v/>
      </c>
      <c r="AX57" s="221" t="str">
        <f>IF(InpPerformance!AX$8&lt;&gt;"",ROUND(InpPerformance!AX$8,1),"")</f>
        <v/>
      </c>
      <c r="AY57" s="221" t="str">
        <f>IF(InpPerformance!AY$8&lt;&gt;"",ROUND(InpPerformance!AY$8,1),"")</f>
        <v/>
      </c>
      <c r="AZ57" s="221" t="str">
        <f>IF(InpPerformance!AZ$8&lt;&gt;"",ROUND(InpPerformance!AZ$8,1),"")</f>
        <v/>
      </c>
      <c r="BA57" s="221" t="str">
        <f>IF(InpPerformance!BA$8&lt;&gt;"",ROUND(InpPerformance!BA$8,1),"")</f>
        <v/>
      </c>
      <c r="BB57" s="221" t="str">
        <f>IF(InpPerformance!BB$8&lt;&gt;"",ROUND(InpPerformance!BB$8,1),"")</f>
        <v/>
      </c>
      <c r="BC57" s="221" t="str">
        <f>IF(InpPerformance!BC$8&lt;&gt;"",ROUND(InpPerformance!BC$8,1),"")</f>
        <v/>
      </c>
      <c r="BD57" s="221" t="str">
        <f>IF(InpPerformance!BD$8&lt;&gt;"",ROUND(InpPerformance!BD$8,1),"")</f>
        <v/>
      </c>
      <c r="BE57" s="221" t="str">
        <f>IF(InpPerformance!BE$8&lt;&gt;"",ROUND(InpPerformance!BE$8,1),"")</f>
        <v/>
      </c>
      <c r="BF57" s="221" t="str">
        <f>IF(InpPerformance!BF$8&lt;&gt;"",ROUND(InpPerformance!BF$8,1),"")</f>
        <v/>
      </c>
      <c r="BG57" s="221" t="str">
        <f>IF(InpPerformance!BG$8&lt;&gt;"",ROUND(InpPerformance!BG$8,1),"")</f>
        <v/>
      </c>
      <c r="BH57" s="221" t="str">
        <f>IF(InpPerformance!BH$8&lt;&gt;"",ROUND(InpPerformance!BH$8,1),"")</f>
        <v/>
      </c>
      <c r="BI57" s="221" t="str">
        <f>IF(InpPerformance!BI$8&lt;&gt;"",ROUND(InpPerformance!BI$8,1),"")</f>
        <v/>
      </c>
      <c r="BJ57" s="221" t="str">
        <f>IF(InpPerformance!BJ$8&lt;&gt;"",ROUND(InpPerformance!BJ$8,1),"")</f>
        <v/>
      </c>
      <c r="BK57" s="221" t="str">
        <f>IF(InpPerformance!BK$8&lt;&gt;"",ROUND(InpPerformance!BK$8,1),"")</f>
        <v/>
      </c>
      <c r="BL57" s="221" t="str">
        <f>IF(InpPerformance!BL$8&lt;&gt;"",ROUND(InpPerformance!BL$8,1),"")</f>
        <v/>
      </c>
      <c r="BM57" s="221" t="str">
        <f>IF(InpPerformance!BM$8&lt;&gt;"",ROUND(InpPerformance!BM$8,1),"")</f>
        <v/>
      </c>
      <c r="BN57" s="221" t="str">
        <f>IF(InpPerformance!BN$8&lt;&gt;"",ROUND(InpPerformance!BN$8,1),"")</f>
        <v/>
      </c>
      <c r="BO57" s="221" t="str">
        <f>IF(InpPerformance!BO$8&lt;&gt;"",ROUND(InpPerformance!BO$8,1),"")</f>
        <v/>
      </c>
      <c r="BP57" s="221" t="str">
        <f>IF(InpPerformance!BP$8&lt;&gt;"",ROUND(InpPerformance!BP$8,1),"")</f>
        <v/>
      </c>
      <c r="BQ57" s="221" t="str">
        <f>IF(InpPerformance!BQ$8&lt;&gt;"",ROUND(InpPerformance!BQ$8,1),"")</f>
        <v/>
      </c>
    </row>
    <row r="58" spans="1:69" s="15" customFormat="1" x14ac:dyDescent="0.2">
      <c r="A58" s="213"/>
      <c r="B58" s="213"/>
      <c r="C58" s="213"/>
      <c r="D58" s="213"/>
      <c r="E58" s="213" t="s">
        <v>183</v>
      </c>
      <c r="F58" s="213"/>
      <c r="G58" s="213" t="s">
        <v>101</v>
      </c>
      <c r="H58" s="213"/>
      <c r="I58" s="213"/>
      <c r="J58" s="238" t="str">
        <f>IF(AND(J56=TRUE,J49=TRUE),ROUND((J55/100)*J57,1),J55)</f>
        <v/>
      </c>
      <c r="K58" s="238" t="str">
        <f t="shared" ref="K58" si="40">IF(AND(K56=TRUE,K49=TRUE),ROUND((K55/100)*K57,1),K55)</f>
        <v/>
      </c>
      <c r="L58" s="238" t="str">
        <f t="shared" ref="L58:M58" si="41">IF(AND(L56=TRUE,L49=TRUE),ROUND((L55/100)*L57,1),L55)</f>
        <v/>
      </c>
      <c r="M58" s="238" t="str">
        <f t="shared" si="41"/>
        <v/>
      </c>
      <c r="N58" s="238" t="str">
        <f t="shared" ref="N58:BQ58" si="42">IF(AND(N56=TRUE,N49=TRUE),ROUND((N55/100)*N57,1),N55)</f>
        <v/>
      </c>
      <c r="O58" s="238" t="str">
        <f t="shared" si="42"/>
        <v/>
      </c>
      <c r="P58" s="238" t="str">
        <f t="shared" si="42"/>
        <v/>
      </c>
      <c r="Q58" s="238" t="str">
        <f t="shared" si="42"/>
        <v/>
      </c>
      <c r="R58" s="238" t="str">
        <f t="shared" si="42"/>
        <v/>
      </c>
      <c r="S58" s="238" t="str">
        <f t="shared" si="42"/>
        <v/>
      </c>
      <c r="T58" s="238" t="str">
        <f t="shared" si="42"/>
        <v/>
      </c>
      <c r="U58" s="238" t="str">
        <f t="shared" si="42"/>
        <v/>
      </c>
      <c r="V58" s="238" t="str">
        <f t="shared" si="42"/>
        <v/>
      </c>
      <c r="W58" s="238" t="str">
        <f t="shared" si="42"/>
        <v/>
      </c>
      <c r="X58" s="238" t="str">
        <f t="shared" si="42"/>
        <v/>
      </c>
      <c r="Y58" s="238" t="str">
        <f t="shared" si="42"/>
        <v/>
      </c>
      <c r="Z58" s="238" t="str">
        <f t="shared" si="42"/>
        <v/>
      </c>
      <c r="AA58" s="238" t="str">
        <f t="shared" si="42"/>
        <v/>
      </c>
      <c r="AB58" s="238" t="str">
        <f t="shared" si="42"/>
        <v/>
      </c>
      <c r="AC58" s="238" t="str">
        <f t="shared" si="42"/>
        <v/>
      </c>
      <c r="AD58" s="238" t="str">
        <f t="shared" si="42"/>
        <v/>
      </c>
      <c r="AE58" s="238" t="str">
        <f t="shared" si="42"/>
        <v/>
      </c>
      <c r="AF58" s="238" t="str">
        <f t="shared" si="42"/>
        <v/>
      </c>
      <c r="AG58" s="238" t="str">
        <f t="shared" si="42"/>
        <v/>
      </c>
      <c r="AH58" s="238" t="str">
        <f t="shared" si="42"/>
        <v/>
      </c>
      <c r="AI58" s="238" t="str">
        <f t="shared" si="42"/>
        <v/>
      </c>
      <c r="AJ58" s="238" t="str">
        <f t="shared" si="42"/>
        <v/>
      </c>
      <c r="AK58" s="238" t="str">
        <f t="shared" si="42"/>
        <v/>
      </c>
      <c r="AL58" s="238" t="str">
        <f t="shared" si="42"/>
        <v/>
      </c>
      <c r="AM58" s="238" t="str">
        <f t="shared" si="42"/>
        <v/>
      </c>
      <c r="AN58" s="238" t="str">
        <f t="shared" si="42"/>
        <v/>
      </c>
      <c r="AO58" s="238" t="str">
        <f t="shared" si="42"/>
        <v/>
      </c>
      <c r="AP58" s="238" t="str">
        <f t="shared" si="42"/>
        <v/>
      </c>
      <c r="AQ58" s="238" t="str">
        <f t="shared" si="42"/>
        <v/>
      </c>
      <c r="AR58" s="238" t="str">
        <f t="shared" si="42"/>
        <v/>
      </c>
      <c r="AS58" s="238" t="str">
        <f t="shared" si="42"/>
        <v/>
      </c>
      <c r="AT58" s="238" t="str">
        <f t="shared" si="42"/>
        <v/>
      </c>
      <c r="AU58" s="238" t="str">
        <f t="shared" si="42"/>
        <v/>
      </c>
      <c r="AV58" s="238" t="str">
        <f t="shared" si="42"/>
        <v/>
      </c>
      <c r="AW58" s="238" t="str">
        <f t="shared" si="42"/>
        <v/>
      </c>
      <c r="AX58" s="238" t="str">
        <f t="shared" si="42"/>
        <v/>
      </c>
      <c r="AY58" s="238" t="str">
        <f t="shared" si="42"/>
        <v/>
      </c>
      <c r="AZ58" s="238" t="str">
        <f t="shared" si="42"/>
        <v/>
      </c>
      <c r="BA58" s="238" t="str">
        <f t="shared" si="42"/>
        <v/>
      </c>
      <c r="BB58" s="238" t="str">
        <f t="shared" si="42"/>
        <v/>
      </c>
      <c r="BC58" s="238" t="str">
        <f t="shared" si="42"/>
        <v/>
      </c>
      <c r="BD58" s="238" t="str">
        <f t="shared" si="42"/>
        <v/>
      </c>
      <c r="BE58" s="238" t="str">
        <f t="shared" si="42"/>
        <v/>
      </c>
      <c r="BF58" s="238" t="str">
        <f t="shared" si="42"/>
        <v/>
      </c>
      <c r="BG58" s="238" t="str">
        <f t="shared" si="42"/>
        <v/>
      </c>
      <c r="BH58" s="238" t="str">
        <f t="shared" si="42"/>
        <v/>
      </c>
      <c r="BI58" s="238" t="str">
        <f t="shared" si="42"/>
        <v/>
      </c>
      <c r="BJ58" s="238" t="str">
        <f t="shared" si="42"/>
        <v/>
      </c>
      <c r="BK58" s="238" t="str">
        <f t="shared" si="42"/>
        <v/>
      </c>
      <c r="BL58" s="238" t="str">
        <f t="shared" si="42"/>
        <v/>
      </c>
      <c r="BM58" s="238" t="str">
        <f t="shared" si="42"/>
        <v/>
      </c>
      <c r="BN58" s="238" t="str">
        <f t="shared" si="42"/>
        <v/>
      </c>
      <c r="BO58" s="238" t="str">
        <f t="shared" si="42"/>
        <v/>
      </c>
      <c r="BP58" s="238" t="str">
        <f t="shared" si="42"/>
        <v/>
      </c>
      <c r="BQ58" s="238" t="str">
        <f t="shared" si="42"/>
        <v/>
      </c>
    </row>
    <row r="59" spans="1:69" s="15" customFormat="1" x14ac:dyDescent="0.2">
      <c r="A59" s="213"/>
      <c r="B59" s="213"/>
      <c r="C59" s="213"/>
      <c r="D59" s="213"/>
      <c r="E59" s="213"/>
      <c r="F59" s="213"/>
      <c r="G59" s="213"/>
      <c r="H59" s="213"/>
      <c r="I59" s="213"/>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7"/>
    </row>
    <row r="60" spans="1:69" s="15" customFormat="1" ht="11.65" customHeight="1" x14ac:dyDescent="0.2">
      <c r="A60" s="213"/>
      <c r="B60" s="213"/>
      <c r="C60" s="213"/>
      <c r="D60" s="205" t="s">
        <v>192</v>
      </c>
      <c r="E60" s="213"/>
      <c r="F60" s="213"/>
      <c r="G60" s="213"/>
      <c r="H60" s="213"/>
      <c r="I60" s="213"/>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row>
    <row r="61" spans="1:69" s="15" customFormat="1" x14ac:dyDescent="0.2">
      <c r="A61" s="213"/>
      <c r="B61" s="213"/>
      <c r="C61" s="213"/>
      <c r="D61" s="205"/>
      <c r="E61" s="220" t="str">
        <f>InpPerformance!E50</f>
        <v>Standard underperformance rate</v>
      </c>
      <c r="F61" s="213"/>
      <c r="G61" s="220" t="str">
        <f>InpPerformance!G50</f>
        <v>£m/unit (2017-18 prices)</v>
      </c>
      <c r="H61" s="213"/>
      <c r="I61" s="213"/>
      <c r="J61" s="231" t="str">
        <f>InpPerformance!J50</f>
        <v/>
      </c>
      <c r="K61" s="231" t="str">
        <f>InpPerformance!K50</f>
        <v/>
      </c>
      <c r="L61" s="231" t="str">
        <f>InpPerformance!L50</f>
        <v/>
      </c>
      <c r="M61" s="231" t="str">
        <f>InpPerformance!M50</f>
        <v/>
      </c>
      <c r="N61" s="231" t="str">
        <f>InpPerformance!N50</f>
        <v/>
      </c>
      <c r="O61" s="231" t="str">
        <f>InpPerformance!O50</f>
        <v/>
      </c>
      <c r="P61" s="231" t="str">
        <f>InpPerformance!P50</f>
        <v/>
      </c>
      <c r="Q61" s="231" t="str">
        <f>InpPerformance!Q50</f>
        <v/>
      </c>
      <c r="R61" s="231" t="str">
        <f>InpPerformance!R50</f>
        <v/>
      </c>
      <c r="S61" s="231" t="str">
        <f>InpPerformance!S50</f>
        <v/>
      </c>
      <c r="T61" s="231" t="str">
        <f>InpPerformance!T50</f>
        <v/>
      </c>
      <c r="U61" s="231" t="str">
        <f>InpPerformance!U50</f>
        <v/>
      </c>
      <c r="V61" s="231" t="str">
        <f>InpPerformance!V50</f>
        <v/>
      </c>
      <c r="W61" s="231" t="str">
        <f>InpPerformance!W50</f>
        <v/>
      </c>
      <c r="X61" s="231" t="str">
        <f>InpPerformance!X50</f>
        <v/>
      </c>
      <c r="Y61" s="231" t="str">
        <f>InpPerformance!Y50</f>
        <v/>
      </c>
      <c r="Z61" s="231" t="str">
        <f>InpPerformance!Z50</f>
        <v/>
      </c>
      <c r="AA61" s="231" t="str">
        <f>InpPerformance!AA50</f>
        <v/>
      </c>
      <c r="AB61" s="231" t="str">
        <f>InpPerformance!AB50</f>
        <v/>
      </c>
      <c r="AC61" s="231" t="str">
        <f>InpPerformance!AC50</f>
        <v/>
      </c>
      <c r="AD61" s="231" t="str">
        <f>InpPerformance!AD50</f>
        <v/>
      </c>
      <c r="AE61" s="231" t="str">
        <f>InpPerformance!AE50</f>
        <v/>
      </c>
      <c r="AF61" s="231" t="str">
        <f>InpPerformance!AF50</f>
        <v/>
      </c>
      <c r="AG61" s="231" t="str">
        <f>InpPerformance!AG50</f>
        <v/>
      </c>
      <c r="AH61" s="231" t="str">
        <f>InpPerformance!AH50</f>
        <v/>
      </c>
      <c r="AI61" s="231" t="str">
        <f>InpPerformance!AI50</f>
        <v/>
      </c>
      <c r="AJ61" s="231" t="str">
        <f>InpPerformance!AJ50</f>
        <v/>
      </c>
      <c r="AK61" s="231" t="str">
        <f>InpPerformance!AK50</f>
        <v/>
      </c>
      <c r="AL61" s="231" t="str">
        <f>InpPerformance!AL50</f>
        <v/>
      </c>
      <c r="AM61" s="231" t="str">
        <f>InpPerformance!AM50</f>
        <v/>
      </c>
      <c r="AN61" s="231" t="str">
        <f>InpPerformance!AN50</f>
        <v/>
      </c>
      <c r="AO61" s="231" t="str">
        <f>InpPerformance!AO50</f>
        <v/>
      </c>
      <c r="AP61" s="231" t="str">
        <f>InpPerformance!AP50</f>
        <v/>
      </c>
      <c r="AQ61" s="231" t="str">
        <f>InpPerformance!AQ50</f>
        <v/>
      </c>
      <c r="AR61" s="231" t="str">
        <f>InpPerformance!AR50</f>
        <v/>
      </c>
      <c r="AS61" s="231" t="str">
        <f>InpPerformance!AS50</f>
        <v/>
      </c>
      <c r="AT61" s="231" t="str">
        <f>InpPerformance!AT50</f>
        <v/>
      </c>
      <c r="AU61" s="231" t="str">
        <f>InpPerformance!AU50</f>
        <v/>
      </c>
      <c r="AV61" s="231" t="str">
        <f>InpPerformance!AV50</f>
        <v/>
      </c>
      <c r="AW61" s="231" t="str">
        <f>InpPerformance!AW50</f>
        <v/>
      </c>
      <c r="AX61" s="231" t="str">
        <f>InpPerformance!AX50</f>
        <v/>
      </c>
      <c r="AY61" s="231" t="str">
        <f>InpPerformance!AY50</f>
        <v/>
      </c>
      <c r="AZ61" s="231" t="str">
        <f>InpPerformance!AZ50</f>
        <v/>
      </c>
      <c r="BA61" s="231" t="str">
        <f>InpPerformance!BA50</f>
        <v/>
      </c>
      <c r="BB61" s="231" t="str">
        <f>InpPerformance!BB50</f>
        <v/>
      </c>
      <c r="BC61" s="231" t="str">
        <f>InpPerformance!BC50</f>
        <v/>
      </c>
      <c r="BD61" s="231" t="str">
        <f>InpPerformance!BD50</f>
        <v/>
      </c>
      <c r="BE61" s="231" t="str">
        <f>InpPerformance!BE50</f>
        <v/>
      </c>
      <c r="BF61" s="231" t="str">
        <f>InpPerformance!BF50</f>
        <v/>
      </c>
      <c r="BG61" s="231" t="str">
        <f>InpPerformance!BG50</f>
        <v/>
      </c>
      <c r="BH61" s="231" t="str">
        <f>InpPerformance!BH50</f>
        <v/>
      </c>
      <c r="BI61" s="231" t="str">
        <f>InpPerformance!BI50</f>
        <v/>
      </c>
      <c r="BJ61" s="231" t="str">
        <f>InpPerformance!BJ50</f>
        <v/>
      </c>
      <c r="BK61" s="231" t="str">
        <f>InpPerformance!BK50</f>
        <v/>
      </c>
      <c r="BL61" s="231" t="str">
        <f>InpPerformance!BL50</f>
        <v/>
      </c>
      <c r="BM61" s="231" t="str">
        <f>InpPerformance!BM50</f>
        <v/>
      </c>
      <c r="BN61" s="231" t="str">
        <f>InpPerformance!BN50</f>
        <v/>
      </c>
      <c r="BO61" s="231" t="str">
        <f>InpPerformance!BO50</f>
        <v/>
      </c>
      <c r="BP61" s="231" t="str">
        <f>InpPerformance!BP50</f>
        <v/>
      </c>
      <c r="BQ61" s="231" t="str">
        <f>InpPerformance!BQ50</f>
        <v/>
      </c>
    </row>
    <row r="62" spans="1:69" s="15" customFormat="1" x14ac:dyDescent="0.2">
      <c r="A62" s="213"/>
      <c r="B62" s="213"/>
      <c r="C62" s="213"/>
      <c r="D62" s="213"/>
      <c r="E62" s="213" t="s">
        <v>193</v>
      </c>
      <c r="F62" s="213"/>
      <c r="G62" s="151" t="str">
        <f>InpCompany!$F$11</f>
        <v>£m (2017-18 prices)</v>
      </c>
      <c r="H62" s="213"/>
      <c r="I62" s="213"/>
      <c r="J62" s="233">
        <f>IF(J49=TRUE,J58*J61,0)</f>
        <v>0</v>
      </c>
      <c r="K62" s="233">
        <f t="shared" ref="K62:L62" si="43">IF(K49=TRUE,K58*K61,0)</f>
        <v>0</v>
      </c>
      <c r="L62" s="233">
        <f t="shared" si="43"/>
        <v>0</v>
      </c>
      <c r="M62" s="233">
        <f t="shared" ref="M62:N62" si="44">IF(M49=TRUE,M58*M61,0)</f>
        <v>0</v>
      </c>
      <c r="N62" s="233">
        <f t="shared" si="44"/>
        <v>0</v>
      </c>
      <c r="O62" s="233">
        <f t="shared" ref="O62:BQ62" si="45">IF(O49=TRUE,O58*O61,0)</f>
        <v>0</v>
      </c>
      <c r="P62" s="233">
        <f t="shared" si="45"/>
        <v>0</v>
      </c>
      <c r="Q62" s="233">
        <f t="shared" si="45"/>
        <v>0</v>
      </c>
      <c r="R62" s="233">
        <f t="shared" si="45"/>
        <v>0</v>
      </c>
      <c r="S62" s="233">
        <f t="shared" si="45"/>
        <v>0</v>
      </c>
      <c r="T62" s="233">
        <f t="shared" si="45"/>
        <v>0</v>
      </c>
      <c r="U62" s="233">
        <f t="shared" si="45"/>
        <v>0</v>
      </c>
      <c r="V62" s="233">
        <f t="shared" si="45"/>
        <v>0</v>
      </c>
      <c r="W62" s="233">
        <f t="shared" si="45"/>
        <v>0</v>
      </c>
      <c r="X62" s="233">
        <f t="shared" si="45"/>
        <v>0</v>
      </c>
      <c r="Y62" s="233">
        <f t="shared" si="45"/>
        <v>0</v>
      </c>
      <c r="Z62" s="233">
        <f t="shared" si="45"/>
        <v>0</v>
      </c>
      <c r="AA62" s="233">
        <f t="shared" si="45"/>
        <v>0</v>
      </c>
      <c r="AB62" s="233">
        <f t="shared" si="45"/>
        <v>0</v>
      </c>
      <c r="AC62" s="233">
        <f t="shared" si="45"/>
        <v>0</v>
      </c>
      <c r="AD62" s="233">
        <f t="shared" si="45"/>
        <v>0</v>
      </c>
      <c r="AE62" s="233">
        <f t="shared" si="45"/>
        <v>0</v>
      </c>
      <c r="AF62" s="233">
        <f t="shared" si="45"/>
        <v>0</v>
      </c>
      <c r="AG62" s="233">
        <f t="shared" si="45"/>
        <v>0</v>
      </c>
      <c r="AH62" s="233">
        <f t="shared" si="45"/>
        <v>0</v>
      </c>
      <c r="AI62" s="233">
        <f t="shared" si="45"/>
        <v>0</v>
      </c>
      <c r="AJ62" s="233">
        <f t="shared" si="45"/>
        <v>0</v>
      </c>
      <c r="AK62" s="233">
        <f t="shared" si="45"/>
        <v>0</v>
      </c>
      <c r="AL62" s="233">
        <f t="shared" si="45"/>
        <v>0</v>
      </c>
      <c r="AM62" s="233">
        <f t="shared" si="45"/>
        <v>0</v>
      </c>
      <c r="AN62" s="233">
        <f t="shared" si="45"/>
        <v>0</v>
      </c>
      <c r="AO62" s="233">
        <f t="shared" si="45"/>
        <v>0</v>
      </c>
      <c r="AP62" s="233">
        <f t="shared" si="45"/>
        <v>0</v>
      </c>
      <c r="AQ62" s="233">
        <f t="shared" si="45"/>
        <v>0</v>
      </c>
      <c r="AR62" s="233">
        <f t="shared" si="45"/>
        <v>0</v>
      </c>
      <c r="AS62" s="233">
        <f t="shared" si="45"/>
        <v>0</v>
      </c>
      <c r="AT62" s="233">
        <f t="shared" si="45"/>
        <v>0</v>
      </c>
      <c r="AU62" s="233">
        <f t="shared" si="45"/>
        <v>0</v>
      </c>
      <c r="AV62" s="233">
        <f t="shared" si="45"/>
        <v>0</v>
      </c>
      <c r="AW62" s="233">
        <f t="shared" si="45"/>
        <v>0</v>
      </c>
      <c r="AX62" s="233">
        <f t="shared" si="45"/>
        <v>0</v>
      </c>
      <c r="AY62" s="233">
        <f t="shared" si="45"/>
        <v>0</v>
      </c>
      <c r="AZ62" s="233">
        <f t="shared" si="45"/>
        <v>0</v>
      </c>
      <c r="BA62" s="233">
        <f t="shared" si="45"/>
        <v>0</v>
      </c>
      <c r="BB62" s="233">
        <f t="shared" si="45"/>
        <v>0</v>
      </c>
      <c r="BC62" s="233">
        <f t="shared" si="45"/>
        <v>0</v>
      </c>
      <c r="BD62" s="233">
        <f t="shared" si="45"/>
        <v>0</v>
      </c>
      <c r="BE62" s="233">
        <f t="shared" si="45"/>
        <v>0</v>
      </c>
      <c r="BF62" s="233">
        <f t="shared" si="45"/>
        <v>0</v>
      </c>
      <c r="BG62" s="233">
        <f t="shared" si="45"/>
        <v>0</v>
      </c>
      <c r="BH62" s="233">
        <f t="shared" si="45"/>
        <v>0</v>
      </c>
      <c r="BI62" s="233">
        <f t="shared" si="45"/>
        <v>0</v>
      </c>
      <c r="BJ62" s="233">
        <f t="shared" si="45"/>
        <v>0</v>
      </c>
      <c r="BK62" s="233">
        <f t="shared" si="45"/>
        <v>0</v>
      </c>
      <c r="BL62" s="233">
        <f t="shared" si="45"/>
        <v>0</v>
      </c>
      <c r="BM62" s="233">
        <f t="shared" si="45"/>
        <v>0</v>
      </c>
      <c r="BN62" s="233">
        <f t="shared" si="45"/>
        <v>0</v>
      </c>
      <c r="BO62" s="233">
        <f t="shared" si="45"/>
        <v>0</v>
      </c>
      <c r="BP62" s="233">
        <f t="shared" si="45"/>
        <v>0</v>
      </c>
      <c r="BQ62" s="233">
        <f t="shared" si="45"/>
        <v>0</v>
      </c>
    </row>
    <row r="63" spans="1:69" s="15" customFormat="1" x14ac:dyDescent="0.2">
      <c r="A63" s="213"/>
      <c r="B63" s="213"/>
      <c r="C63" s="213"/>
      <c r="D63" s="213"/>
      <c r="E63" s="213"/>
      <c r="F63" s="213"/>
      <c r="G63" s="213"/>
      <c r="H63" s="213"/>
      <c r="I63" s="213"/>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7"/>
    </row>
    <row r="64" spans="1:69" s="15" customFormat="1" x14ac:dyDescent="0.2">
      <c r="A64" s="213"/>
      <c r="B64" s="36" t="s">
        <v>194</v>
      </c>
      <c r="C64" s="205"/>
      <c r="D64" s="213"/>
      <c r="E64" s="212"/>
      <c r="F64" s="212"/>
      <c r="G64" s="151"/>
      <c r="H64" s="212"/>
      <c r="I64" s="213"/>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row>
    <row r="65" spans="3:69" s="15" customFormat="1" x14ac:dyDescent="0.2">
      <c r="C65" s="213"/>
      <c r="D65" s="205"/>
      <c r="E65" s="212"/>
      <c r="F65" s="212"/>
      <c r="G65" s="212"/>
      <c r="H65" s="212"/>
      <c r="I65" s="213"/>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row>
    <row r="66" spans="3:69" s="15" customFormat="1" x14ac:dyDescent="0.2">
      <c r="C66" s="205" t="s">
        <v>195</v>
      </c>
      <c r="D66" s="213"/>
      <c r="E66" s="212"/>
      <c r="F66" s="212"/>
      <c r="G66" s="212"/>
      <c r="H66" s="212"/>
      <c r="I66" s="213"/>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row>
    <row r="67" spans="3:69" s="15" customFormat="1" x14ac:dyDescent="0.2">
      <c r="C67" s="213"/>
      <c r="D67" s="213"/>
      <c r="E67" s="235" t="str">
        <f>InpPerformance!E$53</f>
        <v>Enhanced (or two tiered ODI)?</v>
      </c>
      <c r="F67" s="212"/>
      <c r="G67" s="235" t="str">
        <f>InpPerformance!G$53</f>
        <v>TRUE or FALSE</v>
      </c>
      <c r="H67" s="212"/>
      <c r="I67" s="213"/>
      <c r="J67" s="235" t="str">
        <f>InpPerformance!J$53</f>
        <v/>
      </c>
      <c r="K67" s="235" t="str">
        <f>InpPerformance!K$53</f>
        <v/>
      </c>
      <c r="L67" s="235" t="str">
        <f>InpPerformance!L$53</f>
        <v/>
      </c>
      <c r="M67" s="235" t="str">
        <f>InpPerformance!M$53</f>
        <v/>
      </c>
      <c r="N67" s="235" t="str">
        <f>InpPerformance!N$53</f>
        <v/>
      </c>
      <c r="O67" s="235" t="str">
        <f>InpPerformance!O$53</f>
        <v/>
      </c>
      <c r="P67" s="235" t="str">
        <f>InpPerformance!P$53</f>
        <v/>
      </c>
      <c r="Q67" s="235" t="str">
        <f>InpPerformance!Q$53</f>
        <v/>
      </c>
      <c r="R67" s="235" t="str">
        <f>InpPerformance!R$53</f>
        <v/>
      </c>
      <c r="S67" s="235" t="str">
        <f>InpPerformance!S$53</f>
        <v/>
      </c>
      <c r="T67" s="235" t="str">
        <f>InpPerformance!T$53</f>
        <v/>
      </c>
      <c r="U67" s="235" t="str">
        <f>InpPerformance!U$53</f>
        <v/>
      </c>
      <c r="V67" s="235" t="str">
        <f>InpPerformance!V$53</f>
        <v/>
      </c>
      <c r="W67" s="235" t="str">
        <f>InpPerformance!W$53</f>
        <v/>
      </c>
      <c r="X67" s="235" t="str">
        <f>InpPerformance!X$53</f>
        <v/>
      </c>
      <c r="Y67" s="235" t="str">
        <f>InpPerformance!Y$53</f>
        <v/>
      </c>
      <c r="Z67" s="235" t="str">
        <f>InpPerformance!Z$53</f>
        <v/>
      </c>
      <c r="AA67" s="235" t="str">
        <f>InpPerformance!AA$53</f>
        <v/>
      </c>
      <c r="AB67" s="235" t="str">
        <f>InpPerformance!AB$53</f>
        <v/>
      </c>
      <c r="AC67" s="235" t="str">
        <f>InpPerformance!AC$53</f>
        <v/>
      </c>
      <c r="AD67" s="235" t="str">
        <f>InpPerformance!AD$53</f>
        <v/>
      </c>
      <c r="AE67" s="235" t="str">
        <f>InpPerformance!AE$53</f>
        <v/>
      </c>
      <c r="AF67" s="235" t="str">
        <f>InpPerformance!AF$53</f>
        <v/>
      </c>
      <c r="AG67" s="235" t="str">
        <f>InpPerformance!AG$53</f>
        <v/>
      </c>
      <c r="AH67" s="235" t="str">
        <f>InpPerformance!AH$53</f>
        <v/>
      </c>
      <c r="AI67" s="235" t="str">
        <f>InpPerformance!AI$53</f>
        <v/>
      </c>
      <c r="AJ67" s="235" t="str">
        <f>InpPerformance!AJ$53</f>
        <v/>
      </c>
      <c r="AK67" s="235" t="str">
        <f>InpPerformance!AK$53</f>
        <v/>
      </c>
      <c r="AL67" s="235" t="str">
        <f>InpPerformance!AL$53</f>
        <v/>
      </c>
      <c r="AM67" s="235" t="str">
        <f>InpPerformance!AM$53</f>
        <v/>
      </c>
      <c r="AN67" s="235" t="str">
        <f>InpPerformance!AN$53</f>
        <v/>
      </c>
      <c r="AO67" s="235" t="str">
        <f>InpPerformance!AO$53</f>
        <v/>
      </c>
      <c r="AP67" s="235" t="str">
        <f>InpPerformance!AP$53</f>
        <v/>
      </c>
      <c r="AQ67" s="235" t="str">
        <f>InpPerformance!AQ$53</f>
        <v/>
      </c>
      <c r="AR67" s="235" t="str">
        <f>InpPerformance!AR$53</f>
        <v/>
      </c>
      <c r="AS67" s="235" t="str">
        <f>InpPerformance!AS$53</f>
        <v/>
      </c>
      <c r="AT67" s="235" t="str">
        <f>InpPerformance!AT$53</f>
        <v/>
      </c>
      <c r="AU67" s="235" t="str">
        <f>InpPerformance!AU$53</f>
        <v/>
      </c>
      <c r="AV67" s="235" t="str">
        <f>InpPerformance!AV$53</f>
        <v/>
      </c>
      <c r="AW67" s="235" t="str">
        <f>InpPerformance!AW$53</f>
        <v/>
      </c>
      <c r="AX67" s="235" t="str">
        <f>InpPerformance!AX$53</f>
        <v/>
      </c>
      <c r="AY67" s="235" t="str">
        <f>InpPerformance!AY$53</f>
        <v/>
      </c>
      <c r="AZ67" s="235" t="str">
        <f>InpPerformance!AZ$53</f>
        <v/>
      </c>
      <c r="BA67" s="235" t="str">
        <f>InpPerformance!BA$53</f>
        <v/>
      </c>
      <c r="BB67" s="235" t="str">
        <f>InpPerformance!BB$53</f>
        <v/>
      </c>
      <c r="BC67" s="235" t="str">
        <f>InpPerformance!BC$53</f>
        <v/>
      </c>
      <c r="BD67" s="235" t="str">
        <f>InpPerformance!BD$53</f>
        <v/>
      </c>
      <c r="BE67" s="235" t="str">
        <f>InpPerformance!BE$53</f>
        <v/>
      </c>
      <c r="BF67" s="235" t="str">
        <f>InpPerformance!BF$53</f>
        <v/>
      </c>
      <c r="BG67" s="235" t="str">
        <f>InpPerformance!BG$53</f>
        <v/>
      </c>
      <c r="BH67" s="235" t="str">
        <f>InpPerformance!BH$53</f>
        <v/>
      </c>
      <c r="BI67" s="235" t="str">
        <f>InpPerformance!BI$53</f>
        <v/>
      </c>
      <c r="BJ67" s="235" t="str">
        <f>InpPerformance!BJ$53</f>
        <v/>
      </c>
      <c r="BK67" s="235" t="str">
        <f>InpPerformance!BK$53</f>
        <v/>
      </c>
      <c r="BL67" s="235" t="str">
        <f>InpPerformance!BL$53</f>
        <v/>
      </c>
      <c r="BM67" s="235" t="str">
        <f>InpPerformance!BM$53</f>
        <v/>
      </c>
      <c r="BN67" s="235" t="str">
        <f>InpPerformance!BN$53</f>
        <v/>
      </c>
      <c r="BO67" s="235" t="str">
        <f>InpPerformance!BO$53</f>
        <v/>
      </c>
      <c r="BP67" s="235" t="str">
        <f>InpPerformance!BP$53</f>
        <v/>
      </c>
      <c r="BQ67" s="235" t="str">
        <f>InpPerformance!BQ$53</f>
        <v/>
      </c>
    </row>
    <row r="68" spans="3:69" s="15" customFormat="1" x14ac:dyDescent="0.2">
      <c r="C68" s="213"/>
      <c r="D68" s="213"/>
      <c r="E68" s="235" t="str">
        <f>InpPerformance!E56</f>
        <v>Enhanced outperformance cap (Note not normally required)</v>
      </c>
      <c r="F68" s="212"/>
      <c r="G68" s="235" t="str">
        <f>InpPerformance!G56</f>
        <v>Performance commitment unit</v>
      </c>
      <c r="H68" s="212"/>
      <c r="I68" s="213"/>
      <c r="J68" s="221" t="str">
        <f>IF(InpPerformance!J56&lt;&gt;"",InpPerformance!J56,"")</f>
        <v/>
      </c>
      <c r="K68" s="221" t="str">
        <f>IF(InpPerformance!K56&lt;&gt;"",InpPerformance!K56,"")</f>
        <v/>
      </c>
      <c r="L68" s="221" t="str">
        <f>IF(InpPerformance!L56&lt;&gt;"",InpPerformance!L56,"")</f>
        <v/>
      </c>
      <c r="M68" s="221" t="str">
        <f>IF(InpPerformance!M56&lt;&gt;"",InpPerformance!M56,"")</f>
        <v/>
      </c>
      <c r="N68" s="221" t="str">
        <f>IF(InpPerformance!N56&lt;&gt;"",InpPerformance!N56,"")</f>
        <v/>
      </c>
      <c r="O68" s="221" t="str">
        <f>IF(InpPerformance!O56&lt;&gt;"",InpPerformance!O56,"")</f>
        <v/>
      </c>
      <c r="P68" s="221" t="str">
        <f>IF(InpPerformance!P56&lt;&gt;"",InpPerformance!P56,"")</f>
        <v/>
      </c>
      <c r="Q68" s="221" t="str">
        <f>IF(InpPerformance!Q56&lt;&gt;"",InpPerformance!Q56,"")</f>
        <v/>
      </c>
      <c r="R68" s="221" t="str">
        <f>IF(InpPerformance!R56&lt;&gt;"",InpPerformance!R56,"")</f>
        <v/>
      </c>
      <c r="S68" s="221" t="str">
        <f>IF(InpPerformance!S56&lt;&gt;"",InpPerformance!S56,"")</f>
        <v/>
      </c>
      <c r="T68" s="221" t="str">
        <f>IF(InpPerformance!T56&lt;&gt;"",InpPerformance!T56,"")</f>
        <v/>
      </c>
      <c r="U68" s="221" t="str">
        <f>IF(InpPerformance!U56&lt;&gt;"",InpPerformance!U56,"")</f>
        <v/>
      </c>
      <c r="V68" s="221" t="str">
        <f>IF(InpPerformance!V56&lt;&gt;"",InpPerformance!V56,"")</f>
        <v/>
      </c>
      <c r="W68" s="221" t="str">
        <f>IF(InpPerformance!W56&lt;&gt;"",InpPerformance!W56,"")</f>
        <v/>
      </c>
      <c r="X68" s="221" t="str">
        <f>IF(InpPerformance!X56&lt;&gt;"",InpPerformance!X56,"")</f>
        <v/>
      </c>
      <c r="Y68" s="221" t="str">
        <f>IF(InpPerformance!Y56&lt;&gt;"",InpPerformance!Y56,"")</f>
        <v/>
      </c>
      <c r="Z68" s="221" t="str">
        <f>IF(InpPerformance!Z56&lt;&gt;"",InpPerformance!Z56,"")</f>
        <v/>
      </c>
      <c r="AA68" s="221" t="str">
        <f>IF(InpPerformance!AA56&lt;&gt;"",InpPerformance!AA56,"")</f>
        <v/>
      </c>
      <c r="AB68" s="221" t="str">
        <f>IF(InpPerformance!AB56&lt;&gt;"",InpPerformance!AB56,"")</f>
        <v/>
      </c>
      <c r="AC68" s="221" t="str">
        <f>IF(InpPerformance!AC56&lt;&gt;"",InpPerformance!AC56,"")</f>
        <v/>
      </c>
      <c r="AD68" s="221" t="str">
        <f>IF(InpPerformance!AD56&lt;&gt;"",InpPerformance!AD56,"")</f>
        <v/>
      </c>
      <c r="AE68" s="221" t="str">
        <f>IF(InpPerformance!AE56&lt;&gt;"",InpPerformance!AE56,"")</f>
        <v/>
      </c>
      <c r="AF68" s="221" t="str">
        <f>IF(InpPerformance!AF56&lt;&gt;"",InpPerformance!AF56,"")</f>
        <v/>
      </c>
      <c r="AG68" s="221" t="str">
        <f>IF(InpPerformance!AG56&lt;&gt;"",InpPerformance!AG56,"")</f>
        <v/>
      </c>
      <c r="AH68" s="221" t="str">
        <f>IF(InpPerformance!AH56&lt;&gt;"",InpPerformance!AH56,"")</f>
        <v/>
      </c>
      <c r="AI68" s="221" t="str">
        <f>IF(InpPerformance!AI56&lt;&gt;"",InpPerformance!AI56,"")</f>
        <v/>
      </c>
      <c r="AJ68" s="221" t="str">
        <f>IF(InpPerformance!AJ56&lt;&gt;"",InpPerformance!AJ56,"")</f>
        <v/>
      </c>
      <c r="AK68" s="221" t="str">
        <f>IF(InpPerformance!AK56&lt;&gt;"",InpPerformance!AK56,"")</f>
        <v/>
      </c>
      <c r="AL68" s="221" t="str">
        <f>IF(InpPerformance!AL56&lt;&gt;"",InpPerformance!AL56,"")</f>
        <v/>
      </c>
      <c r="AM68" s="221" t="str">
        <f>IF(InpPerformance!AM56&lt;&gt;"",InpPerformance!AM56,"")</f>
        <v/>
      </c>
      <c r="AN68" s="221" t="str">
        <f>IF(InpPerformance!AN56&lt;&gt;"",InpPerformance!AN56,"")</f>
        <v/>
      </c>
      <c r="AO68" s="221" t="str">
        <f>IF(InpPerformance!AO56&lt;&gt;"",InpPerformance!AO56,"")</f>
        <v/>
      </c>
      <c r="AP68" s="221" t="str">
        <f>IF(InpPerformance!AP56&lt;&gt;"",InpPerformance!AP56,"")</f>
        <v/>
      </c>
      <c r="AQ68" s="221" t="str">
        <f>IF(InpPerformance!AQ56&lt;&gt;"",InpPerformance!AQ56,"")</f>
        <v/>
      </c>
      <c r="AR68" s="221" t="str">
        <f>IF(InpPerformance!AR56&lt;&gt;"",InpPerformance!AR56,"")</f>
        <v/>
      </c>
      <c r="AS68" s="221" t="str">
        <f>IF(InpPerformance!AS56&lt;&gt;"",InpPerformance!AS56,"")</f>
        <v/>
      </c>
      <c r="AT68" s="221" t="str">
        <f>IF(InpPerformance!AT56&lt;&gt;"",InpPerformance!AT56,"")</f>
        <v/>
      </c>
      <c r="AU68" s="221" t="str">
        <f>IF(InpPerformance!AU56&lt;&gt;"",InpPerformance!AU56,"")</f>
        <v/>
      </c>
      <c r="AV68" s="221" t="str">
        <f>IF(InpPerformance!AV56&lt;&gt;"",InpPerformance!AV56,"")</f>
        <v/>
      </c>
      <c r="AW68" s="221" t="str">
        <f>IF(InpPerformance!AW56&lt;&gt;"",InpPerformance!AW56,"")</f>
        <v/>
      </c>
      <c r="AX68" s="221" t="str">
        <f>IF(InpPerformance!AX56&lt;&gt;"",InpPerformance!AX56,"")</f>
        <v/>
      </c>
      <c r="AY68" s="221" t="str">
        <f>IF(InpPerformance!AY56&lt;&gt;"",InpPerformance!AY56,"")</f>
        <v/>
      </c>
      <c r="AZ68" s="221" t="str">
        <f>IF(InpPerformance!AZ56&lt;&gt;"",InpPerformance!AZ56,"")</f>
        <v/>
      </c>
      <c r="BA68" s="221" t="str">
        <f>IF(InpPerformance!BA56&lt;&gt;"",InpPerformance!BA56,"")</f>
        <v/>
      </c>
      <c r="BB68" s="221" t="str">
        <f>IF(InpPerformance!BB56&lt;&gt;"",InpPerformance!BB56,"")</f>
        <v/>
      </c>
      <c r="BC68" s="221" t="str">
        <f>IF(InpPerformance!BC56&lt;&gt;"",InpPerformance!BC56,"")</f>
        <v/>
      </c>
      <c r="BD68" s="221" t="str">
        <f>IF(InpPerformance!BD56&lt;&gt;"",InpPerformance!BD56,"")</f>
        <v/>
      </c>
      <c r="BE68" s="221" t="str">
        <f>IF(InpPerformance!BE56&lt;&gt;"",InpPerformance!BE56,"")</f>
        <v/>
      </c>
      <c r="BF68" s="221" t="str">
        <f>IF(InpPerformance!BF56&lt;&gt;"",InpPerformance!BF56,"")</f>
        <v/>
      </c>
      <c r="BG68" s="221" t="str">
        <f>IF(InpPerformance!BG56&lt;&gt;"",InpPerformance!BG56,"")</f>
        <v/>
      </c>
      <c r="BH68" s="221" t="str">
        <f>IF(InpPerformance!BH56&lt;&gt;"",InpPerformance!BH56,"")</f>
        <v/>
      </c>
      <c r="BI68" s="221" t="str">
        <f>IF(InpPerformance!BI56&lt;&gt;"",InpPerformance!BI56,"")</f>
        <v/>
      </c>
      <c r="BJ68" s="221" t="str">
        <f>IF(InpPerformance!BJ56&lt;&gt;"",InpPerformance!BJ56,"")</f>
        <v/>
      </c>
      <c r="BK68" s="221" t="str">
        <f>IF(InpPerformance!BK56&lt;&gt;"",InpPerformance!BK56,"")</f>
        <v/>
      </c>
      <c r="BL68" s="221" t="str">
        <f>IF(InpPerformance!BL56&lt;&gt;"",InpPerformance!BL56,"")</f>
        <v/>
      </c>
      <c r="BM68" s="221" t="str">
        <f>IF(InpPerformance!BM56&lt;&gt;"",InpPerformance!BM56,"")</f>
        <v/>
      </c>
      <c r="BN68" s="221" t="str">
        <f>IF(InpPerformance!BN56&lt;&gt;"",InpPerformance!BN56,"")</f>
        <v/>
      </c>
      <c r="BO68" s="221" t="str">
        <f>IF(InpPerformance!BO56&lt;&gt;"",InpPerformance!BO56,"")</f>
        <v/>
      </c>
      <c r="BP68" s="221" t="str">
        <f>IF(InpPerformance!BP56&lt;&gt;"",InpPerformance!BP56,"")</f>
        <v/>
      </c>
      <c r="BQ68" s="221" t="str">
        <f>IF(InpPerformance!BQ56&lt;&gt;"",InpPerformance!BQ56,"")</f>
        <v/>
      </c>
    </row>
    <row r="69" spans="3:69" s="15" customFormat="1" x14ac:dyDescent="0.2">
      <c r="C69" s="213"/>
      <c r="D69" s="213"/>
      <c r="E69" s="220" t="str">
        <f>InpPerformance!E$43</f>
        <v>Standard outperformance cap</v>
      </c>
      <c r="F69" s="213"/>
      <c r="G69" s="220" t="str">
        <f>InpPerformance!G$43</f>
        <v>Performance commitment unit</v>
      </c>
      <c r="H69" s="213"/>
      <c r="I69" s="213"/>
      <c r="J69" s="221" t="str">
        <f>IF(InpPerformance!J$43&lt;&gt;"",InpPerformance!J$43,"")</f>
        <v/>
      </c>
      <c r="K69" s="221" t="str">
        <f>IF(InpPerformance!K$43&lt;&gt;"",InpPerformance!K$43,"")</f>
        <v/>
      </c>
      <c r="L69" s="221" t="str">
        <f>IF(InpPerformance!L$43&lt;&gt;"",InpPerformance!L$43,"")</f>
        <v/>
      </c>
      <c r="M69" s="221" t="str">
        <f>IF(InpPerformance!M$43&lt;&gt;"",InpPerformance!M$43,"")</f>
        <v/>
      </c>
      <c r="N69" s="221" t="str">
        <f>IF(InpPerformance!N$43&lt;&gt;"",InpPerformance!N$43,"")</f>
        <v/>
      </c>
      <c r="O69" s="221" t="str">
        <f>IF(InpPerformance!O$43&lt;&gt;"",InpPerformance!O$43,"")</f>
        <v/>
      </c>
      <c r="P69" s="221" t="str">
        <f>IF(InpPerformance!P$43&lt;&gt;"",InpPerformance!P$43,"")</f>
        <v/>
      </c>
      <c r="Q69" s="221" t="str">
        <f>IF(InpPerformance!Q$43&lt;&gt;"",InpPerformance!Q$43,"")</f>
        <v/>
      </c>
      <c r="R69" s="221" t="str">
        <f>IF(InpPerformance!R$43&lt;&gt;"",InpPerformance!R$43,"")</f>
        <v/>
      </c>
      <c r="S69" s="221" t="str">
        <f>IF(InpPerformance!S$43&lt;&gt;"",InpPerformance!S$43,"")</f>
        <v/>
      </c>
      <c r="T69" s="221" t="str">
        <f>IF(InpPerformance!T$43&lt;&gt;"",InpPerformance!T$43,"")</f>
        <v/>
      </c>
      <c r="U69" s="221" t="str">
        <f>IF(InpPerformance!U$43&lt;&gt;"",InpPerformance!U$43,"")</f>
        <v/>
      </c>
      <c r="V69" s="221" t="str">
        <f>IF(InpPerformance!V$43&lt;&gt;"",InpPerformance!V$43,"")</f>
        <v/>
      </c>
      <c r="W69" s="221" t="str">
        <f>IF(InpPerformance!W$43&lt;&gt;"",InpPerformance!W$43,"")</f>
        <v/>
      </c>
      <c r="X69" s="221" t="str">
        <f>IF(InpPerformance!X$43&lt;&gt;"",InpPerformance!X$43,"")</f>
        <v/>
      </c>
      <c r="Y69" s="221" t="str">
        <f>IF(InpPerformance!Y$43&lt;&gt;"",InpPerformance!Y$43,"")</f>
        <v/>
      </c>
      <c r="Z69" s="221" t="str">
        <f>IF(InpPerformance!Z$43&lt;&gt;"",InpPerformance!Z$43,"")</f>
        <v/>
      </c>
      <c r="AA69" s="221" t="str">
        <f>IF(InpPerformance!AA$43&lt;&gt;"",InpPerformance!AA$43,"")</f>
        <v/>
      </c>
      <c r="AB69" s="221" t="str">
        <f>IF(InpPerformance!AB$43&lt;&gt;"",InpPerformance!AB$43,"")</f>
        <v/>
      </c>
      <c r="AC69" s="221" t="str">
        <f>IF(InpPerformance!AC$43&lt;&gt;"",InpPerformance!AC$43,"")</f>
        <v/>
      </c>
      <c r="AD69" s="221" t="str">
        <f>IF(InpPerformance!AD$43&lt;&gt;"",InpPerformance!AD$43,"")</f>
        <v/>
      </c>
      <c r="AE69" s="221" t="str">
        <f>IF(InpPerformance!AE$43&lt;&gt;"",InpPerformance!AE$43,"")</f>
        <v/>
      </c>
      <c r="AF69" s="221" t="str">
        <f>IF(InpPerformance!AF$43&lt;&gt;"",InpPerformance!AF$43,"")</f>
        <v/>
      </c>
      <c r="AG69" s="221" t="str">
        <f>IF(InpPerformance!AG$43&lt;&gt;"",InpPerformance!AG$43,"")</f>
        <v/>
      </c>
      <c r="AH69" s="221" t="str">
        <f>IF(InpPerformance!AH$43&lt;&gt;"",InpPerformance!AH$43,"")</f>
        <v/>
      </c>
      <c r="AI69" s="221" t="str">
        <f>IF(InpPerformance!AI$43&lt;&gt;"",InpPerformance!AI$43,"")</f>
        <v/>
      </c>
      <c r="AJ69" s="221" t="str">
        <f>IF(InpPerformance!AJ$43&lt;&gt;"",InpPerformance!AJ$43,"")</f>
        <v/>
      </c>
      <c r="AK69" s="221" t="str">
        <f>IF(InpPerformance!AK$43&lt;&gt;"",InpPerformance!AK$43,"")</f>
        <v/>
      </c>
      <c r="AL69" s="221" t="str">
        <f>IF(InpPerformance!AL$43&lt;&gt;"",InpPerformance!AL$43,"")</f>
        <v/>
      </c>
      <c r="AM69" s="221" t="str">
        <f>IF(InpPerformance!AM$43&lt;&gt;"",InpPerformance!AM$43,"")</f>
        <v/>
      </c>
      <c r="AN69" s="221" t="str">
        <f>IF(InpPerformance!AN$43&lt;&gt;"",InpPerformance!AN$43,"")</f>
        <v/>
      </c>
      <c r="AO69" s="221" t="str">
        <f>IF(InpPerformance!AO$43&lt;&gt;"",InpPerformance!AO$43,"")</f>
        <v/>
      </c>
      <c r="AP69" s="221" t="str">
        <f>IF(InpPerformance!AP$43&lt;&gt;"",InpPerformance!AP$43,"")</f>
        <v/>
      </c>
      <c r="AQ69" s="221" t="str">
        <f>IF(InpPerformance!AQ$43&lt;&gt;"",InpPerformance!AQ$43,"")</f>
        <v/>
      </c>
      <c r="AR69" s="221" t="str">
        <f>IF(InpPerformance!AR$43&lt;&gt;"",InpPerformance!AR$43,"")</f>
        <v/>
      </c>
      <c r="AS69" s="221" t="str">
        <f>IF(InpPerformance!AS$43&lt;&gt;"",InpPerformance!AS$43,"")</f>
        <v/>
      </c>
      <c r="AT69" s="221" t="str">
        <f>IF(InpPerformance!AT$43&lt;&gt;"",InpPerformance!AT$43,"")</f>
        <v/>
      </c>
      <c r="AU69" s="221" t="str">
        <f>IF(InpPerformance!AU$43&lt;&gt;"",InpPerformance!AU$43,"")</f>
        <v/>
      </c>
      <c r="AV69" s="221" t="str">
        <f>IF(InpPerformance!AV$43&lt;&gt;"",InpPerformance!AV$43,"")</f>
        <v/>
      </c>
      <c r="AW69" s="221" t="str">
        <f>IF(InpPerformance!AW$43&lt;&gt;"",InpPerformance!AW$43,"")</f>
        <v/>
      </c>
      <c r="AX69" s="221" t="str">
        <f>IF(InpPerformance!AX$43&lt;&gt;"",InpPerformance!AX$43,"")</f>
        <v/>
      </c>
      <c r="AY69" s="221" t="str">
        <f>IF(InpPerformance!AY$43&lt;&gt;"",InpPerformance!AY$43,"")</f>
        <v/>
      </c>
      <c r="AZ69" s="221" t="str">
        <f>IF(InpPerformance!AZ$43&lt;&gt;"",InpPerformance!AZ$43,"")</f>
        <v/>
      </c>
      <c r="BA69" s="221" t="str">
        <f>IF(InpPerformance!BA$43&lt;&gt;"",InpPerformance!BA$43,"")</f>
        <v/>
      </c>
      <c r="BB69" s="221" t="str">
        <f>IF(InpPerformance!BB$43&lt;&gt;"",InpPerformance!BB$43,"")</f>
        <v/>
      </c>
      <c r="BC69" s="221" t="str">
        <f>IF(InpPerformance!BC$43&lt;&gt;"",InpPerformance!BC$43,"")</f>
        <v/>
      </c>
      <c r="BD69" s="221" t="str">
        <f>IF(InpPerformance!BD$43&lt;&gt;"",InpPerformance!BD$43,"")</f>
        <v/>
      </c>
      <c r="BE69" s="221" t="str">
        <f>IF(InpPerformance!BE$43&lt;&gt;"",InpPerformance!BE$43,"")</f>
        <v/>
      </c>
      <c r="BF69" s="221" t="str">
        <f>IF(InpPerformance!BF$43&lt;&gt;"",InpPerformance!BF$43,"")</f>
        <v/>
      </c>
      <c r="BG69" s="221" t="str">
        <f>IF(InpPerformance!BG$43&lt;&gt;"",InpPerformance!BG$43,"")</f>
        <v/>
      </c>
      <c r="BH69" s="221" t="str">
        <f>IF(InpPerformance!BH$43&lt;&gt;"",InpPerformance!BH$43,"")</f>
        <v/>
      </c>
      <c r="BI69" s="221" t="str">
        <f>IF(InpPerformance!BI$43&lt;&gt;"",InpPerformance!BI$43,"")</f>
        <v/>
      </c>
      <c r="BJ69" s="221" t="str">
        <f>IF(InpPerformance!BJ$43&lt;&gt;"",InpPerformance!BJ$43,"")</f>
        <v/>
      </c>
      <c r="BK69" s="221" t="str">
        <f>IF(InpPerformance!BK$43&lt;&gt;"",InpPerformance!BK$43,"")</f>
        <v/>
      </c>
      <c r="BL69" s="221" t="str">
        <f>IF(InpPerformance!BL$43&lt;&gt;"",InpPerformance!BL$43,"")</f>
        <v/>
      </c>
      <c r="BM69" s="221" t="str">
        <f>IF(InpPerformance!BM$43&lt;&gt;"",InpPerformance!BM$43,"")</f>
        <v/>
      </c>
      <c r="BN69" s="221" t="str">
        <f>IF(InpPerformance!BN$43&lt;&gt;"",InpPerformance!BN$43,"")</f>
        <v/>
      </c>
      <c r="BO69" s="221" t="str">
        <f>IF(InpPerformance!BO$43&lt;&gt;"",InpPerformance!BO$43,"")</f>
        <v/>
      </c>
      <c r="BP69" s="221" t="str">
        <f>IF(InpPerformance!BP$43&lt;&gt;"",InpPerformance!BP$43,"")</f>
        <v/>
      </c>
      <c r="BQ69" s="221" t="str">
        <f>IF(InpPerformance!BQ$43&lt;&gt;"",InpPerformance!BQ$43,"")</f>
        <v/>
      </c>
    </row>
    <row r="70" spans="3:69" s="15" customFormat="1" x14ac:dyDescent="0.2">
      <c r="C70" s="213"/>
      <c r="D70" s="213"/>
      <c r="E70" s="235" t="str">
        <f>InpPerformance!E59</f>
        <v>Enhanced outperformance rate</v>
      </c>
      <c r="F70" s="212"/>
      <c r="G70" s="235" t="str">
        <f>InpPerformance!G59</f>
        <v>£m/unit (2017-18 prices)</v>
      </c>
      <c r="H70" s="212"/>
      <c r="I70" s="213"/>
      <c r="J70" s="240" t="str">
        <f>IF(InpPerformance!J59&lt;&gt;"",InpPerformance!J59,"")</f>
        <v/>
      </c>
      <c r="K70" s="240" t="str">
        <f>IF(InpPerformance!K59&lt;&gt;"",InpPerformance!K59,"")</f>
        <v/>
      </c>
      <c r="L70" s="240" t="str">
        <f>IF(InpPerformance!L59&lt;&gt;"",InpPerformance!L59,"")</f>
        <v/>
      </c>
      <c r="M70" s="240" t="str">
        <f>IF(InpPerformance!M59&lt;&gt;"",InpPerformance!M59,"")</f>
        <v/>
      </c>
      <c r="N70" s="240" t="str">
        <f>IF(InpPerformance!N59&lt;&gt;"",InpPerformance!N59,"")</f>
        <v/>
      </c>
      <c r="O70" s="240" t="str">
        <f>IF(InpPerformance!O59&lt;&gt;"",InpPerformance!O59,"")</f>
        <v/>
      </c>
      <c r="P70" s="240" t="str">
        <f>IF(InpPerformance!P59&lt;&gt;"",InpPerformance!P59,"")</f>
        <v/>
      </c>
      <c r="Q70" s="240" t="str">
        <f>IF(InpPerformance!Q59&lt;&gt;"",InpPerformance!Q59,"")</f>
        <v/>
      </c>
      <c r="R70" s="240" t="str">
        <f>IF(InpPerformance!R59&lt;&gt;"",InpPerformance!R59,"")</f>
        <v/>
      </c>
      <c r="S70" s="240" t="str">
        <f>IF(InpPerformance!S59&lt;&gt;"",InpPerformance!S59,"")</f>
        <v/>
      </c>
      <c r="T70" s="240" t="str">
        <f>IF(InpPerformance!T59&lt;&gt;"",InpPerformance!T59,"")</f>
        <v/>
      </c>
      <c r="U70" s="240" t="str">
        <f>IF(InpPerformance!U59&lt;&gt;"",InpPerformance!U59,"")</f>
        <v/>
      </c>
      <c r="V70" s="240" t="str">
        <f>IF(InpPerformance!V59&lt;&gt;"",InpPerformance!V59,"")</f>
        <v/>
      </c>
      <c r="W70" s="240" t="str">
        <f>IF(InpPerformance!W59&lt;&gt;"",InpPerformance!W59,"")</f>
        <v/>
      </c>
      <c r="X70" s="240" t="str">
        <f>IF(InpPerformance!X59&lt;&gt;"",InpPerformance!X59,"")</f>
        <v/>
      </c>
      <c r="Y70" s="240" t="str">
        <f>IF(InpPerformance!Y59&lt;&gt;"",InpPerformance!Y59,"")</f>
        <v/>
      </c>
      <c r="Z70" s="240" t="str">
        <f>IF(InpPerformance!Z59&lt;&gt;"",InpPerformance!Z59,"")</f>
        <v/>
      </c>
      <c r="AA70" s="240" t="str">
        <f>IF(InpPerformance!AA59&lt;&gt;"",InpPerformance!AA59,"")</f>
        <v/>
      </c>
      <c r="AB70" s="240" t="str">
        <f>IF(InpPerformance!AB59&lt;&gt;"",InpPerformance!AB59,"")</f>
        <v/>
      </c>
      <c r="AC70" s="240" t="str">
        <f>IF(InpPerformance!AC59&lt;&gt;"",InpPerformance!AC59,"")</f>
        <v/>
      </c>
      <c r="AD70" s="240" t="str">
        <f>IF(InpPerformance!AD59&lt;&gt;"",InpPerformance!AD59,"")</f>
        <v/>
      </c>
      <c r="AE70" s="240" t="str">
        <f>IF(InpPerformance!AE59&lt;&gt;"",InpPerformance!AE59,"")</f>
        <v/>
      </c>
      <c r="AF70" s="240" t="str">
        <f>IF(InpPerformance!AF59&lt;&gt;"",InpPerformance!AF59,"")</f>
        <v/>
      </c>
      <c r="AG70" s="240" t="str">
        <f>IF(InpPerformance!AG59&lt;&gt;"",InpPerformance!AG59,"")</f>
        <v/>
      </c>
      <c r="AH70" s="240" t="str">
        <f>IF(InpPerformance!AH59&lt;&gt;"",InpPerformance!AH59,"")</f>
        <v/>
      </c>
      <c r="AI70" s="240" t="str">
        <f>IF(InpPerformance!AI59&lt;&gt;"",InpPerformance!AI59,"")</f>
        <v/>
      </c>
      <c r="AJ70" s="240" t="str">
        <f>IF(InpPerformance!AJ59&lt;&gt;"",InpPerformance!AJ59,"")</f>
        <v/>
      </c>
      <c r="AK70" s="240" t="str">
        <f>IF(InpPerformance!AK59&lt;&gt;"",InpPerformance!AK59,"")</f>
        <v/>
      </c>
      <c r="AL70" s="240" t="str">
        <f>IF(InpPerformance!AL59&lt;&gt;"",InpPerformance!AL59,"")</f>
        <v/>
      </c>
      <c r="AM70" s="240" t="str">
        <f>IF(InpPerformance!AM59&lt;&gt;"",InpPerformance!AM59,"")</f>
        <v/>
      </c>
      <c r="AN70" s="240" t="str">
        <f>IF(InpPerformance!AN59&lt;&gt;"",InpPerformance!AN59,"")</f>
        <v/>
      </c>
      <c r="AO70" s="240" t="str">
        <f>IF(InpPerformance!AO59&lt;&gt;"",InpPerformance!AO59,"")</f>
        <v/>
      </c>
      <c r="AP70" s="240" t="str">
        <f>IF(InpPerformance!AP59&lt;&gt;"",InpPerformance!AP59,"")</f>
        <v/>
      </c>
      <c r="AQ70" s="240" t="str">
        <f>IF(InpPerformance!AQ59&lt;&gt;"",InpPerformance!AQ59,"")</f>
        <v/>
      </c>
      <c r="AR70" s="240" t="str">
        <f>IF(InpPerformance!AR59&lt;&gt;"",InpPerformance!AR59,"")</f>
        <v/>
      </c>
      <c r="AS70" s="240" t="str">
        <f>IF(InpPerformance!AS59&lt;&gt;"",InpPerformance!AS59,"")</f>
        <v/>
      </c>
      <c r="AT70" s="240" t="str">
        <f>IF(InpPerformance!AT59&lt;&gt;"",InpPerformance!AT59,"")</f>
        <v/>
      </c>
      <c r="AU70" s="240" t="str">
        <f>IF(InpPerformance!AU59&lt;&gt;"",InpPerformance!AU59,"")</f>
        <v/>
      </c>
      <c r="AV70" s="240" t="str">
        <f>IF(InpPerformance!AV59&lt;&gt;"",InpPerformance!AV59,"")</f>
        <v/>
      </c>
      <c r="AW70" s="240" t="str">
        <f>IF(InpPerformance!AW59&lt;&gt;"",InpPerformance!AW59,"")</f>
        <v/>
      </c>
      <c r="AX70" s="240" t="str">
        <f>IF(InpPerformance!AX59&lt;&gt;"",InpPerformance!AX59,"")</f>
        <v/>
      </c>
      <c r="AY70" s="240" t="str">
        <f>IF(InpPerformance!AY59&lt;&gt;"",InpPerformance!AY59,"")</f>
        <v/>
      </c>
      <c r="AZ70" s="240" t="str">
        <f>IF(InpPerformance!AZ59&lt;&gt;"",InpPerformance!AZ59,"")</f>
        <v/>
      </c>
      <c r="BA70" s="240" t="str">
        <f>IF(InpPerformance!BA59&lt;&gt;"",InpPerformance!BA59,"")</f>
        <v/>
      </c>
      <c r="BB70" s="240" t="str">
        <f>IF(InpPerformance!BB59&lt;&gt;"",InpPerformance!BB59,"")</f>
        <v/>
      </c>
      <c r="BC70" s="240" t="str">
        <f>IF(InpPerformance!BC59&lt;&gt;"",InpPerformance!BC59,"")</f>
        <v/>
      </c>
      <c r="BD70" s="240" t="str">
        <f>IF(InpPerformance!BD59&lt;&gt;"",InpPerformance!BD59,"")</f>
        <v/>
      </c>
      <c r="BE70" s="240" t="str">
        <f>IF(InpPerformance!BE59&lt;&gt;"",InpPerformance!BE59,"")</f>
        <v/>
      </c>
      <c r="BF70" s="240" t="str">
        <f>IF(InpPerformance!BF59&lt;&gt;"",InpPerformance!BF59,"")</f>
        <v/>
      </c>
      <c r="BG70" s="240" t="str">
        <f>IF(InpPerformance!BG59&lt;&gt;"",InpPerformance!BG59,"")</f>
        <v/>
      </c>
      <c r="BH70" s="240" t="str">
        <f>IF(InpPerformance!BH59&lt;&gt;"",InpPerformance!BH59,"")</f>
        <v/>
      </c>
      <c r="BI70" s="240" t="str">
        <f>IF(InpPerformance!BI59&lt;&gt;"",InpPerformance!BI59,"")</f>
        <v/>
      </c>
      <c r="BJ70" s="240" t="str">
        <f>IF(InpPerformance!BJ59&lt;&gt;"",InpPerformance!BJ59,"")</f>
        <v/>
      </c>
      <c r="BK70" s="240" t="str">
        <f>IF(InpPerformance!BK59&lt;&gt;"",InpPerformance!BK59,"")</f>
        <v/>
      </c>
      <c r="BL70" s="240" t="str">
        <f>IF(InpPerformance!BL59&lt;&gt;"",InpPerformance!BL59,"")</f>
        <v/>
      </c>
      <c r="BM70" s="240" t="str">
        <f>IF(InpPerformance!BM59&lt;&gt;"",InpPerformance!BM59,"")</f>
        <v/>
      </c>
      <c r="BN70" s="240" t="str">
        <f>IF(InpPerformance!BN59&lt;&gt;"",InpPerformance!BN59,"")</f>
        <v/>
      </c>
      <c r="BO70" s="240" t="str">
        <f>IF(InpPerformance!BO59&lt;&gt;"",InpPerformance!BO59,"")</f>
        <v/>
      </c>
      <c r="BP70" s="240" t="str">
        <f>IF(InpPerformance!BP59&lt;&gt;"",InpPerformance!BP59,"")</f>
        <v/>
      </c>
      <c r="BQ70" s="240" t="str">
        <f>IF(InpPerformance!BQ59&lt;&gt;"",InpPerformance!BQ59,"")</f>
        <v/>
      </c>
    </row>
    <row r="71" spans="3:69" s="15" customFormat="1" x14ac:dyDescent="0.2">
      <c r="C71" s="213"/>
      <c r="D71" s="213"/>
      <c r="E71" s="212" t="str">
        <f>E$14</f>
        <v>Up or down is good?</v>
      </c>
      <c r="F71" s="212"/>
      <c r="G71" s="212" t="str">
        <f>G$14</f>
        <v>Number</v>
      </c>
      <c r="H71" s="212"/>
      <c r="I71" s="212"/>
      <c r="J71" s="212">
        <f>J$14</f>
        <v>-1</v>
      </c>
      <c r="K71" s="212">
        <f t="shared" ref="K71:BQ71" si="46">K$14</f>
        <v>-1</v>
      </c>
      <c r="L71" s="212">
        <f t="shared" si="46"/>
        <v>-1</v>
      </c>
      <c r="M71" s="212">
        <f t="shared" si="46"/>
        <v>-1</v>
      </c>
      <c r="N71" s="212">
        <f t="shared" si="46"/>
        <v>-1</v>
      </c>
      <c r="O71" s="212">
        <f t="shared" si="46"/>
        <v>-1</v>
      </c>
      <c r="P71" s="212">
        <f t="shared" si="46"/>
        <v>-1</v>
      </c>
      <c r="Q71" s="212">
        <f t="shared" si="46"/>
        <v>-1</v>
      </c>
      <c r="R71" s="212">
        <f t="shared" si="46"/>
        <v>-1</v>
      </c>
      <c r="S71" s="212">
        <f t="shared" si="46"/>
        <v>-1</v>
      </c>
      <c r="T71" s="212">
        <f t="shared" si="46"/>
        <v>-1</v>
      </c>
      <c r="U71" s="212">
        <f t="shared" si="46"/>
        <v>-1</v>
      </c>
      <c r="V71" s="212">
        <f t="shared" si="46"/>
        <v>-1</v>
      </c>
      <c r="W71" s="212">
        <f t="shared" si="46"/>
        <v>-1</v>
      </c>
      <c r="X71" s="212">
        <f t="shared" si="46"/>
        <v>-1</v>
      </c>
      <c r="Y71" s="212">
        <f t="shared" si="46"/>
        <v>-1</v>
      </c>
      <c r="Z71" s="212">
        <f t="shared" si="46"/>
        <v>-1</v>
      </c>
      <c r="AA71" s="212">
        <f t="shared" si="46"/>
        <v>-1</v>
      </c>
      <c r="AB71" s="212">
        <f t="shared" si="46"/>
        <v>-1</v>
      </c>
      <c r="AC71" s="212">
        <f t="shared" si="46"/>
        <v>-1</v>
      </c>
      <c r="AD71" s="212">
        <f t="shared" si="46"/>
        <v>-1</v>
      </c>
      <c r="AE71" s="212">
        <f t="shared" si="46"/>
        <v>-1</v>
      </c>
      <c r="AF71" s="212">
        <f t="shared" si="46"/>
        <v>-1</v>
      </c>
      <c r="AG71" s="212">
        <f t="shared" si="46"/>
        <v>-1</v>
      </c>
      <c r="AH71" s="212">
        <f t="shared" si="46"/>
        <v>-1</v>
      </c>
      <c r="AI71" s="212">
        <f t="shared" si="46"/>
        <v>-1</v>
      </c>
      <c r="AJ71" s="212">
        <f t="shared" si="46"/>
        <v>-1</v>
      </c>
      <c r="AK71" s="212">
        <f t="shared" si="46"/>
        <v>-1</v>
      </c>
      <c r="AL71" s="212">
        <f t="shared" si="46"/>
        <v>-1</v>
      </c>
      <c r="AM71" s="212">
        <f t="shared" si="46"/>
        <v>-1</v>
      </c>
      <c r="AN71" s="212">
        <f t="shared" si="46"/>
        <v>-1</v>
      </c>
      <c r="AO71" s="212">
        <f t="shared" si="46"/>
        <v>-1</v>
      </c>
      <c r="AP71" s="212">
        <f t="shared" si="46"/>
        <v>-1</v>
      </c>
      <c r="AQ71" s="212">
        <f t="shared" si="46"/>
        <v>-1</v>
      </c>
      <c r="AR71" s="212">
        <f t="shared" si="46"/>
        <v>-1</v>
      </c>
      <c r="AS71" s="212">
        <f t="shared" si="46"/>
        <v>-1</v>
      </c>
      <c r="AT71" s="212">
        <f t="shared" si="46"/>
        <v>-1</v>
      </c>
      <c r="AU71" s="212">
        <f t="shared" si="46"/>
        <v>-1</v>
      </c>
      <c r="AV71" s="212">
        <f t="shared" si="46"/>
        <v>-1</v>
      </c>
      <c r="AW71" s="212">
        <f t="shared" si="46"/>
        <v>-1</v>
      </c>
      <c r="AX71" s="212">
        <f t="shared" si="46"/>
        <v>-1</v>
      </c>
      <c r="AY71" s="212">
        <f t="shared" si="46"/>
        <v>-1</v>
      </c>
      <c r="AZ71" s="212">
        <f t="shared" si="46"/>
        <v>-1</v>
      </c>
      <c r="BA71" s="212">
        <f t="shared" si="46"/>
        <v>-1</v>
      </c>
      <c r="BB71" s="212">
        <f t="shared" si="46"/>
        <v>-1</v>
      </c>
      <c r="BC71" s="212">
        <f t="shared" si="46"/>
        <v>-1</v>
      </c>
      <c r="BD71" s="212">
        <f t="shared" si="46"/>
        <v>-1</v>
      </c>
      <c r="BE71" s="212">
        <f t="shared" si="46"/>
        <v>-1</v>
      </c>
      <c r="BF71" s="212">
        <f t="shared" si="46"/>
        <v>-1</v>
      </c>
      <c r="BG71" s="212">
        <f t="shared" si="46"/>
        <v>-1</v>
      </c>
      <c r="BH71" s="212">
        <f t="shared" si="46"/>
        <v>-1</v>
      </c>
      <c r="BI71" s="212">
        <f t="shared" si="46"/>
        <v>-1</v>
      </c>
      <c r="BJ71" s="212">
        <f t="shared" si="46"/>
        <v>-1</v>
      </c>
      <c r="BK71" s="212">
        <f t="shared" si="46"/>
        <v>-1</v>
      </c>
      <c r="BL71" s="212">
        <f t="shared" si="46"/>
        <v>-1</v>
      </c>
      <c r="BM71" s="212">
        <f t="shared" si="46"/>
        <v>-1</v>
      </c>
      <c r="BN71" s="212">
        <f t="shared" si="46"/>
        <v>-1</v>
      </c>
      <c r="BO71" s="212">
        <f t="shared" si="46"/>
        <v>-1</v>
      </c>
      <c r="BP71" s="212">
        <f t="shared" si="46"/>
        <v>-1</v>
      </c>
      <c r="BQ71" s="212">
        <f t="shared" si="46"/>
        <v>-1</v>
      </c>
    </row>
    <row r="72" spans="3:69" s="15" customFormat="1" x14ac:dyDescent="0.2">
      <c r="C72" s="213"/>
      <c r="D72" s="213"/>
      <c r="E72" s="212" t="str">
        <f>E$16</f>
        <v>Actual performance (rounded unless HH:MM:SS unit is used)</v>
      </c>
      <c r="F72" s="212"/>
      <c r="G72" s="212" t="str">
        <f>G$16</f>
        <v>Performance commitment unit</v>
      </c>
      <c r="H72" s="212"/>
      <c r="I72" s="213"/>
      <c r="J72" s="239" t="str">
        <f>J$16</f>
        <v/>
      </c>
      <c r="K72" s="239" t="str">
        <f t="shared" ref="K72:BQ72" si="47">K$16</f>
        <v/>
      </c>
      <c r="L72" s="239" t="str">
        <f t="shared" si="47"/>
        <v/>
      </c>
      <c r="M72" s="239" t="str">
        <f t="shared" si="47"/>
        <v/>
      </c>
      <c r="N72" s="239" t="str">
        <f t="shared" si="47"/>
        <v/>
      </c>
      <c r="O72" s="239" t="str">
        <f t="shared" si="47"/>
        <v/>
      </c>
      <c r="P72" s="239" t="str">
        <f t="shared" si="47"/>
        <v/>
      </c>
      <c r="Q72" s="239" t="str">
        <f t="shared" si="47"/>
        <v/>
      </c>
      <c r="R72" s="239" t="str">
        <f t="shared" si="47"/>
        <v/>
      </c>
      <c r="S72" s="239" t="str">
        <f t="shared" si="47"/>
        <v/>
      </c>
      <c r="T72" s="239" t="str">
        <f t="shared" si="47"/>
        <v/>
      </c>
      <c r="U72" s="239" t="str">
        <f t="shared" si="47"/>
        <v/>
      </c>
      <c r="V72" s="239" t="str">
        <f t="shared" si="47"/>
        <v/>
      </c>
      <c r="W72" s="239" t="str">
        <f t="shared" si="47"/>
        <v/>
      </c>
      <c r="X72" s="239" t="str">
        <f t="shared" si="47"/>
        <v/>
      </c>
      <c r="Y72" s="239" t="str">
        <f t="shared" si="47"/>
        <v/>
      </c>
      <c r="Z72" s="239" t="str">
        <f t="shared" si="47"/>
        <v/>
      </c>
      <c r="AA72" s="239" t="str">
        <f t="shared" si="47"/>
        <v/>
      </c>
      <c r="AB72" s="239" t="str">
        <f t="shared" si="47"/>
        <v/>
      </c>
      <c r="AC72" s="239" t="str">
        <f t="shared" si="47"/>
        <v/>
      </c>
      <c r="AD72" s="239" t="str">
        <f t="shared" si="47"/>
        <v/>
      </c>
      <c r="AE72" s="239" t="str">
        <f t="shared" si="47"/>
        <v/>
      </c>
      <c r="AF72" s="239" t="str">
        <f t="shared" si="47"/>
        <v/>
      </c>
      <c r="AG72" s="239" t="str">
        <f t="shared" si="47"/>
        <v/>
      </c>
      <c r="AH72" s="239" t="str">
        <f t="shared" si="47"/>
        <v/>
      </c>
      <c r="AI72" s="239" t="str">
        <f t="shared" si="47"/>
        <v/>
      </c>
      <c r="AJ72" s="239" t="str">
        <f t="shared" si="47"/>
        <v/>
      </c>
      <c r="AK72" s="239" t="str">
        <f t="shared" si="47"/>
        <v/>
      </c>
      <c r="AL72" s="239" t="str">
        <f t="shared" si="47"/>
        <v/>
      </c>
      <c r="AM72" s="239" t="str">
        <f t="shared" si="47"/>
        <v/>
      </c>
      <c r="AN72" s="239" t="str">
        <f t="shared" si="47"/>
        <v/>
      </c>
      <c r="AO72" s="239" t="str">
        <f t="shared" si="47"/>
        <v/>
      </c>
      <c r="AP72" s="239" t="str">
        <f t="shared" si="47"/>
        <v/>
      </c>
      <c r="AQ72" s="239" t="str">
        <f t="shared" si="47"/>
        <v/>
      </c>
      <c r="AR72" s="239" t="str">
        <f t="shared" si="47"/>
        <v/>
      </c>
      <c r="AS72" s="239" t="str">
        <f t="shared" si="47"/>
        <v/>
      </c>
      <c r="AT72" s="239" t="str">
        <f t="shared" si="47"/>
        <v/>
      </c>
      <c r="AU72" s="239" t="str">
        <f t="shared" si="47"/>
        <v/>
      </c>
      <c r="AV72" s="239" t="str">
        <f t="shared" si="47"/>
        <v/>
      </c>
      <c r="AW72" s="239" t="str">
        <f t="shared" si="47"/>
        <v/>
      </c>
      <c r="AX72" s="239" t="str">
        <f t="shared" si="47"/>
        <v/>
      </c>
      <c r="AY72" s="239" t="str">
        <f t="shared" si="47"/>
        <v/>
      </c>
      <c r="AZ72" s="239" t="str">
        <f t="shared" si="47"/>
        <v/>
      </c>
      <c r="BA72" s="239" t="str">
        <f t="shared" si="47"/>
        <v/>
      </c>
      <c r="BB72" s="239" t="str">
        <f t="shared" si="47"/>
        <v/>
      </c>
      <c r="BC72" s="239" t="str">
        <f t="shared" si="47"/>
        <v/>
      </c>
      <c r="BD72" s="239" t="str">
        <f t="shared" si="47"/>
        <v/>
      </c>
      <c r="BE72" s="239" t="str">
        <f t="shared" si="47"/>
        <v/>
      </c>
      <c r="BF72" s="239" t="str">
        <f t="shared" si="47"/>
        <v/>
      </c>
      <c r="BG72" s="239" t="str">
        <f t="shared" si="47"/>
        <v/>
      </c>
      <c r="BH72" s="239" t="str">
        <f t="shared" si="47"/>
        <v/>
      </c>
      <c r="BI72" s="239" t="str">
        <f t="shared" si="47"/>
        <v/>
      </c>
      <c r="BJ72" s="239" t="str">
        <f t="shared" si="47"/>
        <v/>
      </c>
      <c r="BK72" s="239" t="str">
        <f t="shared" si="47"/>
        <v/>
      </c>
      <c r="BL72" s="239" t="str">
        <f t="shared" si="47"/>
        <v/>
      </c>
      <c r="BM72" s="239" t="str">
        <f t="shared" si="47"/>
        <v/>
      </c>
      <c r="BN72" s="239" t="str">
        <f t="shared" si="47"/>
        <v/>
      </c>
      <c r="BO72" s="239" t="str">
        <f t="shared" si="47"/>
        <v/>
      </c>
      <c r="BP72" s="239" t="str">
        <f t="shared" si="47"/>
        <v/>
      </c>
      <c r="BQ72" s="239" t="str">
        <f t="shared" si="47"/>
        <v/>
      </c>
    </row>
    <row r="73" spans="3:69" s="15" customFormat="1" x14ac:dyDescent="0.2">
      <c r="C73" s="213"/>
      <c r="D73" s="213"/>
      <c r="E73" s="212"/>
      <c r="F73" s="212"/>
      <c r="G73" s="212"/>
      <c r="H73" s="212"/>
      <c r="I73" s="213"/>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7"/>
    </row>
    <row r="74" spans="3:69" s="15" customFormat="1" x14ac:dyDescent="0.2">
      <c r="C74" s="213"/>
      <c r="D74" s="213"/>
      <c r="E74" s="212" t="s">
        <v>196</v>
      </c>
      <c r="F74" s="212"/>
      <c r="G74" s="212" t="s">
        <v>106</v>
      </c>
      <c r="H74" s="212"/>
      <c r="I74" s="213"/>
      <c r="J74" s="217" t="b">
        <f>IF(J$67=TRUE,IF(((J$72-J$69)*J$71)&gt;0,TRUE,FALSE),FALSE)</f>
        <v>0</v>
      </c>
      <c r="K74" s="217" t="b">
        <f>IF(K$67=TRUE,IF(((K$72-K$69)*K$71)&gt;0,TRUE,FALSE),FALSE)</f>
        <v>0</v>
      </c>
      <c r="L74" s="217" t="b">
        <f>IF(L$67=TRUE,IF(((L$72-L$69)*L$71)&gt;0,TRUE,FALSE),FALSE)</f>
        <v>0</v>
      </c>
      <c r="M74" s="217" t="b">
        <f>IF(M$67=TRUE,IF(((M$72-M$69)*M$71)&gt;0,TRUE,FALSE),FALSE)</f>
        <v>0</v>
      </c>
      <c r="N74" s="217" t="b">
        <f t="shared" ref="N74:BQ74" si="48">IF(N$67=TRUE,IF(((N$72-N$69)*N$71)&gt;0,TRUE,FALSE),FALSE)</f>
        <v>0</v>
      </c>
      <c r="O74" s="217" t="b">
        <f t="shared" si="48"/>
        <v>0</v>
      </c>
      <c r="P74" s="217" t="b">
        <f t="shared" si="48"/>
        <v>0</v>
      </c>
      <c r="Q74" s="217" t="b">
        <f t="shared" si="48"/>
        <v>0</v>
      </c>
      <c r="R74" s="217" t="b">
        <f t="shared" si="48"/>
        <v>0</v>
      </c>
      <c r="S74" s="217" t="b">
        <f t="shared" si="48"/>
        <v>0</v>
      </c>
      <c r="T74" s="217" t="b">
        <f t="shared" si="48"/>
        <v>0</v>
      </c>
      <c r="U74" s="217" t="b">
        <f t="shared" si="48"/>
        <v>0</v>
      </c>
      <c r="V74" s="217" t="b">
        <f t="shared" si="48"/>
        <v>0</v>
      </c>
      <c r="W74" s="217" t="b">
        <f t="shared" si="48"/>
        <v>0</v>
      </c>
      <c r="X74" s="217" t="b">
        <f t="shared" si="48"/>
        <v>0</v>
      </c>
      <c r="Y74" s="217" t="b">
        <f t="shared" si="48"/>
        <v>0</v>
      </c>
      <c r="Z74" s="217" t="b">
        <f t="shared" si="48"/>
        <v>0</v>
      </c>
      <c r="AA74" s="217" t="b">
        <f t="shared" si="48"/>
        <v>0</v>
      </c>
      <c r="AB74" s="217" t="b">
        <f t="shared" si="48"/>
        <v>0</v>
      </c>
      <c r="AC74" s="217" t="b">
        <f t="shared" si="48"/>
        <v>0</v>
      </c>
      <c r="AD74" s="217" t="b">
        <f t="shared" si="48"/>
        <v>0</v>
      </c>
      <c r="AE74" s="217" t="b">
        <f t="shared" si="48"/>
        <v>0</v>
      </c>
      <c r="AF74" s="217" t="b">
        <f t="shared" si="48"/>
        <v>0</v>
      </c>
      <c r="AG74" s="217" t="b">
        <f t="shared" si="48"/>
        <v>0</v>
      </c>
      <c r="AH74" s="217" t="b">
        <f t="shared" si="48"/>
        <v>0</v>
      </c>
      <c r="AI74" s="217" t="b">
        <f t="shared" si="48"/>
        <v>0</v>
      </c>
      <c r="AJ74" s="217" t="b">
        <f t="shared" si="48"/>
        <v>0</v>
      </c>
      <c r="AK74" s="217" t="b">
        <f t="shared" si="48"/>
        <v>0</v>
      </c>
      <c r="AL74" s="217" t="b">
        <f t="shared" si="48"/>
        <v>0</v>
      </c>
      <c r="AM74" s="217" t="b">
        <f t="shared" si="48"/>
        <v>0</v>
      </c>
      <c r="AN74" s="217" t="b">
        <f t="shared" si="48"/>
        <v>0</v>
      </c>
      <c r="AO74" s="217" t="b">
        <f t="shared" si="48"/>
        <v>0</v>
      </c>
      <c r="AP74" s="217" t="b">
        <f t="shared" si="48"/>
        <v>0</v>
      </c>
      <c r="AQ74" s="217" t="b">
        <f t="shared" si="48"/>
        <v>0</v>
      </c>
      <c r="AR74" s="217" t="b">
        <f t="shared" si="48"/>
        <v>0</v>
      </c>
      <c r="AS74" s="217" t="b">
        <f t="shared" si="48"/>
        <v>0</v>
      </c>
      <c r="AT74" s="217" t="b">
        <f t="shared" si="48"/>
        <v>0</v>
      </c>
      <c r="AU74" s="217" t="b">
        <f t="shared" si="48"/>
        <v>0</v>
      </c>
      <c r="AV74" s="217" t="b">
        <f t="shared" si="48"/>
        <v>0</v>
      </c>
      <c r="AW74" s="217" t="b">
        <f t="shared" si="48"/>
        <v>0</v>
      </c>
      <c r="AX74" s="217" t="b">
        <f t="shared" si="48"/>
        <v>0</v>
      </c>
      <c r="AY74" s="217" t="b">
        <f t="shared" si="48"/>
        <v>0</v>
      </c>
      <c r="AZ74" s="217" t="b">
        <f t="shared" si="48"/>
        <v>0</v>
      </c>
      <c r="BA74" s="217" t="b">
        <f t="shared" si="48"/>
        <v>0</v>
      </c>
      <c r="BB74" s="217" t="b">
        <f t="shared" si="48"/>
        <v>0</v>
      </c>
      <c r="BC74" s="217" t="b">
        <f t="shared" si="48"/>
        <v>0</v>
      </c>
      <c r="BD74" s="217" t="b">
        <f t="shared" si="48"/>
        <v>0</v>
      </c>
      <c r="BE74" s="217" t="b">
        <f t="shared" si="48"/>
        <v>0</v>
      </c>
      <c r="BF74" s="217" t="b">
        <f t="shared" si="48"/>
        <v>0</v>
      </c>
      <c r="BG74" s="217" t="b">
        <f t="shared" si="48"/>
        <v>0</v>
      </c>
      <c r="BH74" s="217" t="b">
        <f t="shared" si="48"/>
        <v>0</v>
      </c>
      <c r="BI74" s="217" t="b">
        <f t="shared" si="48"/>
        <v>0</v>
      </c>
      <c r="BJ74" s="217" t="b">
        <f t="shared" si="48"/>
        <v>0</v>
      </c>
      <c r="BK74" s="217" t="b">
        <f t="shared" si="48"/>
        <v>0</v>
      </c>
      <c r="BL74" s="217" t="b">
        <f t="shared" si="48"/>
        <v>0</v>
      </c>
      <c r="BM74" s="217" t="b">
        <f t="shared" si="48"/>
        <v>0</v>
      </c>
      <c r="BN74" s="217" t="b">
        <f t="shared" si="48"/>
        <v>0</v>
      </c>
      <c r="BO74" s="217" t="b">
        <f t="shared" si="48"/>
        <v>0</v>
      </c>
      <c r="BP74" s="217" t="b">
        <f t="shared" si="48"/>
        <v>0</v>
      </c>
      <c r="BQ74" s="217" t="b">
        <f t="shared" si="48"/>
        <v>0</v>
      </c>
    </row>
    <row r="75" spans="3:69" s="15" customFormat="1" x14ac:dyDescent="0.2">
      <c r="C75" s="213"/>
      <c r="D75" s="213"/>
      <c r="E75" s="212"/>
      <c r="F75" s="212"/>
      <c r="G75" s="212"/>
      <c r="H75" s="212"/>
      <c r="I75" s="213"/>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217"/>
    </row>
    <row r="76" spans="3:69" s="15" customFormat="1" x14ac:dyDescent="0.2">
      <c r="C76" s="213"/>
      <c r="D76" s="205" t="s">
        <v>197</v>
      </c>
      <c r="E76" s="212"/>
      <c r="F76" s="212"/>
      <c r="G76" s="212"/>
      <c r="H76" s="212"/>
      <c r="I76" s="213"/>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row>
    <row r="77" spans="3:69" s="15" customFormat="1" x14ac:dyDescent="0.2">
      <c r="C77" s="213"/>
      <c r="D77" s="213"/>
      <c r="E77" s="235" t="str">
        <f>InpPerformance!E54</f>
        <v>For enhanced ODIs: wholesale water or wholesale wastewater?</v>
      </c>
      <c r="F77" s="212"/>
      <c r="G77" s="235" t="str">
        <f>InpPerformance!G54</f>
        <v>Water or Wastewater</v>
      </c>
      <c r="H77" s="212"/>
      <c r="I77" s="213"/>
      <c r="J77" s="235" t="str">
        <f>InpPerformance!J54</f>
        <v/>
      </c>
      <c r="K77" s="235" t="str">
        <f>InpPerformance!K54</f>
        <v/>
      </c>
      <c r="L77" s="235" t="str">
        <f>InpPerformance!L54</f>
        <v/>
      </c>
      <c r="M77" s="235" t="str">
        <f>InpPerformance!M54</f>
        <v/>
      </c>
      <c r="N77" s="235" t="str">
        <f>InpPerformance!N54</f>
        <v/>
      </c>
      <c r="O77" s="235" t="str">
        <f>InpPerformance!O54</f>
        <v/>
      </c>
      <c r="P77" s="235" t="str">
        <f>InpPerformance!P54</f>
        <v/>
      </c>
      <c r="Q77" s="235" t="str">
        <f>InpPerformance!Q54</f>
        <v/>
      </c>
      <c r="R77" s="235" t="str">
        <f>InpPerformance!R54</f>
        <v/>
      </c>
      <c r="S77" s="235" t="str">
        <f>InpPerformance!S54</f>
        <v/>
      </c>
      <c r="T77" s="235" t="str">
        <f>InpPerformance!T54</f>
        <v/>
      </c>
      <c r="U77" s="235" t="str">
        <f>InpPerformance!U54</f>
        <v/>
      </c>
      <c r="V77" s="235" t="str">
        <f>InpPerformance!V54</f>
        <v/>
      </c>
      <c r="W77" s="235" t="str">
        <f>InpPerformance!W54</f>
        <v/>
      </c>
      <c r="X77" s="235" t="str">
        <f>InpPerformance!X54</f>
        <v/>
      </c>
      <c r="Y77" s="235" t="str">
        <f>InpPerformance!Y54</f>
        <v/>
      </c>
      <c r="Z77" s="235" t="str">
        <f>InpPerformance!Z54</f>
        <v/>
      </c>
      <c r="AA77" s="235" t="str">
        <f>InpPerformance!AA54</f>
        <v/>
      </c>
      <c r="AB77" s="235" t="str">
        <f>InpPerformance!AB54</f>
        <v/>
      </c>
      <c r="AC77" s="235" t="str">
        <f>InpPerformance!AC54</f>
        <v/>
      </c>
      <c r="AD77" s="235" t="str">
        <f>InpPerformance!AD54</f>
        <v/>
      </c>
      <c r="AE77" s="235" t="str">
        <f>InpPerformance!AE54</f>
        <v/>
      </c>
      <c r="AF77" s="235" t="str">
        <f>InpPerformance!AF54</f>
        <v/>
      </c>
      <c r="AG77" s="235" t="str">
        <f>InpPerformance!AG54</f>
        <v/>
      </c>
      <c r="AH77" s="235" t="str">
        <f>InpPerformance!AH54</f>
        <v/>
      </c>
      <c r="AI77" s="235" t="str">
        <f>InpPerformance!AI54</f>
        <v/>
      </c>
      <c r="AJ77" s="235" t="str">
        <f>InpPerformance!AJ54</f>
        <v/>
      </c>
      <c r="AK77" s="235" t="str">
        <f>InpPerformance!AK54</f>
        <v/>
      </c>
      <c r="AL77" s="235" t="str">
        <f>InpPerformance!AL54</f>
        <v/>
      </c>
      <c r="AM77" s="235" t="str">
        <f>InpPerformance!AM54</f>
        <v/>
      </c>
      <c r="AN77" s="235" t="str">
        <f>InpPerformance!AN54</f>
        <v/>
      </c>
      <c r="AO77" s="235" t="str">
        <f>InpPerformance!AO54</f>
        <v/>
      </c>
      <c r="AP77" s="235" t="str">
        <f>InpPerformance!AP54</f>
        <v/>
      </c>
      <c r="AQ77" s="235" t="str">
        <f>InpPerformance!AQ54</f>
        <v/>
      </c>
      <c r="AR77" s="235" t="str">
        <f>InpPerformance!AR54</f>
        <v/>
      </c>
      <c r="AS77" s="235" t="str">
        <f>InpPerformance!AS54</f>
        <v/>
      </c>
      <c r="AT77" s="235" t="str">
        <f>InpPerformance!AT54</f>
        <v/>
      </c>
      <c r="AU77" s="235" t="str">
        <f>InpPerformance!AU54</f>
        <v/>
      </c>
      <c r="AV77" s="235" t="str">
        <f>InpPerformance!AV54</f>
        <v/>
      </c>
      <c r="AW77" s="235" t="str">
        <f>InpPerformance!AW54</f>
        <v/>
      </c>
      <c r="AX77" s="235" t="str">
        <f>InpPerformance!AX54</f>
        <v/>
      </c>
      <c r="AY77" s="235" t="str">
        <f>InpPerformance!AY54</f>
        <v/>
      </c>
      <c r="AZ77" s="235" t="str">
        <f>InpPerformance!AZ54</f>
        <v/>
      </c>
      <c r="BA77" s="235" t="str">
        <f>InpPerformance!BA54</f>
        <v/>
      </c>
      <c r="BB77" s="235" t="str">
        <f>InpPerformance!BB54</f>
        <v/>
      </c>
      <c r="BC77" s="235" t="str">
        <f>InpPerformance!BC54</f>
        <v/>
      </c>
      <c r="BD77" s="235" t="str">
        <f>InpPerformance!BD54</f>
        <v/>
      </c>
      <c r="BE77" s="235" t="str">
        <f>InpPerformance!BE54</f>
        <v/>
      </c>
      <c r="BF77" s="235" t="str">
        <f>InpPerformance!BF54</f>
        <v/>
      </c>
      <c r="BG77" s="235" t="str">
        <f>InpPerformance!BG54</f>
        <v/>
      </c>
      <c r="BH77" s="235" t="str">
        <f>InpPerformance!BH54</f>
        <v/>
      </c>
      <c r="BI77" s="235" t="str">
        <f>InpPerformance!BI54</f>
        <v/>
      </c>
      <c r="BJ77" s="235" t="str">
        <f>InpPerformance!BJ54</f>
        <v/>
      </c>
      <c r="BK77" s="235" t="str">
        <f>InpPerformance!BK54</f>
        <v/>
      </c>
      <c r="BL77" s="235" t="str">
        <f>InpPerformance!BL54</f>
        <v/>
      </c>
      <c r="BM77" s="235" t="str">
        <f>InpPerformance!BM54</f>
        <v/>
      </c>
      <c r="BN77" s="235" t="str">
        <f>InpPerformance!BN54</f>
        <v/>
      </c>
      <c r="BO77" s="235" t="str">
        <f>InpPerformance!BO54</f>
        <v/>
      </c>
      <c r="BP77" s="235" t="str">
        <f>InpPerformance!BP54</f>
        <v/>
      </c>
      <c r="BQ77" s="235" t="str">
        <f>InpPerformance!BQ54</f>
        <v/>
      </c>
    </row>
    <row r="78" spans="3:69" s="15" customFormat="1" x14ac:dyDescent="0.2">
      <c r="C78" s="213"/>
      <c r="D78" s="213"/>
      <c r="E78" s="235" t="str">
        <f>InpCompany!E17</f>
        <v>Wholesale water RCV (financial year average)</v>
      </c>
      <c r="F78" s="235"/>
      <c r="G78" s="235" t="str">
        <f>InpCompany!G$17</f>
        <v>£m (2017-18 prices)</v>
      </c>
      <c r="H78" s="235"/>
      <c r="I78" s="220"/>
      <c r="J78" s="221">
        <f>InpCompany!$F17</f>
        <v>0</v>
      </c>
      <c r="K78" s="221">
        <f>InpCompany!$F17</f>
        <v>0</v>
      </c>
      <c r="L78" s="221">
        <f>InpCompany!$F17</f>
        <v>0</v>
      </c>
      <c r="M78" s="221">
        <f>InpCompany!$F17</f>
        <v>0</v>
      </c>
      <c r="N78" s="221">
        <f>InpCompany!$F17</f>
        <v>0</v>
      </c>
      <c r="O78" s="221">
        <f>InpCompany!$F17</f>
        <v>0</v>
      </c>
      <c r="P78" s="221">
        <f>InpCompany!$F17</f>
        <v>0</v>
      </c>
      <c r="Q78" s="221">
        <f>InpCompany!$F17</f>
        <v>0</v>
      </c>
      <c r="R78" s="221">
        <f>InpCompany!$F17</f>
        <v>0</v>
      </c>
      <c r="S78" s="221">
        <f>InpCompany!$F17</f>
        <v>0</v>
      </c>
      <c r="T78" s="221">
        <f>InpCompany!$F17</f>
        <v>0</v>
      </c>
      <c r="U78" s="221">
        <f>InpCompany!$F17</f>
        <v>0</v>
      </c>
      <c r="V78" s="221">
        <f>InpCompany!$F17</f>
        <v>0</v>
      </c>
      <c r="W78" s="221">
        <f>InpCompany!$F17</f>
        <v>0</v>
      </c>
      <c r="X78" s="221">
        <f>InpCompany!$F17</f>
        <v>0</v>
      </c>
      <c r="Y78" s="221">
        <f>InpCompany!$F17</f>
        <v>0</v>
      </c>
      <c r="Z78" s="221">
        <f>InpCompany!$F17</f>
        <v>0</v>
      </c>
      <c r="AA78" s="221">
        <f>InpCompany!$F17</f>
        <v>0</v>
      </c>
      <c r="AB78" s="221">
        <f>InpCompany!$F17</f>
        <v>0</v>
      </c>
      <c r="AC78" s="221">
        <f>InpCompany!$F17</f>
        <v>0</v>
      </c>
      <c r="AD78" s="221">
        <f>InpCompany!$F17</f>
        <v>0</v>
      </c>
      <c r="AE78" s="221">
        <f>InpCompany!$F17</f>
        <v>0</v>
      </c>
      <c r="AF78" s="221">
        <f>InpCompany!$F17</f>
        <v>0</v>
      </c>
      <c r="AG78" s="221">
        <f>InpCompany!$F17</f>
        <v>0</v>
      </c>
      <c r="AH78" s="221">
        <f>InpCompany!$F17</f>
        <v>0</v>
      </c>
      <c r="AI78" s="221">
        <f>InpCompany!$F17</f>
        <v>0</v>
      </c>
      <c r="AJ78" s="221">
        <f>InpCompany!$F17</f>
        <v>0</v>
      </c>
      <c r="AK78" s="221">
        <f>InpCompany!$F17</f>
        <v>0</v>
      </c>
      <c r="AL78" s="221">
        <f>InpCompany!$F17</f>
        <v>0</v>
      </c>
      <c r="AM78" s="221">
        <f>InpCompany!$F17</f>
        <v>0</v>
      </c>
      <c r="AN78" s="221">
        <f>InpCompany!$F17</f>
        <v>0</v>
      </c>
      <c r="AO78" s="221">
        <f>InpCompany!$F17</f>
        <v>0</v>
      </c>
      <c r="AP78" s="221">
        <f>InpCompany!$F17</f>
        <v>0</v>
      </c>
      <c r="AQ78" s="221">
        <f>InpCompany!$F17</f>
        <v>0</v>
      </c>
      <c r="AR78" s="221">
        <f>InpCompany!$F17</f>
        <v>0</v>
      </c>
      <c r="AS78" s="221">
        <f>InpCompany!$F17</f>
        <v>0</v>
      </c>
      <c r="AT78" s="221">
        <f>InpCompany!$F17</f>
        <v>0</v>
      </c>
      <c r="AU78" s="221">
        <f>InpCompany!$F17</f>
        <v>0</v>
      </c>
      <c r="AV78" s="221">
        <f>InpCompany!$F17</f>
        <v>0</v>
      </c>
      <c r="AW78" s="221">
        <f>InpCompany!$F17</f>
        <v>0</v>
      </c>
      <c r="AX78" s="221">
        <f>InpCompany!$F17</f>
        <v>0</v>
      </c>
      <c r="AY78" s="221">
        <f>InpCompany!$F17</f>
        <v>0</v>
      </c>
      <c r="AZ78" s="221">
        <f>InpCompany!$F17</f>
        <v>0</v>
      </c>
      <c r="BA78" s="221">
        <f>InpCompany!$F17</f>
        <v>0</v>
      </c>
      <c r="BB78" s="221">
        <f>InpCompany!$F17</f>
        <v>0</v>
      </c>
      <c r="BC78" s="221">
        <f>InpCompany!$F17</f>
        <v>0</v>
      </c>
      <c r="BD78" s="221">
        <f>InpCompany!$F17</f>
        <v>0</v>
      </c>
      <c r="BE78" s="221">
        <f>InpCompany!$F17</f>
        <v>0</v>
      </c>
      <c r="BF78" s="221">
        <f>InpCompany!$F17</f>
        <v>0</v>
      </c>
      <c r="BG78" s="221">
        <f>InpCompany!$F17</f>
        <v>0</v>
      </c>
      <c r="BH78" s="221">
        <f>InpCompany!$F17</f>
        <v>0</v>
      </c>
      <c r="BI78" s="221">
        <f>InpCompany!$F17</f>
        <v>0</v>
      </c>
      <c r="BJ78" s="221">
        <f>InpCompany!$F17</f>
        <v>0</v>
      </c>
      <c r="BK78" s="221">
        <f>InpCompany!$F17</f>
        <v>0</v>
      </c>
      <c r="BL78" s="221">
        <f>InpCompany!$F17</f>
        <v>0</v>
      </c>
      <c r="BM78" s="221">
        <f>InpCompany!$F17</f>
        <v>0</v>
      </c>
      <c r="BN78" s="221">
        <f>InpCompany!$F17</f>
        <v>0</v>
      </c>
      <c r="BO78" s="221">
        <f>InpCompany!$F17</f>
        <v>0</v>
      </c>
      <c r="BP78" s="221">
        <f>InpCompany!$F17</f>
        <v>0</v>
      </c>
      <c r="BQ78" s="221">
        <f>InpCompany!$F17</f>
        <v>0</v>
      </c>
    </row>
    <row r="79" spans="3:69" s="15" customFormat="1" x14ac:dyDescent="0.2">
      <c r="C79" s="213"/>
      <c r="D79" s="213"/>
      <c r="E79" s="235" t="str">
        <f>InpCompany!E21</f>
        <v>Wholesale wastewater RCV (financial year average)</v>
      </c>
      <c r="F79" s="235"/>
      <c r="G79" s="235" t="str">
        <f>InpCompany!G$21</f>
        <v>£m (2017-18 prices)</v>
      </c>
      <c r="H79" s="235"/>
      <c r="I79" s="220"/>
      <c r="J79" s="221">
        <f>InpCompany!$F21</f>
        <v>0</v>
      </c>
      <c r="K79" s="221">
        <f>InpCompany!$F21</f>
        <v>0</v>
      </c>
      <c r="L79" s="221">
        <f>InpCompany!$F21</f>
        <v>0</v>
      </c>
      <c r="M79" s="221">
        <f>InpCompany!$F21</f>
        <v>0</v>
      </c>
      <c r="N79" s="221">
        <f>InpCompany!$F21</f>
        <v>0</v>
      </c>
      <c r="O79" s="221">
        <f>InpCompany!$F21</f>
        <v>0</v>
      </c>
      <c r="P79" s="221">
        <f>InpCompany!$F21</f>
        <v>0</v>
      </c>
      <c r="Q79" s="221">
        <f>InpCompany!$F21</f>
        <v>0</v>
      </c>
      <c r="R79" s="221">
        <f>InpCompany!$F21</f>
        <v>0</v>
      </c>
      <c r="S79" s="221">
        <f>InpCompany!$F21</f>
        <v>0</v>
      </c>
      <c r="T79" s="221">
        <f>InpCompany!$F21</f>
        <v>0</v>
      </c>
      <c r="U79" s="221">
        <f>InpCompany!$F21</f>
        <v>0</v>
      </c>
      <c r="V79" s="221">
        <f>InpCompany!$F21</f>
        <v>0</v>
      </c>
      <c r="W79" s="221">
        <f>InpCompany!$F21</f>
        <v>0</v>
      </c>
      <c r="X79" s="221">
        <f>InpCompany!$F21</f>
        <v>0</v>
      </c>
      <c r="Y79" s="221">
        <f>InpCompany!$F21</f>
        <v>0</v>
      </c>
      <c r="Z79" s="221">
        <f>InpCompany!$F21</f>
        <v>0</v>
      </c>
      <c r="AA79" s="221">
        <f>InpCompany!$F21</f>
        <v>0</v>
      </c>
      <c r="AB79" s="221">
        <f>InpCompany!$F21</f>
        <v>0</v>
      </c>
      <c r="AC79" s="221">
        <f>InpCompany!$F21</f>
        <v>0</v>
      </c>
      <c r="AD79" s="221">
        <f>InpCompany!$F21</f>
        <v>0</v>
      </c>
      <c r="AE79" s="221">
        <f>InpCompany!$F21</f>
        <v>0</v>
      </c>
      <c r="AF79" s="221">
        <f>InpCompany!$F21</f>
        <v>0</v>
      </c>
      <c r="AG79" s="221">
        <f>InpCompany!$F21</f>
        <v>0</v>
      </c>
      <c r="AH79" s="221">
        <f>InpCompany!$F21</f>
        <v>0</v>
      </c>
      <c r="AI79" s="221">
        <f>InpCompany!$F21</f>
        <v>0</v>
      </c>
      <c r="AJ79" s="221">
        <f>InpCompany!$F21</f>
        <v>0</v>
      </c>
      <c r="AK79" s="221">
        <f>InpCompany!$F21</f>
        <v>0</v>
      </c>
      <c r="AL79" s="221">
        <f>InpCompany!$F21</f>
        <v>0</v>
      </c>
      <c r="AM79" s="221">
        <f>InpCompany!$F21</f>
        <v>0</v>
      </c>
      <c r="AN79" s="221">
        <f>InpCompany!$F21</f>
        <v>0</v>
      </c>
      <c r="AO79" s="221">
        <f>InpCompany!$F21</f>
        <v>0</v>
      </c>
      <c r="AP79" s="221">
        <f>InpCompany!$F21</f>
        <v>0</v>
      </c>
      <c r="AQ79" s="221">
        <f>InpCompany!$F21</f>
        <v>0</v>
      </c>
      <c r="AR79" s="221">
        <f>InpCompany!$F21</f>
        <v>0</v>
      </c>
      <c r="AS79" s="221">
        <f>InpCompany!$F21</f>
        <v>0</v>
      </c>
      <c r="AT79" s="221">
        <f>InpCompany!$F21</f>
        <v>0</v>
      </c>
      <c r="AU79" s="221">
        <f>InpCompany!$F21</f>
        <v>0</v>
      </c>
      <c r="AV79" s="221">
        <f>InpCompany!$F21</f>
        <v>0</v>
      </c>
      <c r="AW79" s="221">
        <f>InpCompany!$F21</f>
        <v>0</v>
      </c>
      <c r="AX79" s="221">
        <f>InpCompany!$F21</f>
        <v>0</v>
      </c>
      <c r="AY79" s="221">
        <f>InpCompany!$F21</f>
        <v>0</v>
      </c>
      <c r="AZ79" s="221">
        <f>InpCompany!$F21</f>
        <v>0</v>
      </c>
      <c r="BA79" s="221">
        <f>InpCompany!$F21</f>
        <v>0</v>
      </c>
      <c r="BB79" s="221">
        <f>InpCompany!$F21</f>
        <v>0</v>
      </c>
      <c r="BC79" s="221">
        <f>InpCompany!$F21</f>
        <v>0</v>
      </c>
      <c r="BD79" s="221">
        <f>InpCompany!$F21</f>
        <v>0</v>
      </c>
      <c r="BE79" s="221">
        <f>InpCompany!$F21</f>
        <v>0</v>
      </c>
      <c r="BF79" s="221">
        <f>InpCompany!$F21</f>
        <v>0</v>
      </c>
      <c r="BG79" s="221">
        <f>InpCompany!$F21</f>
        <v>0</v>
      </c>
      <c r="BH79" s="221">
        <f>InpCompany!$F21</f>
        <v>0</v>
      </c>
      <c r="BI79" s="221">
        <f>InpCompany!$F21</f>
        <v>0</v>
      </c>
      <c r="BJ79" s="221">
        <f>InpCompany!$F21</f>
        <v>0</v>
      </c>
      <c r="BK79" s="221">
        <f>InpCompany!$F21</f>
        <v>0</v>
      </c>
      <c r="BL79" s="221">
        <f>InpCompany!$F21</f>
        <v>0</v>
      </c>
      <c r="BM79" s="221">
        <f>InpCompany!$F21</f>
        <v>0</v>
      </c>
      <c r="BN79" s="221">
        <f>InpCompany!$F21</f>
        <v>0</v>
      </c>
      <c r="BO79" s="221">
        <f>InpCompany!$F21</f>
        <v>0</v>
      </c>
      <c r="BP79" s="221">
        <f>InpCompany!$F21</f>
        <v>0</v>
      </c>
      <c r="BQ79" s="221">
        <f>InpCompany!$F21</f>
        <v>0</v>
      </c>
    </row>
    <row r="80" spans="3:69" s="15" customFormat="1" x14ac:dyDescent="0.2">
      <c r="C80" s="213"/>
      <c r="D80" s="213"/>
      <c r="E80" s="212" t="s">
        <v>198</v>
      </c>
      <c r="F80" s="212"/>
      <c r="G80" s="151" t="str">
        <f>InpCompany!$F$11</f>
        <v>£m (2017-18 prices)</v>
      </c>
      <c r="H80" s="212"/>
      <c r="I80" s="213"/>
      <c r="J80" s="219" t="str">
        <f>IF(J77="water",J$78,IF(J77="wastewater",J$79,""))</f>
        <v/>
      </c>
      <c r="K80" s="219" t="str">
        <f t="shared" ref="K80" si="49">IF(K77="water",K$78,IF(K77="wastewater",K$79,""))</f>
        <v/>
      </c>
      <c r="L80" s="219" t="str">
        <f t="shared" ref="L80:M80" si="50">IF(L77="water",L$78,IF(L77="wastewater",L$79,""))</f>
        <v/>
      </c>
      <c r="M80" s="219" t="str">
        <f t="shared" si="50"/>
        <v/>
      </c>
      <c r="N80" s="219" t="str">
        <f t="shared" ref="N80:BQ80" si="51">IF(N77="water",N$78,IF(N77="wastewater",N$79,""))</f>
        <v/>
      </c>
      <c r="O80" s="219" t="str">
        <f t="shared" si="51"/>
        <v/>
      </c>
      <c r="P80" s="219" t="str">
        <f t="shared" si="51"/>
        <v/>
      </c>
      <c r="Q80" s="219" t="str">
        <f t="shared" si="51"/>
        <v/>
      </c>
      <c r="R80" s="219" t="str">
        <f t="shared" si="51"/>
        <v/>
      </c>
      <c r="S80" s="219" t="str">
        <f t="shared" si="51"/>
        <v/>
      </c>
      <c r="T80" s="219" t="str">
        <f t="shared" si="51"/>
        <v/>
      </c>
      <c r="U80" s="219" t="str">
        <f t="shared" si="51"/>
        <v/>
      </c>
      <c r="V80" s="219" t="str">
        <f t="shared" si="51"/>
        <v/>
      </c>
      <c r="W80" s="219" t="str">
        <f t="shared" si="51"/>
        <v/>
      </c>
      <c r="X80" s="219" t="str">
        <f t="shared" si="51"/>
        <v/>
      </c>
      <c r="Y80" s="219" t="str">
        <f t="shared" si="51"/>
        <v/>
      </c>
      <c r="Z80" s="219" t="str">
        <f t="shared" si="51"/>
        <v/>
      </c>
      <c r="AA80" s="219" t="str">
        <f t="shared" si="51"/>
        <v/>
      </c>
      <c r="AB80" s="219" t="str">
        <f t="shared" si="51"/>
        <v/>
      </c>
      <c r="AC80" s="219" t="str">
        <f t="shared" si="51"/>
        <v/>
      </c>
      <c r="AD80" s="219" t="str">
        <f t="shared" si="51"/>
        <v/>
      </c>
      <c r="AE80" s="219" t="str">
        <f t="shared" si="51"/>
        <v/>
      </c>
      <c r="AF80" s="219" t="str">
        <f t="shared" si="51"/>
        <v/>
      </c>
      <c r="AG80" s="219" t="str">
        <f t="shared" si="51"/>
        <v/>
      </c>
      <c r="AH80" s="219" t="str">
        <f t="shared" si="51"/>
        <v/>
      </c>
      <c r="AI80" s="219" t="str">
        <f t="shared" si="51"/>
        <v/>
      </c>
      <c r="AJ80" s="219" t="str">
        <f t="shared" si="51"/>
        <v/>
      </c>
      <c r="AK80" s="219" t="str">
        <f t="shared" si="51"/>
        <v/>
      </c>
      <c r="AL80" s="219" t="str">
        <f t="shared" si="51"/>
        <v/>
      </c>
      <c r="AM80" s="219" t="str">
        <f t="shared" si="51"/>
        <v/>
      </c>
      <c r="AN80" s="219" t="str">
        <f t="shared" si="51"/>
        <v/>
      </c>
      <c r="AO80" s="219" t="str">
        <f t="shared" si="51"/>
        <v/>
      </c>
      <c r="AP80" s="219" t="str">
        <f t="shared" si="51"/>
        <v/>
      </c>
      <c r="AQ80" s="219" t="str">
        <f t="shared" si="51"/>
        <v/>
      </c>
      <c r="AR80" s="219" t="str">
        <f t="shared" si="51"/>
        <v/>
      </c>
      <c r="AS80" s="219" t="str">
        <f t="shared" si="51"/>
        <v/>
      </c>
      <c r="AT80" s="219" t="str">
        <f t="shared" si="51"/>
        <v/>
      </c>
      <c r="AU80" s="219" t="str">
        <f t="shared" si="51"/>
        <v/>
      </c>
      <c r="AV80" s="219" t="str">
        <f t="shared" si="51"/>
        <v/>
      </c>
      <c r="AW80" s="219" t="str">
        <f t="shared" si="51"/>
        <v/>
      </c>
      <c r="AX80" s="219" t="str">
        <f t="shared" si="51"/>
        <v/>
      </c>
      <c r="AY80" s="219" t="str">
        <f t="shared" si="51"/>
        <v/>
      </c>
      <c r="AZ80" s="219" t="str">
        <f t="shared" si="51"/>
        <v/>
      </c>
      <c r="BA80" s="219" t="str">
        <f t="shared" si="51"/>
        <v/>
      </c>
      <c r="BB80" s="219" t="str">
        <f t="shared" si="51"/>
        <v/>
      </c>
      <c r="BC80" s="219" t="str">
        <f t="shared" si="51"/>
        <v/>
      </c>
      <c r="BD80" s="219" t="str">
        <f t="shared" si="51"/>
        <v/>
      </c>
      <c r="BE80" s="219" t="str">
        <f t="shared" si="51"/>
        <v/>
      </c>
      <c r="BF80" s="219" t="str">
        <f t="shared" si="51"/>
        <v/>
      </c>
      <c r="BG80" s="219" t="str">
        <f t="shared" si="51"/>
        <v/>
      </c>
      <c r="BH80" s="219" t="str">
        <f t="shared" si="51"/>
        <v/>
      </c>
      <c r="BI80" s="219" t="str">
        <f t="shared" si="51"/>
        <v/>
      </c>
      <c r="BJ80" s="219" t="str">
        <f t="shared" si="51"/>
        <v/>
      </c>
      <c r="BK80" s="219" t="str">
        <f t="shared" si="51"/>
        <v/>
      </c>
      <c r="BL80" s="219" t="str">
        <f t="shared" si="51"/>
        <v/>
      </c>
      <c r="BM80" s="219" t="str">
        <f t="shared" si="51"/>
        <v/>
      </c>
      <c r="BN80" s="219" t="str">
        <f t="shared" si="51"/>
        <v/>
      </c>
      <c r="BO80" s="219" t="str">
        <f t="shared" si="51"/>
        <v/>
      </c>
      <c r="BP80" s="219" t="str">
        <f t="shared" si="51"/>
        <v/>
      </c>
      <c r="BQ80" s="219" t="str">
        <f t="shared" si="51"/>
        <v/>
      </c>
    </row>
    <row r="81" spans="1:69" s="15" customFormat="1" x14ac:dyDescent="0.2">
      <c r="A81" s="213"/>
      <c r="B81" s="213"/>
      <c r="C81" s="213"/>
      <c r="D81" s="213"/>
      <c r="E81" s="212"/>
      <c r="F81" s="212"/>
      <c r="G81" s="212"/>
      <c r="H81" s="212"/>
      <c r="I81" s="213"/>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c r="BD81" s="219"/>
      <c r="BE81" s="219"/>
      <c r="BF81" s="219"/>
      <c r="BG81" s="219"/>
      <c r="BH81" s="219"/>
      <c r="BI81" s="219"/>
      <c r="BJ81" s="219"/>
      <c r="BK81" s="219"/>
      <c r="BL81" s="219"/>
      <c r="BM81" s="219"/>
      <c r="BN81" s="219"/>
      <c r="BO81" s="219"/>
      <c r="BP81" s="219"/>
      <c r="BQ81" s="219"/>
    </row>
    <row r="82" spans="1:69" s="15" customFormat="1" x14ac:dyDescent="0.2">
      <c r="A82" s="213"/>
      <c r="B82" s="213"/>
      <c r="C82" s="213"/>
      <c r="D82" s="213"/>
      <c r="E82" s="235" t="str">
        <f>InpCompany!E24</f>
        <v>Regulatory equity (notional)</v>
      </c>
      <c r="F82" s="235"/>
      <c r="G82" s="235" t="str">
        <f>InpCompany!G24</f>
        <v>Percentage</v>
      </c>
      <c r="H82" s="235"/>
      <c r="I82" s="220"/>
      <c r="J82" s="225">
        <f>InpCompany!$F24</f>
        <v>0.4</v>
      </c>
      <c r="K82" s="225">
        <f>InpCompany!$F24</f>
        <v>0.4</v>
      </c>
      <c r="L82" s="225">
        <f>InpCompany!$F24</f>
        <v>0.4</v>
      </c>
      <c r="M82" s="225">
        <f>InpCompany!$F24</f>
        <v>0.4</v>
      </c>
      <c r="N82" s="225">
        <f>InpCompany!$F24</f>
        <v>0.4</v>
      </c>
      <c r="O82" s="225">
        <f>InpCompany!$F24</f>
        <v>0.4</v>
      </c>
      <c r="P82" s="225">
        <f>InpCompany!$F24</f>
        <v>0.4</v>
      </c>
      <c r="Q82" s="225">
        <f>InpCompany!$F24</f>
        <v>0.4</v>
      </c>
      <c r="R82" s="225">
        <f>InpCompany!$F24</f>
        <v>0.4</v>
      </c>
      <c r="S82" s="225">
        <f>InpCompany!$F24</f>
        <v>0.4</v>
      </c>
      <c r="T82" s="225">
        <f>InpCompany!$F24</f>
        <v>0.4</v>
      </c>
      <c r="U82" s="225">
        <f>InpCompany!$F24</f>
        <v>0.4</v>
      </c>
      <c r="V82" s="225">
        <f>InpCompany!$F24</f>
        <v>0.4</v>
      </c>
      <c r="W82" s="225">
        <f>InpCompany!$F24</f>
        <v>0.4</v>
      </c>
      <c r="X82" s="225">
        <f>InpCompany!$F24</f>
        <v>0.4</v>
      </c>
      <c r="Y82" s="225">
        <f>InpCompany!$F24</f>
        <v>0.4</v>
      </c>
      <c r="Z82" s="225">
        <f>InpCompany!$F24</f>
        <v>0.4</v>
      </c>
      <c r="AA82" s="225">
        <f>InpCompany!$F24</f>
        <v>0.4</v>
      </c>
      <c r="AB82" s="225">
        <f>InpCompany!$F24</f>
        <v>0.4</v>
      </c>
      <c r="AC82" s="225">
        <f>InpCompany!$F24</f>
        <v>0.4</v>
      </c>
      <c r="AD82" s="225">
        <f>InpCompany!$F24</f>
        <v>0.4</v>
      </c>
      <c r="AE82" s="225">
        <f>InpCompany!$F24</f>
        <v>0.4</v>
      </c>
      <c r="AF82" s="225">
        <f>InpCompany!$F24</f>
        <v>0.4</v>
      </c>
      <c r="AG82" s="225">
        <f>InpCompany!$F24</f>
        <v>0.4</v>
      </c>
      <c r="AH82" s="225">
        <f>InpCompany!$F24</f>
        <v>0.4</v>
      </c>
      <c r="AI82" s="225">
        <f>InpCompany!$F24</f>
        <v>0.4</v>
      </c>
      <c r="AJ82" s="225">
        <f>InpCompany!$F24</f>
        <v>0.4</v>
      </c>
      <c r="AK82" s="225">
        <f>InpCompany!$F24</f>
        <v>0.4</v>
      </c>
      <c r="AL82" s="225">
        <f>InpCompany!$F24</f>
        <v>0.4</v>
      </c>
      <c r="AM82" s="225">
        <f>InpCompany!$F24</f>
        <v>0.4</v>
      </c>
      <c r="AN82" s="225">
        <f>InpCompany!$F24</f>
        <v>0.4</v>
      </c>
      <c r="AO82" s="225">
        <f>InpCompany!$F24</f>
        <v>0.4</v>
      </c>
      <c r="AP82" s="225">
        <f>InpCompany!$F24</f>
        <v>0.4</v>
      </c>
      <c r="AQ82" s="225">
        <f>InpCompany!$F24</f>
        <v>0.4</v>
      </c>
      <c r="AR82" s="225">
        <f>InpCompany!$F24</f>
        <v>0.4</v>
      </c>
      <c r="AS82" s="225">
        <f>InpCompany!$F24</f>
        <v>0.4</v>
      </c>
      <c r="AT82" s="225">
        <f>InpCompany!$F24</f>
        <v>0.4</v>
      </c>
      <c r="AU82" s="225">
        <f>InpCompany!$F24</f>
        <v>0.4</v>
      </c>
      <c r="AV82" s="225">
        <f>InpCompany!$F24</f>
        <v>0.4</v>
      </c>
      <c r="AW82" s="225">
        <f>InpCompany!$F24</f>
        <v>0.4</v>
      </c>
      <c r="AX82" s="225">
        <f>InpCompany!$F24</f>
        <v>0.4</v>
      </c>
      <c r="AY82" s="225">
        <f>InpCompany!$F24</f>
        <v>0.4</v>
      </c>
      <c r="AZ82" s="225">
        <f>InpCompany!$F24</f>
        <v>0.4</v>
      </c>
      <c r="BA82" s="225">
        <f>InpCompany!$F24</f>
        <v>0.4</v>
      </c>
      <c r="BB82" s="225">
        <f>InpCompany!$F24</f>
        <v>0.4</v>
      </c>
      <c r="BC82" s="225">
        <f>InpCompany!$F24</f>
        <v>0.4</v>
      </c>
      <c r="BD82" s="225">
        <f>InpCompany!$F24</f>
        <v>0.4</v>
      </c>
      <c r="BE82" s="225">
        <f>InpCompany!$F24</f>
        <v>0.4</v>
      </c>
      <c r="BF82" s="225">
        <f>InpCompany!$F24</f>
        <v>0.4</v>
      </c>
      <c r="BG82" s="225">
        <f>InpCompany!$F24</f>
        <v>0.4</v>
      </c>
      <c r="BH82" s="225">
        <f>InpCompany!$F24</f>
        <v>0.4</v>
      </c>
      <c r="BI82" s="225">
        <f>InpCompany!$F24</f>
        <v>0.4</v>
      </c>
      <c r="BJ82" s="225">
        <f>InpCompany!$F24</f>
        <v>0.4</v>
      </c>
      <c r="BK82" s="225">
        <f>InpCompany!$F24</f>
        <v>0.4</v>
      </c>
      <c r="BL82" s="225">
        <f>InpCompany!$F24</f>
        <v>0.4</v>
      </c>
      <c r="BM82" s="225">
        <f>InpCompany!$F24</f>
        <v>0.4</v>
      </c>
      <c r="BN82" s="225">
        <f>InpCompany!$F24</f>
        <v>0.4</v>
      </c>
      <c r="BO82" s="225">
        <f>InpCompany!$F24</f>
        <v>0.4</v>
      </c>
      <c r="BP82" s="225">
        <f>InpCompany!$F24</f>
        <v>0.4</v>
      </c>
      <c r="BQ82" s="225">
        <f>InpCompany!$F24</f>
        <v>0.4</v>
      </c>
    </row>
    <row r="83" spans="1:69" s="15" customFormat="1" x14ac:dyDescent="0.2">
      <c r="A83" s="213"/>
      <c r="B83" s="213"/>
      <c r="C83" s="213"/>
      <c r="D83" s="213"/>
      <c r="E83" s="235" t="str">
        <f>InpCompany!E25</f>
        <v>Enhanced ODI caps (% of water or wastewater RoRE)</v>
      </c>
      <c r="F83" s="235"/>
      <c r="G83" s="235" t="str">
        <f>InpCompany!G25</f>
        <v>Percentage</v>
      </c>
      <c r="H83" s="235"/>
      <c r="I83" s="220"/>
      <c r="J83" s="225">
        <f>InpCompany!$F25</f>
        <v>0.01</v>
      </c>
      <c r="K83" s="225">
        <f>InpCompany!$F25</f>
        <v>0.01</v>
      </c>
      <c r="L83" s="225">
        <f>InpCompany!$F25</f>
        <v>0.01</v>
      </c>
      <c r="M83" s="225">
        <f>InpCompany!$F25</f>
        <v>0.01</v>
      </c>
      <c r="N83" s="225">
        <f>InpCompany!$F25</f>
        <v>0.01</v>
      </c>
      <c r="O83" s="225">
        <f>InpCompany!$F25</f>
        <v>0.01</v>
      </c>
      <c r="P83" s="225">
        <f>InpCompany!$F25</f>
        <v>0.01</v>
      </c>
      <c r="Q83" s="225">
        <f>InpCompany!$F25</f>
        <v>0.01</v>
      </c>
      <c r="R83" s="225">
        <f>InpCompany!$F25</f>
        <v>0.01</v>
      </c>
      <c r="S83" s="225">
        <f>InpCompany!$F25</f>
        <v>0.01</v>
      </c>
      <c r="T83" s="225">
        <f>InpCompany!$F25</f>
        <v>0.01</v>
      </c>
      <c r="U83" s="225">
        <f>InpCompany!$F25</f>
        <v>0.01</v>
      </c>
      <c r="V83" s="225">
        <f>InpCompany!$F25</f>
        <v>0.01</v>
      </c>
      <c r="W83" s="225">
        <f>InpCompany!$F25</f>
        <v>0.01</v>
      </c>
      <c r="X83" s="225">
        <f>InpCompany!$F25</f>
        <v>0.01</v>
      </c>
      <c r="Y83" s="225">
        <f>InpCompany!$F25</f>
        <v>0.01</v>
      </c>
      <c r="Z83" s="225">
        <f>InpCompany!$F25</f>
        <v>0.01</v>
      </c>
      <c r="AA83" s="225">
        <f>InpCompany!$F25</f>
        <v>0.01</v>
      </c>
      <c r="AB83" s="225">
        <f>InpCompany!$F25</f>
        <v>0.01</v>
      </c>
      <c r="AC83" s="225">
        <f>InpCompany!$F25</f>
        <v>0.01</v>
      </c>
      <c r="AD83" s="225">
        <f>InpCompany!$F25</f>
        <v>0.01</v>
      </c>
      <c r="AE83" s="225">
        <f>InpCompany!$F25</f>
        <v>0.01</v>
      </c>
      <c r="AF83" s="225">
        <f>InpCompany!$F25</f>
        <v>0.01</v>
      </c>
      <c r="AG83" s="225">
        <f>InpCompany!$F25</f>
        <v>0.01</v>
      </c>
      <c r="AH83" s="225">
        <f>InpCompany!$F25</f>
        <v>0.01</v>
      </c>
      <c r="AI83" s="225">
        <f>InpCompany!$F25</f>
        <v>0.01</v>
      </c>
      <c r="AJ83" s="225">
        <f>InpCompany!$F25</f>
        <v>0.01</v>
      </c>
      <c r="AK83" s="225">
        <f>InpCompany!$F25</f>
        <v>0.01</v>
      </c>
      <c r="AL83" s="225">
        <f>InpCompany!$F25</f>
        <v>0.01</v>
      </c>
      <c r="AM83" s="225">
        <f>InpCompany!$F25</f>
        <v>0.01</v>
      </c>
      <c r="AN83" s="225">
        <f>InpCompany!$F25</f>
        <v>0.01</v>
      </c>
      <c r="AO83" s="225">
        <f>InpCompany!$F25</f>
        <v>0.01</v>
      </c>
      <c r="AP83" s="225">
        <f>InpCompany!$F25</f>
        <v>0.01</v>
      </c>
      <c r="AQ83" s="225">
        <f>InpCompany!$F25</f>
        <v>0.01</v>
      </c>
      <c r="AR83" s="225">
        <f>InpCompany!$F25</f>
        <v>0.01</v>
      </c>
      <c r="AS83" s="225">
        <f>InpCompany!$F25</f>
        <v>0.01</v>
      </c>
      <c r="AT83" s="225">
        <f>InpCompany!$F25</f>
        <v>0.01</v>
      </c>
      <c r="AU83" s="225">
        <f>InpCompany!$F25</f>
        <v>0.01</v>
      </c>
      <c r="AV83" s="225">
        <f>InpCompany!$F25</f>
        <v>0.01</v>
      </c>
      <c r="AW83" s="225">
        <f>InpCompany!$F25</f>
        <v>0.01</v>
      </c>
      <c r="AX83" s="225">
        <f>InpCompany!$F25</f>
        <v>0.01</v>
      </c>
      <c r="AY83" s="225">
        <f>InpCompany!$F25</f>
        <v>0.01</v>
      </c>
      <c r="AZ83" s="225">
        <f>InpCompany!$F25</f>
        <v>0.01</v>
      </c>
      <c r="BA83" s="225">
        <f>InpCompany!$F25</f>
        <v>0.01</v>
      </c>
      <c r="BB83" s="225">
        <f>InpCompany!$F25</f>
        <v>0.01</v>
      </c>
      <c r="BC83" s="225">
        <f>InpCompany!$F25</f>
        <v>0.01</v>
      </c>
      <c r="BD83" s="225">
        <f>InpCompany!$F25</f>
        <v>0.01</v>
      </c>
      <c r="BE83" s="225">
        <f>InpCompany!$F25</f>
        <v>0.01</v>
      </c>
      <c r="BF83" s="225">
        <f>InpCompany!$F25</f>
        <v>0.01</v>
      </c>
      <c r="BG83" s="225">
        <f>InpCompany!$F25</f>
        <v>0.01</v>
      </c>
      <c r="BH83" s="225">
        <f>InpCompany!$F25</f>
        <v>0.01</v>
      </c>
      <c r="BI83" s="225">
        <f>InpCompany!$F25</f>
        <v>0.01</v>
      </c>
      <c r="BJ83" s="225">
        <f>InpCompany!$F25</f>
        <v>0.01</v>
      </c>
      <c r="BK83" s="225">
        <f>InpCompany!$F25</f>
        <v>0.01</v>
      </c>
      <c r="BL83" s="225">
        <f>InpCompany!$F25</f>
        <v>0.01</v>
      </c>
      <c r="BM83" s="225">
        <f>InpCompany!$F25</f>
        <v>0.01</v>
      </c>
      <c r="BN83" s="225">
        <f>InpCompany!$F25</f>
        <v>0.01</v>
      </c>
      <c r="BO83" s="225">
        <f>InpCompany!$F25</f>
        <v>0.01</v>
      </c>
      <c r="BP83" s="225">
        <f>InpCompany!$F25</f>
        <v>0.01</v>
      </c>
      <c r="BQ83" s="225">
        <f>InpCompany!$F25</f>
        <v>0.01</v>
      </c>
    </row>
    <row r="84" spans="1:69" s="15" customFormat="1" x14ac:dyDescent="0.2">
      <c r="A84" s="213"/>
      <c r="B84" s="213"/>
      <c r="C84" s="213"/>
      <c r="D84" s="213"/>
      <c r="E84" s="212" t="s">
        <v>199</v>
      </c>
      <c r="F84" s="212"/>
      <c r="G84" s="151" t="str">
        <f>InpCompany!$F$11</f>
        <v>£m (2017-18 prices)</v>
      </c>
      <c r="H84" s="212"/>
      <c r="I84" s="213"/>
      <c r="J84" s="238" t="str">
        <f>IF(J$67=TRUE,(J80*J82*J83),"")</f>
        <v/>
      </c>
      <c r="K84" s="238" t="str">
        <f t="shared" ref="K84" si="52">IF(K$67=TRUE,(K80*K82*K83),"")</f>
        <v/>
      </c>
      <c r="L84" s="238" t="str">
        <f t="shared" ref="L84:M84" si="53">IF(L$67=TRUE,(L80*L82*L83),"")</f>
        <v/>
      </c>
      <c r="M84" s="238" t="str">
        <f t="shared" si="53"/>
        <v/>
      </c>
      <c r="N84" s="238" t="str">
        <f t="shared" ref="N84:BQ84" si="54">IF(N$67=TRUE,(N80*N82*N83),"")</f>
        <v/>
      </c>
      <c r="O84" s="238" t="str">
        <f t="shared" si="54"/>
        <v/>
      </c>
      <c r="P84" s="238" t="str">
        <f t="shared" si="54"/>
        <v/>
      </c>
      <c r="Q84" s="238" t="str">
        <f t="shared" si="54"/>
        <v/>
      </c>
      <c r="R84" s="238" t="str">
        <f t="shared" si="54"/>
        <v/>
      </c>
      <c r="S84" s="238" t="str">
        <f t="shared" si="54"/>
        <v/>
      </c>
      <c r="T84" s="238" t="str">
        <f t="shared" si="54"/>
        <v/>
      </c>
      <c r="U84" s="238" t="str">
        <f t="shared" si="54"/>
        <v/>
      </c>
      <c r="V84" s="238" t="str">
        <f t="shared" si="54"/>
        <v/>
      </c>
      <c r="W84" s="238" t="str">
        <f t="shared" si="54"/>
        <v/>
      </c>
      <c r="X84" s="238" t="str">
        <f t="shared" si="54"/>
        <v/>
      </c>
      <c r="Y84" s="238" t="str">
        <f t="shared" si="54"/>
        <v/>
      </c>
      <c r="Z84" s="238" t="str">
        <f t="shared" si="54"/>
        <v/>
      </c>
      <c r="AA84" s="238" t="str">
        <f t="shared" si="54"/>
        <v/>
      </c>
      <c r="AB84" s="238" t="str">
        <f t="shared" si="54"/>
        <v/>
      </c>
      <c r="AC84" s="238" t="str">
        <f t="shared" si="54"/>
        <v/>
      </c>
      <c r="AD84" s="238" t="str">
        <f t="shared" si="54"/>
        <v/>
      </c>
      <c r="AE84" s="238" t="str">
        <f t="shared" si="54"/>
        <v/>
      </c>
      <c r="AF84" s="238" t="str">
        <f t="shared" si="54"/>
        <v/>
      </c>
      <c r="AG84" s="238" t="str">
        <f t="shared" si="54"/>
        <v/>
      </c>
      <c r="AH84" s="238" t="str">
        <f t="shared" si="54"/>
        <v/>
      </c>
      <c r="AI84" s="238" t="str">
        <f t="shared" si="54"/>
        <v/>
      </c>
      <c r="AJ84" s="238" t="str">
        <f t="shared" si="54"/>
        <v/>
      </c>
      <c r="AK84" s="238" t="str">
        <f t="shared" si="54"/>
        <v/>
      </c>
      <c r="AL84" s="238" t="str">
        <f t="shared" si="54"/>
        <v/>
      </c>
      <c r="AM84" s="238" t="str">
        <f t="shared" si="54"/>
        <v/>
      </c>
      <c r="AN84" s="238" t="str">
        <f t="shared" si="54"/>
        <v/>
      </c>
      <c r="AO84" s="238" t="str">
        <f t="shared" si="54"/>
        <v/>
      </c>
      <c r="AP84" s="238" t="str">
        <f t="shared" si="54"/>
        <v/>
      </c>
      <c r="AQ84" s="238" t="str">
        <f t="shared" si="54"/>
        <v/>
      </c>
      <c r="AR84" s="238" t="str">
        <f t="shared" si="54"/>
        <v/>
      </c>
      <c r="AS84" s="238" t="str">
        <f t="shared" si="54"/>
        <v/>
      </c>
      <c r="AT84" s="238" t="str">
        <f t="shared" si="54"/>
        <v/>
      </c>
      <c r="AU84" s="238" t="str">
        <f t="shared" si="54"/>
        <v/>
      </c>
      <c r="AV84" s="238" t="str">
        <f t="shared" si="54"/>
        <v/>
      </c>
      <c r="AW84" s="238" t="str">
        <f t="shared" si="54"/>
        <v/>
      </c>
      <c r="AX84" s="238" t="str">
        <f t="shared" si="54"/>
        <v/>
      </c>
      <c r="AY84" s="238" t="str">
        <f t="shared" si="54"/>
        <v/>
      </c>
      <c r="AZ84" s="238" t="str">
        <f t="shared" si="54"/>
        <v/>
      </c>
      <c r="BA84" s="238" t="str">
        <f t="shared" si="54"/>
        <v/>
      </c>
      <c r="BB84" s="238" t="str">
        <f t="shared" si="54"/>
        <v/>
      </c>
      <c r="BC84" s="238" t="str">
        <f t="shared" si="54"/>
        <v/>
      </c>
      <c r="BD84" s="238" t="str">
        <f t="shared" si="54"/>
        <v/>
      </c>
      <c r="BE84" s="238" t="str">
        <f t="shared" si="54"/>
        <v/>
      </c>
      <c r="BF84" s="238" t="str">
        <f t="shared" si="54"/>
        <v/>
      </c>
      <c r="BG84" s="238" t="str">
        <f t="shared" si="54"/>
        <v/>
      </c>
      <c r="BH84" s="238" t="str">
        <f t="shared" si="54"/>
        <v/>
      </c>
      <c r="BI84" s="238" t="str">
        <f t="shared" si="54"/>
        <v/>
      </c>
      <c r="BJ84" s="238" t="str">
        <f t="shared" si="54"/>
        <v/>
      </c>
      <c r="BK84" s="238" t="str">
        <f t="shared" si="54"/>
        <v/>
      </c>
      <c r="BL84" s="238" t="str">
        <f t="shared" si="54"/>
        <v/>
      </c>
      <c r="BM84" s="238" t="str">
        <f t="shared" si="54"/>
        <v/>
      </c>
      <c r="BN84" s="238" t="str">
        <f t="shared" si="54"/>
        <v/>
      </c>
      <c r="BO84" s="238" t="str">
        <f t="shared" si="54"/>
        <v/>
      </c>
      <c r="BP84" s="238" t="str">
        <f t="shared" si="54"/>
        <v/>
      </c>
      <c r="BQ84" s="238" t="str">
        <f t="shared" si="54"/>
        <v/>
      </c>
    </row>
    <row r="85" spans="1:69" s="15" customFormat="1" x14ac:dyDescent="0.2">
      <c r="A85" s="213"/>
      <c r="B85" s="213"/>
      <c r="C85" s="213"/>
      <c r="D85" s="213"/>
      <c r="E85" s="212"/>
      <c r="F85" s="212"/>
      <c r="G85" s="212"/>
      <c r="H85" s="212"/>
      <c r="I85" s="213"/>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22"/>
      <c r="AS85" s="222"/>
      <c r="AT85" s="222"/>
      <c r="AU85" s="222"/>
      <c r="AV85" s="222"/>
      <c r="AW85" s="222"/>
      <c r="AX85" s="222"/>
      <c r="AY85" s="222"/>
      <c r="AZ85" s="222"/>
      <c r="BA85" s="222"/>
      <c r="BB85" s="222"/>
      <c r="BC85" s="222"/>
      <c r="BD85" s="222"/>
      <c r="BE85" s="222"/>
      <c r="BF85" s="222"/>
      <c r="BG85" s="222"/>
      <c r="BH85" s="222"/>
      <c r="BI85" s="222"/>
      <c r="BJ85" s="222"/>
      <c r="BK85" s="222"/>
      <c r="BL85" s="222"/>
      <c r="BM85" s="222"/>
      <c r="BN85" s="222"/>
      <c r="BO85" s="222"/>
      <c r="BP85" s="222"/>
      <c r="BQ85" s="222"/>
    </row>
    <row r="86" spans="1:69" s="15" customFormat="1" x14ac:dyDescent="0.2">
      <c r="A86" s="213"/>
      <c r="B86" s="213"/>
      <c r="C86" s="213"/>
      <c r="D86" s="213"/>
      <c r="E86" s="212" t="s">
        <v>200</v>
      </c>
      <c r="F86" s="212"/>
      <c r="G86" s="213" t="s">
        <v>101</v>
      </c>
      <c r="H86" s="212"/>
      <c r="I86" s="213"/>
      <c r="J86" s="222" t="str">
        <f t="shared" ref="J86:L86" si="55">IF(J$74=TRUE,(((J84/J70)*J14)+J69),"")</f>
        <v/>
      </c>
      <c r="K86" s="222" t="str">
        <f t="shared" si="55"/>
        <v/>
      </c>
      <c r="L86" s="222" t="str">
        <f t="shared" si="55"/>
        <v/>
      </c>
      <c r="M86" s="222" t="str">
        <f t="shared" ref="M86:N86" si="56">IF(M$74=TRUE,(((M84/M70)*M14)+M69),"")</f>
        <v/>
      </c>
      <c r="N86" s="222" t="str">
        <f t="shared" si="56"/>
        <v/>
      </c>
      <c r="O86" s="222" t="str">
        <f t="shared" ref="O86:BQ86" si="57">IF(O$74=TRUE,(((O84/O70)*O14)+O69),"")</f>
        <v/>
      </c>
      <c r="P86" s="222" t="str">
        <f t="shared" si="57"/>
        <v/>
      </c>
      <c r="Q86" s="222" t="str">
        <f t="shared" si="57"/>
        <v/>
      </c>
      <c r="R86" s="222" t="str">
        <f t="shared" si="57"/>
        <v/>
      </c>
      <c r="S86" s="222" t="str">
        <f t="shared" si="57"/>
        <v/>
      </c>
      <c r="T86" s="222" t="str">
        <f t="shared" si="57"/>
        <v/>
      </c>
      <c r="U86" s="222" t="str">
        <f t="shared" si="57"/>
        <v/>
      </c>
      <c r="V86" s="222" t="str">
        <f t="shared" si="57"/>
        <v/>
      </c>
      <c r="W86" s="222" t="str">
        <f t="shared" si="57"/>
        <v/>
      </c>
      <c r="X86" s="222" t="str">
        <f t="shared" si="57"/>
        <v/>
      </c>
      <c r="Y86" s="222" t="str">
        <f t="shared" si="57"/>
        <v/>
      </c>
      <c r="Z86" s="222" t="str">
        <f t="shared" si="57"/>
        <v/>
      </c>
      <c r="AA86" s="222" t="str">
        <f t="shared" si="57"/>
        <v/>
      </c>
      <c r="AB86" s="222" t="str">
        <f t="shared" si="57"/>
        <v/>
      </c>
      <c r="AC86" s="222" t="str">
        <f t="shared" si="57"/>
        <v/>
      </c>
      <c r="AD86" s="222" t="str">
        <f t="shared" si="57"/>
        <v/>
      </c>
      <c r="AE86" s="222" t="str">
        <f t="shared" si="57"/>
        <v/>
      </c>
      <c r="AF86" s="222" t="str">
        <f t="shared" si="57"/>
        <v/>
      </c>
      <c r="AG86" s="222" t="str">
        <f t="shared" si="57"/>
        <v/>
      </c>
      <c r="AH86" s="222" t="str">
        <f t="shared" si="57"/>
        <v/>
      </c>
      <c r="AI86" s="222" t="str">
        <f t="shared" si="57"/>
        <v/>
      </c>
      <c r="AJ86" s="222" t="str">
        <f t="shared" si="57"/>
        <v/>
      </c>
      <c r="AK86" s="222" t="str">
        <f t="shared" si="57"/>
        <v/>
      </c>
      <c r="AL86" s="222" t="str">
        <f t="shared" si="57"/>
        <v/>
      </c>
      <c r="AM86" s="222" t="str">
        <f t="shared" si="57"/>
        <v/>
      </c>
      <c r="AN86" s="222" t="str">
        <f t="shared" si="57"/>
        <v/>
      </c>
      <c r="AO86" s="222" t="str">
        <f t="shared" si="57"/>
        <v/>
      </c>
      <c r="AP86" s="222" t="str">
        <f t="shared" si="57"/>
        <v/>
      </c>
      <c r="AQ86" s="222" t="str">
        <f t="shared" si="57"/>
        <v/>
      </c>
      <c r="AR86" s="222" t="str">
        <f t="shared" si="57"/>
        <v/>
      </c>
      <c r="AS86" s="222" t="str">
        <f t="shared" si="57"/>
        <v/>
      </c>
      <c r="AT86" s="222" t="str">
        <f t="shared" si="57"/>
        <v/>
      </c>
      <c r="AU86" s="222" t="str">
        <f t="shared" si="57"/>
        <v/>
      </c>
      <c r="AV86" s="222" t="str">
        <f t="shared" si="57"/>
        <v/>
      </c>
      <c r="AW86" s="222" t="str">
        <f t="shared" si="57"/>
        <v/>
      </c>
      <c r="AX86" s="222" t="str">
        <f t="shared" si="57"/>
        <v/>
      </c>
      <c r="AY86" s="222" t="str">
        <f t="shared" si="57"/>
        <v/>
      </c>
      <c r="AZ86" s="222" t="str">
        <f t="shared" si="57"/>
        <v/>
      </c>
      <c r="BA86" s="222" t="str">
        <f t="shared" si="57"/>
        <v/>
      </c>
      <c r="BB86" s="222" t="str">
        <f t="shared" si="57"/>
        <v/>
      </c>
      <c r="BC86" s="222" t="str">
        <f t="shared" si="57"/>
        <v/>
      </c>
      <c r="BD86" s="222" t="str">
        <f t="shared" si="57"/>
        <v/>
      </c>
      <c r="BE86" s="222" t="str">
        <f t="shared" si="57"/>
        <v/>
      </c>
      <c r="BF86" s="222" t="str">
        <f t="shared" si="57"/>
        <v/>
      </c>
      <c r="BG86" s="222" t="str">
        <f t="shared" si="57"/>
        <v/>
      </c>
      <c r="BH86" s="222" t="str">
        <f t="shared" si="57"/>
        <v/>
      </c>
      <c r="BI86" s="222" t="str">
        <f t="shared" si="57"/>
        <v/>
      </c>
      <c r="BJ86" s="222" t="str">
        <f t="shared" si="57"/>
        <v/>
      </c>
      <c r="BK86" s="222" t="str">
        <f t="shared" si="57"/>
        <v/>
      </c>
      <c r="BL86" s="222" t="str">
        <f t="shared" si="57"/>
        <v/>
      </c>
      <c r="BM86" s="222" t="str">
        <f t="shared" si="57"/>
        <v/>
      </c>
      <c r="BN86" s="222" t="str">
        <f t="shared" si="57"/>
        <v/>
      </c>
      <c r="BO86" s="222" t="str">
        <f t="shared" si="57"/>
        <v/>
      </c>
      <c r="BP86" s="222" t="str">
        <f t="shared" si="57"/>
        <v/>
      </c>
      <c r="BQ86" s="222" t="str">
        <f t="shared" si="57"/>
        <v/>
      </c>
    </row>
    <row r="87" spans="1:69" s="15" customFormat="1" x14ac:dyDescent="0.2">
      <c r="A87" s="213"/>
      <c r="B87" s="213"/>
      <c r="C87" s="213"/>
      <c r="D87" s="213"/>
      <c r="E87" s="212"/>
      <c r="F87" s="212"/>
      <c r="G87" s="212"/>
      <c r="H87" s="212"/>
      <c r="I87" s="213"/>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2"/>
    </row>
    <row r="88" spans="1:69" s="15" customFormat="1" x14ac:dyDescent="0.2">
      <c r="A88" s="213"/>
      <c r="B88" s="213"/>
      <c r="C88" s="213"/>
      <c r="D88" s="205" t="s">
        <v>181</v>
      </c>
      <c r="E88" s="213"/>
      <c r="F88" s="213"/>
      <c r="G88" s="213"/>
      <c r="H88" s="213"/>
      <c r="I88" s="213"/>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c r="BH88" s="237"/>
      <c r="BI88" s="237"/>
      <c r="BJ88" s="237"/>
      <c r="BK88" s="237"/>
      <c r="BL88" s="237"/>
      <c r="BM88" s="237"/>
      <c r="BN88" s="237"/>
      <c r="BO88" s="237"/>
      <c r="BP88" s="237"/>
      <c r="BQ88" s="237"/>
    </row>
    <row r="89" spans="1:69" s="15" customFormat="1" x14ac:dyDescent="0.2">
      <c r="A89" s="213"/>
      <c r="B89" s="213"/>
      <c r="C89" s="213"/>
      <c r="D89" s="213"/>
      <c r="E89" s="220" t="str">
        <f>InpPerformance!E$19</f>
        <v>ODI is calculated in decimal minutes, but the performance commitment is specified in HH:MM:SS</v>
      </c>
      <c r="F89" s="220"/>
      <c r="G89" s="220" t="str">
        <f>InpPerformance!G$19</f>
        <v>TRUE or FALSE</v>
      </c>
      <c r="H89" s="220"/>
      <c r="I89" s="220"/>
      <c r="J89" s="220" t="str">
        <f>InpPerformance!J$19</f>
        <v/>
      </c>
      <c r="K89" s="220" t="str">
        <f>InpPerformance!K$19</f>
        <v/>
      </c>
      <c r="L89" s="220" t="str">
        <f>InpPerformance!L$19</f>
        <v/>
      </c>
      <c r="M89" s="220" t="str">
        <f>InpPerformance!M$19</f>
        <v/>
      </c>
      <c r="N89" s="220" t="str">
        <f>InpPerformance!N$19</f>
        <v/>
      </c>
      <c r="O89" s="220" t="str">
        <f>InpPerformance!O$19</f>
        <v/>
      </c>
      <c r="P89" s="220" t="str">
        <f>InpPerformance!P$19</f>
        <v/>
      </c>
      <c r="Q89" s="220" t="str">
        <f>InpPerformance!Q$19</f>
        <v/>
      </c>
      <c r="R89" s="220" t="str">
        <f>InpPerformance!R$19</f>
        <v/>
      </c>
      <c r="S89" s="220" t="str">
        <f>InpPerformance!S$19</f>
        <v/>
      </c>
      <c r="T89" s="220" t="str">
        <f>InpPerformance!T$19</f>
        <v/>
      </c>
      <c r="U89" s="220" t="str">
        <f>InpPerformance!U$19</f>
        <v/>
      </c>
      <c r="V89" s="220" t="str">
        <f>InpPerformance!V$19</f>
        <v/>
      </c>
      <c r="W89" s="220" t="str">
        <f>InpPerformance!W$19</f>
        <v/>
      </c>
      <c r="X89" s="220" t="str">
        <f>InpPerformance!X$19</f>
        <v/>
      </c>
      <c r="Y89" s="220" t="str">
        <f>InpPerformance!Y$19</f>
        <v/>
      </c>
      <c r="Z89" s="220" t="str">
        <f>InpPerformance!Z$19</f>
        <v/>
      </c>
      <c r="AA89" s="220" t="str">
        <f>InpPerformance!AA$19</f>
        <v/>
      </c>
      <c r="AB89" s="220" t="str">
        <f>InpPerformance!AB$19</f>
        <v/>
      </c>
      <c r="AC89" s="220" t="str">
        <f>InpPerformance!AC$19</f>
        <v/>
      </c>
      <c r="AD89" s="220" t="str">
        <f>InpPerformance!AD$19</f>
        <v/>
      </c>
      <c r="AE89" s="220" t="str">
        <f>InpPerformance!AE$19</f>
        <v/>
      </c>
      <c r="AF89" s="220" t="str">
        <f>InpPerformance!AF$19</f>
        <v/>
      </c>
      <c r="AG89" s="220" t="str">
        <f>InpPerformance!AG$19</f>
        <v/>
      </c>
      <c r="AH89" s="220" t="str">
        <f>InpPerformance!AH$19</f>
        <v/>
      </c>
      <c r="AI89" s="220" t="str">
        <f>InpPerformance!AI$19</f>
        <v/>
      </c>
      <c r="AJ89" s="220" t="str">
        <f>InpPerformance!AJ$19</f>
        <v/>
      </c>
      <c r="AK89" s="220" t="str">
        <f>InpPerformance!AK$19</f>
        <v/>
      </c>
      <c r="AL89" s="220" t="str">
        <f>InpPerformance!AL$19</f>
        <v/>
      </c>
      <c r="AM89" s="220" t="str">
        <f>InpPerformance!AM$19</f>
        <v/>
      </c>
      <c r="AN89" s="220" t="str">
        <f>InpPerformance!AN$19</f>
        <v/>
      </c>
      <c r="AO89" s="220" t="str">
        <f>InpPerformance!AO$19</f>
        <v/>
      </c>
      <c r="AP89" s="220" t="str">
        <f>InpPerformance!AP$19</f>
        <v/>
      </c>
      <c r="AQ89" s="220" t="str">
        <f>InpPerformance!AQ$19</f>
        <v/>
      </c>
      <c r="AR89" s="220" t="str">
        <f>InpPerformance!AR$19</f>
        <v/>
      </c>
      <c r="AS89" s="220" t="str">
        <f>InpPerformance!AS$19</f>
        <v/>
      </c>
      <c r="AT89" s="220" t="str">
        <f>InpPerformance!AT$19</f>
        <v/>
      </c>
      <c r="AU89" s="220" t="str">
        <f>InpPerformance!AU$19</f>
        <v/>
      </c>
      <c r="AV89" s="220" t="str">
        <f>InpPerformance!AV$19</f>
        <v/>
      </c>
      <c r="AW89" s="220" t="str">
        <f>InpPerformance!AW$19</f>
        <v/>
      </c>
      <c r="AX89" s="220" t="str">
        <f>InpPerformance!AX$19</f>
        <v/>
      </c>
      <c r="AY89" s="220" t="str">
        <f>InpPerformance!AY$19</f>
        <v/>
      </c>
      <c r="AZ89" s="220" t="str">
        <f>InpPerformance!AZ$19</f>
        <v/>
      </c>
      <c r="BA89" s="220" t="str">
        <f>InpPerformance!BA$19</f>
        <v/>
      </c>
      <c r="BB89" s="220" t="str">
        <f>InpPerformance!BB$19</f>
        <v/>
      </c>
      <c r="BC89" s="220" t="str">
        <f>InpPerformance!BC$19</f>
        <v/>
      </c>
      <c r="BD89" s="220" t="str">
        <f>InpPerformance!BD$19</f>
        <v/>
      </c>
      <c r="BE89" s="220" t="str">
        <f>InpPerformance!BE$19</f>
        <v/>
      </c>
      <c r="BF89" s="220" t="str">
        <f>InpPerformance!BF$19</f>
        <v/>
      </c>
      <c r="BG89" s="220" t="str">
        <f>InpPerformance!BG$19</f>
        <v/>
      </c>
      <c r="BH89" s="220" t="str">
        <f>InpPerformance!BH$19</f>
        <v/>
      </c>
      <c r="BI89" s="220" t="str">
        <f>InpPerformance!BI$19</f>
        <v/>
      </c>
      <c r="BJ89" s="220" t="str">
        <f>InpPerformance!BJ$19</f>
        <v/>
      </c>
      <c r="BK89" s="220" t="str">
        <f>InpPerformance!BK$19</f>
        <v/>
      </c>
      <c r="BL89" s="220" t="str">
        <f>InpPerformance!BL$19</f>
        <v/>
      </c>
      <c r="BM89" s="220" t="str">
        <f>InpPerformance!BM$19</f>
        <v/>
      </c>
      <c r="BN89" s="220" t="str">
        <f>InpPerformance!BN$19</f>
        <v/>
      </c>
      <c r="BO89" s="220" t="str">
        <f>InpPerformance!BO$19</f>
        <v/>
      </c>
      <c r="BP89" s="220" t="str">
        <f>InpPerformance!BP$19</f>
        <v/>
      </c>
      <c r="BQ89" s="220" t="str">
        <f>InpPerformance!BQ$19</f>
        <v/>
      </c>
    </row>
    <row r="90" spans="1:69" s="15" customFormat="1" x14ac:dyDescent="0.2">
      <c r="A90" s="213"/>
      <c r="B90" s="213"/>
      <c r="C90" s="213"/>
      <c r="D90" s="213"/>
      <c r="E90" s="213" t="s">
        <v>182</v>
      </c>
      <c r="F90" s="213"/>
      <c r="G90" s="212" t="s">
        <v>201</v>
      </c>
      <c r="H90" s="213"/>
      <c r="I90" s="213"/>
      <c r="J90" s="222" t="str">
        <f t="shared" ref="J90:L90" si="58">IF(AND(J89=TRUE,J74=TRUE),(J84/J108)*J14/(24*60)+J69,"")</f>
        <v/>
      </c>
      <c r="K90" s="222" t="str">
        <f t="shared" si="58"/>
        <v/>
      </c>
      <c r="L90" s="222" t="str">
        <f t="shared" si="58"/>
        <v/>
      </c>
      <c r="M90" s="222" t="str">
        <f t="shared" ref="M90:N90" si="59">IF(AND(M89=TRUE,M74=TRUE),(M84/M108)*M14/(24*60)+M69,"")</f>
        <v/>
      </c>
      <c r="N90" s="222" t="str">
        <f t="shared" si="59"/>
        <v/>
      </c>
      <c r="O90" s="222" t="str">
        <f t="shared" ref="O90:BQ90" si="60">IF(AND(O89=TRUE,O74=TRUE),(O84/O108)*O14/(24*60)+O69,"")</f>
        <v/>
      </c>
      <c r="P90" s="222" t="str">
        <f t="shared" si="60"/>
        <v/>
      </c>
      <c r="Q90" s="222" t="str">
        <f t="shared" si="60"/>
        <v/>
      </c>
      <c r="R90" s="222" t="str">
        <f t="shared" si="60"/>
        <v/>
      </c>
      <c r="S90" s="222" t="str">
        <f t="shared" si="60"/>
        <v/>
      </c>
      <c r="T90" s="222" t="str">
        <f t="shared" si="60"/>
        <v/>
      </c>
      <c r="U90" s="222" t="str">
        <f t="shared" si="60"/>
        <v/>
      </c>
      <c r="V90" s="222" t="str">
        <f t="shared" si="60"/>
        <v/>
      </c>
      <c r="W90" s="222" t="str">
        <f t="shared" si="60"/>
        <v/>
      </c>
      <c r="X90" s="222" t="str">
        <f t="shared" si="60"/>
        <v/>
      </c>
      <c r="Y90" s="222" t="str">
        <f t="shared" si="60"/>
        <v/>
      </c>
      <c r="Z90" s="222" t="str">
        <f t="shared" si="60"/>
        <v/>
      </c>
      <c r="AA90" s="222" t="str">
        <f t="shared" si="60"/>
        <v/>
      </c>
      <c r="AB90" s="222" t="str">
        <f t="shared" si="60"/>
        <v/>
      </c>
      <c r="AC90" s="222" t="str">
        <f t="shared" si="60"/>
        <v/>
      </c>
      <c r="AD90" s="222" t="str">
        <f t="shared" si="60"/>
        <v/>
      </c>
      <c r="AE90" s="222" t="str">
        <f t="shared" si="60"/>
        <v/>
      </c>
      <c r="AF90" s="222" t="str">
        <f t="shared" si="60"/>
        <v/>
      </c>
      <c r="AG90" s="222" t="str">
        <f t="shared" si="60"/>
        <v/>
      </c>
      <c r="AH90" s="222" t="str">
        <f t="shared" si="60"/>
        <v/>
      </c>
      <c r="AI90" s="222" t="str">
        <f t="shared" si="60"/>
        <v/>
      </c>
      <c r="AJ90" s="222" t="str">
        <f t="shared" si="60"/>
        <v/>
      </c>
      <c r="AK90" s="222" t="str">
        <f t="shared" si="60"/>
        <v/>
      </c>
      <c r="AL90" s="222" t="str">
        <f t="shared" si="60"/>
        <v/>
      </c>
      <c r="AM90" s="222" t="str">
        <f t="shared" si="60"/>
        <v/>
      </c>
      <c r="AN90" s="222" t="str">
        <f t="shared" si="60"/>
        <v/>
      </c>
      <c r="AO90" s="222" t="str">
        <f t="shared" si="60"/>
        <v/>
      </c>
      <c r="AP90" s="222" t="str">
        <f t="shared" si="60"/>
        <v/>
      </c>
      <c r="AQ90" s="222" t="str">
        <f t="shared" si="60"/>
        <v/>
      </c>
      <c r="AR90" s="222" t="str">
        <f t="shared" si="60"/>
        <v/>
      </c>
      <c r="AS90" s="222" t="str">
        <f t="shared" si="60"/>
        <v/>
      </c>
      <c r="AT90" s="222" t="str">
        <f t="shared" si="60"/>
        <v/>
      </c>
      <c r="AU90" s="222" t="str">
        <f t="shared" si="60"/>
        <v/>
      </c>
      <c r="AV90" s="222" t="str">
        <f t="shared" si="60"/>
        <v/>
      </c>
      <c r="AW90" s="222" t="str">
        <f t="shared" si="60"/>
        <v/>
      </c>
      <c r="AX90" s="222" t="str">
        <f t="shared" si="60"/>
        <v/>
      </c>
      <c r="AY90" s="222" t="str">
        <f t="shared" si="60"/>
        <v/>
      </c>
      <c r="AZ90" s="222" t="str">
        <f t="shared" si="60"/>
        <v/>
      </c>
      <c r="BA90" s="222" t="str">
        <f t="shared" si="60"/>
        <v/>
      </c>
      <c r="BB90" s="222" t="str">
        <f t="shared" si="60"/>
        <v/>
      </c>
      <c r="BC90" s="222" t="str">
        <f t="shared" si="60"/>
        <v/>
      </c>
      <c r="BD90" s="222" t="str">
        <f t="shared" si="60"/>
        <v/>
      </c>
      <c r="BE90" s="222" t="str">
        <f t="shared" si="60"/>
        <v/>
      </c>
      <c r="BF90" s="222" t="str">
        <f t="shared" si="60"/>
        <v/>
      </c>
      <c r="BG90" s="222" t="str">
        <f t="shared" si="60"/>
        <v/>
      </c>
      <c r="BH90" s="222" t="str">
        <f t="shared" si="60"/>
        <v/>
      </c>
      <c r="BI90" s="222" t="str">
        <f t="shared" si="60"/>
        <v/>
      </c>
      <c r="BJ90" s="222" t="str">
        <f t="shared" si="60"/>
        <v/>
      </c>
      <c r="BK90" s="222" t="str">
        <f t="shared" si="60"/>
        <v/>
      </c>
      <c r="BL90" s="222" t="str">
        <f t="shared" si="60"/>
        <v/>
      </c>
      <c r="BM90" s="222" t="str">
        <f t="shared" si="60"/>
        <v/>
      </c>
      <c r="BN90" s="222" t="str">
        <f t="shared" si="60"/>
        <v/>
      </c>
      <c r="BO90" s="222" t="str">
        <f t="shared" si="60"/>
        <v/>
      </c>
      <c r="BP90" s="222" t="str">
        <f t="shared" si="60"/>
        <v/>
      </c>
      <c r="BQ90" s="222" t="str">
        <f t="shared" si="60"/>
        <v/>
      </c>
    </row>
    <row r="91" spans="1:69" s="15" customFormat="1" x14ac:dyDescent="0.2">
      <c r="A91" s="220"/>
      <c r="B91" s="220"/>
      <c r="C91" s="220"/>
      <c r="D91" s="220"/>
      <c r="E91" s="220" t="str">
        <f>InpPerformance!E$20</f>
        <v>ODI is calculated as a percentage difference to a baseline</v>
      </c>
      <c r="F91" s="220"/>
      <c r="G91" s="220" t="str">
        <f>InpPerformance!G$20</f>
        <v>TRUE or FALSE</v>
      </c>
      <c r="H91" s="220"/>
      <c r="I91" s="220"/>
      <c r="J91" s="220" t="str">
        <f>InpPerformance!J$20</f>
        <v/>
      </c>
      <c r="K91" s="220" t="str">
        <f>InpPerformance!K$20</f>
        <v/>
      </c>
      <c r="L91" s="220" t="str">
        <f>InpPerformance!L$20</f>
        <v/>
      </c>
      <c r="M91" s="220" t="str">
        <f>InpPerformance!M$20</f>
        <v/>
      </c>
      <c r="N91" s="220" t="str">
        <f>InpPerformance!N$20</f>
        <v/>
      </c>
      <c r="O91" s="220" t="str">
        <f>InpPerformance!O$20</f>
        <v/>
      </c>
      <c r="P91" s="220" t="str">
        <f>InpPerformance!P$20</f>
        <v/>
      </c>
      <c r="Q91" s="220" t="str">
        <f>InpPerformance!Q$20</f>
        <v/>
      </c>
      <c r="R91" s="220" t="str">
        <f>InpPerformance!R$20</f>
        <v/>
      </c>
      <c r="S91" s="220" t="str">
        <f>InpPerformance!S$20</f>
        <v/>
      </c>
      <c r="T91" s="220" t="str">
        <f>InpPerformance!T$20</f>
        <v/>
      </c>
      <c r="U91" s="220" t="str">
        <f>InpPerformance!U$20</f>
        <v/>
      </c>
      <c r="V91" s="220" t="str">
        <f>InpPerformance!V$20</f>
        <v/>
      </c>
      <c r="W91" s="220" t="str">
        <f>InpPerformance!W$20</f>
        <v/>
      </c>
      <c r="X91" s="220" t="str">
        <f>InpPerformance!X$20</f>
        <v/>
      </c>
      <c r="Y91" s="220" t="str">
        <f>InpPerformance!Y$20</f>
        <v/>
      </c>
      <c r="Z91" s="220" t="str">
        <f>InpPerformance!Z$20</f>
        <v/>
      </c>
      <c r="AA91" s="220" t="str">
        <f>InpPerformance!AA$20</f>
        <v/>
      </c>
      <c r="AB91" s="220" t="str">
        <f>InpPerformance!AB$20</f>
        <v/>
      </c>
      <c r="AC91" s="220" t="str">
        <f>InpPerformance!AC$20</f>
        <v/>
      </c>
      <c r="AD91" s="220" t="str">
        <f>InpPerformance!AD$20</f>
        <v/>
      </c>
      <c r="AE91" s="220" t="str">
        <f>InpPerformance!AE$20</f>
        <v/>
      </c>
      <c r="AF91" s="220" t="str">
        <f>InpPerformance!AF$20</f>
        <v/>
      </c>
      <c r="AG91" s="220" t="str">
        <f>InpPerformance!AG$20</f>
        <v/>
      </c>
      <c r="AH91" s="220" t="str">
        <f>InpPerformance!AH$20</f>
        <v/>
      </c>
      <c r="AI91" s="220" t="str">
        <f>InpPerformance!AI$20</f>
        <v/>
      </c>
      <c r="AJ91" s="220" t="str">
        <f>InpPerformance!AJ$20</f>
        <v/>
      </c>
      <c r="AK91" s="220" t="str">
        <f>InpPerformance!AK$20</f>
        <v/>
      </c>
      <c r="AL91" s="220" t="str">
        <f>InpPerformance!AL$20</f>
        <v/>
      </c>
      <c r="AM91" s="220" t="str">
        <f>InpPerformance!AM$20</f>
        <v/>
      </c>
      <c r="AN91" s="220" t="str">
        <f>InpPerformance!AN$20</f>
        <v/>
      </c>
      <c r="AO91" s="220" t="str">
        <f>InpPerformance!AO$20</f>
        <v/>
      </c>
      <c r="AP91" s="220" t="str">
        <f>InpPerformance!AP$20</f>
        <v/>
      </c>
      <c r="AQ91" s="220" t="str">
        <f>InpPerformance!AQ$20</f>
        <v/>
      </c>
      <c r="AR91" s="220" t="str">
        <f>InpPerformance!AR$20</f>
        <v/>
      </c>
      <c r="AS91" s="220" t="str">
        <f>InpPerformance!AS$20</f>
        <v/>
      </c>
      <c r="AT91" s="220" t="str">
        <f>InpPerformance!AT$20</f>
        <v/>
      </c>
      <c r="AU91" s="220" t="str">
        <f>InpPerformance!AU$20</f>
        <v/>
      </c>
      <c r="AV91" s="220" t="str">
        <f>InpPerformance!AV$20</f>
        <v/>
      </c>
      <c r="AW91" s="220" t="str">
        <f>InpPerformance!AW$20</f>
        <v/>
      </c>
      <c r="AX91" s="220" t="str">
        <f>InpPerformance!AX$20</f>
        <v/>
      </c>
      <c r="AY91" s="220" t="str">
        <f>InpPerformance!AY$20</f>
        <v/>
      </c>
      <c r="AZ91" s="220" t="str">
        <f>InpPerformance!AZ$20</f>
        <v/>
      </c>
      <c r="BA91" s="220" t="str">
        <f>InpPerformance!BA$20</f>
        <v/>
      </c>
      <c r="BB91" s="220" t="str">
        <f>InpPerformance!BB$20</f>
        <v/>
      </c>
      <c r="BC91" s="220" t="str">
        <f>InpPerformance!BC$20</f>
        <v/>
      </c>
      <c r="BD91" s="220" t="str">
        <f>InpPerformance!BD$20</f>
        <v/>
      </c>
      <c r="BE91" s="220" t="str">
        <f>InpPerformance!BE$20</f>
        <v/>
      </c>
      <c r="BF91" s="220" t="str">
        <f>InpPerformance!BF$20</f>
        <v/>
      </c>
      <c r="BG91" s="220" t="str">
        <f>InpPerformance!BG$20</f>
        <v/>
      </c>
      <c r="BH91" s="220" t="str">
        <f>InpPerformance!BH$20</f>
        <v/>
      </c>
      <c r="BI91" s="220" t="str">
        <f>InpPerformance!BI$20</f>
        <v/>
      </c>
      <c r="BJ91" s="220" t="str">
        <f>InpPerformance!BJ$20</f>
        <v/>
      </c>
      <c r="BK91" s="220" t="str">
        <f>InpPerformance!BK$20</f>
        <v/>
      </c>
      <c r="BL91" s="220" t="str">
        <f>InpPerformance!BL$20</f>
        <v/>
      </c>
      <c r="BM91" s="220" t="str">
        <f>InpPerformance!BM$20</f>
        <v/>
      </c>
      <c r="BN91" s="220" t="str">
        <f>InpPerformance!BN$20</f>
        <v/>
      </c>
      <c r="BO91" s="220" t="str">
        <f>InpPerformance!BO$20</f>
        <v/>
      </c>
      <c r="BP91" s="220" t="str">
        <f>InpPerformance!BP$20</f>
        <v/>
      </c>
      <c r="BQ91" s="220" t="str">
        <f>InpPerformance!BQ$20</f>
        <v/>
      </c>
    </row>
    <row r="92" spans="1:69" s="37" customFormat="1" x14ac:dyDescent="0.2">
      <c r="A92" s="220"/>
      <c r="B92" s="220"/>
      <c r="C92" s="220"/>
      <c r="D92" s="220"/>
      <c r="E92" s="220" t="str">
        <f>InpPerformance!E$8</f>
        <v>Baseline (if applicable)</v>
      </c>
      <c r="F92" s="220"/>
      <c r="G92" s="220" t="str">
        <f>InpPerformance!G$8</f>
        <v>Baseline unit</v>
      </c>
      <c r="H92" s="220"/>
      <c r="I92" s="220"/>
      <c r="J92" s="221" t="str">
        <f>IF(InpPerformance!J$8&lt;&gt;"",ROUND(InpPerformance!J$8,1),"")</f>
        <v/>
      </c>
      <c r="K92" s="221" t="str">
        <f>IF(InpPerformance!K$8&lt;&gt;"",ROUND(InpPerformance!K$8,1),"")</f>
        <v/>
      </c>
      <c r="L92" s="221" t="str">
        <f>IF(InpPerformance!L$8&lt;&gt;"",ROUND(InpPerformance!L$8,1),"")</f>
        <v/>
      </c>
      <c r="M92" s="221" t="str">
        <f>IF(InpPerformance!M$8&lt;&gt;"",ROUND(InpPerformance!M$8,1),"")</f>
        <v/>
      </c>
      <c r="N92" s="221" t="str">
        <f>IF(InpPerformance!N$8&lt;&gt;"",ROUND(InpPerformance!N$8,1),"")</f>
        <v/>
      </c>
      <c r="O92" s="221" t="str">
        <f>IF(InpPerformance!O$8&lt;&gt;"",ROUND(InpPerformance!O$8,1),"")</f>
        <v/>
      </c>
      <c r="P92" s="221" t="str">
        <f>IF(InpPerformance!P$8&lt;&gt;"",ROUND(InpPerformance!P$8,1),"")</f>
        <v/>
      </c>
      <c r="Q92" s="221" t="str">
        <f>IF(InpPerformance!Q$8&lt;&gt;"",ROUND(InpPerformance!Q$8,1),"")</f>
        <v/>
      </c>
      <c r="R92" s="221" t="str">
        <f>IF(InpPerformance!R$8&lt;&gt;"",ROUND(InpPerformance!R$8,1),"")</f>
        <v/>
      </c>
      <c r="S92" s="221" t="str">
        <f>IF(InpPerformance!S$8&lt;&gt;"",ROUND(InpPerformance!S$8,1),"")</f>
        <v/>
      </c>
      <c r="T92" s="221" t="str">
        <f>IF(InpPerformance!T$8&lt;&gt;"",ROUND(InpPerformance!T$8,1),"")</f>
        <v/>
      </c>
      <c r="U92" s="221" t="str">
        <f>IF(InpPerformance!U$8&lt;&gt;"",ROUND(InpPerformance!U$8,1),"")</f>
        <v/>
      </c>
      <c r="V92" s="221" t="str">
        <f>IF(InpPerformance!V$8&lt;&gt;"",ROUND(InpPerformance!V$8,1),"")</f>
        <v/>
      </c>
      <c r="W92" s="221" t="str">
        <f>IF(InpPerformance!W$8&lt;&gt;"",ROUND(InpPerformance!W$8,1),"")</f>
        <v/>
      </c>
      <c r="X92" s="221" t="str">
        <f>IF(InpPerformance!X$8&lt;&gt;"",ROUND(InpPerformance!X$8,1),"")</f>
        <v/>
      </c>
      <c r="Y92" s="221" t="str">
        <f>IF(InpPerformance!Y$8&lt;&gt;"",ROUND(InpPerformance!Y$8,1),"")</f>
        <v/>
      </c>
      <c r="Z92" s="221" t="str">
        <f>IF(InpPerformance!Z$8&lt;&gt;"",ROUND(InpPerformance!Z$8,1),"")</f>
        <v/>
      </c>
      <c r="AA92" s="221" t="str">
        <f>IF(InpPerformance!AA$8&lt;&gt;"",ROUND(InpPerformance!AA$8,1),"")</f>
        <v/>
      </c>
      <c r="AB92" s="221" t="str">
        <f>IF(InpPerformance!AB$8&lt;&gt;"",ROUND(InpPerformance!AB$8,1),"")</f>
        <v/>
      </c>
      <c r="AC92" s="221" t="str">
        <f>IF(InpPerformance!AC$8&lt;&gt;"",ROUND(InpPerformance!AC$8,1),"")</f>
        <v/>
      </c>
      <c r="AD92" s="221" t="str">
        <f>IF(InpPerformance!AD$8&lt;&gt;"",ROUND(InpPerformance!AD$8,1),"")</f>
        <v/>
      </c>
      <c r="AE92" s="221" t="str">
        <f>IF(InpPerformance!AE$8&lt;&gt;"",ROUND(InpPerformance!AE$8,1),"")</f>
        <v/>
      </c>
      <c r="AF92" s="221" t="str">
        <f>IF(InpPerformance!AF$8&lt;&gt;"",ROUND(InpPerformance!AF$8,1),"")</f>
        <v/>
      </c>
      <c r="AG92" s="221" t="str">
        <f>IF(InpPerformance!AG$8&lt;&gt;"",ROUND(InpPerformance!AG$8,1),"")</f>
        <v/>
      </c>
      <c r="AH92" s="221" t="str">
        <f>IF(InpPerformance!AH$8&lt;&gt;"",ROUND(InpPerformance!AH$8,1),"")</f>
        <v/>
      </c>
      <c r="AI92" s="221" t="str">
        <f>IF(InpPerformance!AI$8&lt;&gt;"",ROUND(InpPerformance!AI$8,1),"")</f>
        <v/>
      </c>
      <c r="AJ92" s="221" t="str">
        <f>IF(InpPerformance!AJ$8&lt;&gt;"",ROUND(InpPerformance!AJ$8,1),"")</f>
        <v/>
      </c>
      <c r="AK92" s="221" t="str">
        <f>IF(InpPerformance!AK$8&lt;&gt;"",ROUND(InpPerformance!AK$8,1),"")</f>
        <v/>
      </c>
      <c r="AL92" s="221" t="str">
        <f>IF(InpPerformance!AL$8&lt;&gt;"",ROUND(InpPerformance!AL$8,1),"")</f>
        <v/>
      </c>
      <c r="AM92" s="221" t="str">
        <f>IF(InpPerformance!AM$8&lt;&gt;"",ROUND(InpPerformance!AM$8,1),"")</f>
        <v/>
      </c>
      <c r="AN92" s="221" t="str">
        <f>IF(InpPerformance!AN$8&lt;&gt;"",ROUND(InpPerformance!AN$8,1),"")</f>
        <v/>
      </c>
      <c r="AO92" s="221" t="str">
        <f>IF(InpPerformance!AO$8&lt;&gt;"",ROUND(InpPerformance!AO$8,1),"")</f>
        <v/>
      </c>
      <c r="AP92" s="221" t="str">
        <f>IF(InpPerformance!AP$8&lt;&gt;"",ROUND(InpPerformance!AP$8,1),"")</f>
        <v/>
      </c>
      <c r="AQ92" s="221" t="str">
        <f>IF(InpPerformance!AQ$8&lt;&gt;"",ROUND(InpPerformance!AQ$8,1),"")</f>
        <v/>
      </c>
      <c r="AR92" s="221" t="str">
        <f>IF(InpPerformance!AR$8&lt;&gt;"",ROUND(InpPerformance!AR$8,1),"")</f>
        <v/>
      </c>
      <c r="AS92" s="221" t="str">
        <f>IF(InpPerformance!AS$8&lt;&gt;"",ROUND(InpPerformance!AS$8,1),"")</f>
        <v/>
      </c>
      <c r="AT92" s="221" t="str">
        <f>IF(InpPerformance!AT$8&lt;&gt;"",ROUND(InpPerformance!AT$8,1),"")</f>
        <v/>
      </c>
      <c r="AU92" s="221" t="str">
        <f>IF(InpPerformance!AU$8&lt;&gt;"",ROUND(InpPerformance!AU$8,1),"")</f>
        <v/>
      </c>
      <c r="AV92" s="221" t="str">
        <f>IF(InpPerformance!AV$8&lt;&gt;"",ROUND(InpPerformance!AV$8,1),"")</f>
        <v/>
      </c>
      <c r="AW92" s="221" t="str">
        <f>IF(InpPerformance!AW$8&lt;&gt;"",ROUND(InpPerformance!AW$8,1),"")</f>
        <v/>
      </c>
      <c r="AX92" s="221" t="str">
        <f>IF(InpPerformance!AX$8&lt;&gt;"",ROUND(InpPerformance!AX$8,1),"")</f>
        <v/>
      </c>
      <c r="AY92" s="221" t="str">
        <f>IF(InpPerformance!AY$8&lt;&gt;"",ROUND(InpPerformance!AY$8,1),"")</f>
        <v/>
      </c>
      <c r="AZ92" s="221" t="str">
        <f>IF(InpPerformance!AZ$8&lt;&gt;"",ROUND(InpPerformance!AZ$8,1),"")</f>
        <v/>
      </c>
      <c r="BA92" s="221" t="str">
        <f>IF(InpPerformance!BA$8&lt;&gt;"",ROUND(InpPerformance!BA$8,1),"")</f>
        <v/>
      </c>
      <c r="BB92" s="221" t="str">
        <f>IF(InpPerformance!BB$8&lt;&gt;"",ROUND(InpPerformance!BB$8,1),"")</f>
        <v/>
      </c>
      <c r="BC92" s="221" t="str">
        <f>IF(InpPerformance!BC$8&lt;&gt;"",ROUND(InpPerformance!BC$8,1),"")</f>
        <v/>
      </c>
      <c r="BD92" s="221" t="str">
        <f>IF(InpPerformance!BD$8&lt;&gt;"",ROUND(InpPerformance!BD$8,1),"")</f>
        <v/>
      </c>
      <c r="BE92" s="221" t="str">
        <f>IF(InpPerformance!BE$8&lt;&gt;"",ROUND(InpPerformance!BE$8,1),"")</f>
        <v/>
      </c>
      <c r="BF92" s="221" t="str">
        <f>IF(InpPerformance!BF$8&lt;&gt;"",ROUND(InpPerformance!BF$8,1),"")</f>
        <v/>
      </c>
      <c r="BG92" s="221" t="str">
        <f>IF(InpPerformance!BG$8&lt;&gt;"",ROUND(InpPerformance!BG$8,1),"")</f>
        <v/>
      </c>
      <c r="BH92" s="221" t="str">
        <f>IF(InpPerformance!BH$8&lt;&gt;"",ROUND(InpPerformance!BH$8,1),"")</f>
        <v/>
      </c>
      <c r="BI92" s="221" t="str">
        <f>IF(InpPerformance!BI$8&lt;&gt;"",ROUND(InpPerformance!BI$8,1),"")</f>
        <v/>
      </c>
      <c r="BJ92" s="221" t="str">
        <f>IF(InpPerformance!BJ$8&lt;&gt;"",ROUND(InpPerformance!BJ$8,1),"")</f>
        <v/>
      </c>
      <c r="BK92" s="221" t="str">
        <f>IF(InpPerformance!BK$8&lt;&gt;"",ROUND(InpPerformance!BK$8,1),"")</f>
        <v/>
      </c>
      <c r="BL92" s="221" t="str">
        <f>IF(InpPerformance!BL$8&lt;&gt;"",ROUND(InpPerformance!BL$8,1),"")</f>
        <v/>
      </c>
      <c r="BM92" s="221" t="str">
        <f>IF(InpPerformance!BM$8&lt;&gt;"",ROUND(InpPerformance!BM$8,1),"")</f>
        <v/>
      </c>
      <c r="BN92" s="221" t="str">
        <f>IF(InpPerformance!BN$8&lt;&gt;"",ROUND(InpPerformance!BN$8,1),"")</f>
        <v/>
      </c>
      <c r="BO92" s="221" t="str">
        <f>IF(InpPerformance!BO$8&lt;&gt;"",ROUND(InpPerformance!BO$8,1),"")</f>
        <v/>
      </c>
      <c r="BP92" s="221" t="str">
        <f>IF(InpPerformance!BP$8&lt;&gt;"",ROUND(InpPerformance!BP$8,1),"")</f>
        <v/>
      </c>
      <c r="BQ92" s="221" t="str">
        <f>IF(InpPerformance!BQ$8&lt;&gt;"",ROUND(InpPerformance!BQ$8,1),"")</f>
        <v/>
      </c>
    </row>
    <row r="93" spans="1:69" s="15" customFormat="1" x14ac:dyDescent="0.2">
      <c r="A93" s="213"/>
      <c r="B93" s="213"/>
      <c r="C93" s="213"/>
      <c r="D93" s="213"/>
      <c r="E93" s="213" t="s">
        <v>183</v>
      </c>
      <c r="F93" s="213"/>
      <c r="G93" s="212" t="s">
        <v>201</v>
      </c>
      <c r="H93" s="213"/>
      <c r="I93" s="213"/>
      <c r="J93" s="222" t="str">
        <f t="shared" ref="J93:L93" si="61">IF(AND(J91=TRUE,J74=TRUE),(J84/J108)*J14*(100/J92)+J69,"")</f>
        <v/>
      </c>
      <c r="K93" s="222" t="str">
        <f t="shared" si="61"/>
        <v/>
      </c>
      <c r="L93" s="222" t="str">
        <f t="shared" si="61"/>
        <v/>
      </c>
      <c r="M93" s="222" t="str">
        <f t="shared" ref="M93:N93" si="62">IF(AND(M91=TRUE,M74=TRUE),(M84/M108)*M14*(100/M92)+M69,"")</f>
        <v/>
      </c>
      <c r="N93" s="222" t="str">
        <f t="shared" si="62"/>
        <v/>
      </c>
      <c r="O93" s="222" t="str">
        <f t="shared" ref="O93:BQ93" si="63">IF(AND(O91=TRUE,O74=TRUE),(O84/O108)*O14*(100/O92)+O69,"")</f>
        <v/>
      </c>
      <c r="P93" s="222" t="str">
        <f t="shared" si="63"/>
        <v/>
      </c>
      <c r="Q93" s="222" t="str">
        <f t="shared" si="63"/>
        <v/>
      </c>
      <c r="R93" s="222" t="str">
        <f t="shared" si="63"/>
        <v/>
      </c>
      <c r="S93" s="222" t="str">
        <f t="shared" si="63"/>
        <v/>
      </c>
      <c r="T93" s="222" t="str">
        <f t="shared" si="63"/>
        <v/>
      </c>
      <c r="U93" s="222" t="str">
        <f t="shared" si="63"/>
        <v/>
      </c>
      <c r="V93" s="222" t="str">
        <f t="shared" si="63"/>
        <v/>
      </c>
      <c r="W93" s="222" t="str">
        <f t="shared" si="63"/>
        <v/>
      </c>
      <c r="X93" s="222" t="str">
        <f t="shared" si="63"/>
        <v/>
      </c>
      <c r="Y93" s="222" t="str">
        <f t="shared" si="63"/>
        <v/>
      </c>
      <c r="Z93" s="222" t="str">
        <f t="shared" si="63"/>
        <v/>
      </c>
      <c r="AA93" s="222" t="str">
        <f t="shared" si="63"/>
        <v/>
      </c>
      <c r="AB93" s="222" t="str">
        <f t="shared" si="63"/>
        <v/>
      </c>
      <c r="AC93" s="222" t="str">
        <f t="shared" si="63"/>
        <v/>
      </c>
      <c r="AD93" s="222" t="str">
        <f t="shared" si="63"/>
        <v/>
      </c>
      <c r="AE93" s="222" t="str">
        <f t="shared" si="63"/>
        <v/>
      </c>
      <c r="AF93" s="222" t="str">
        <f t="shared" si="63"/>
        <v/>
      </c>
      <c r="AG93" s="222" t="str">
        <f t="shared" si="63"/>
        <v/>
      </c>
      <c r="AH93" s="222" t="str">
        <f t="shared" si="63"/>
        <v/>
      </c>
      <c r="AI93" s="222" t="str">
        <f t="shared" si="63"/>
        <v/>
      </c>
      <c r="AJ93" s="222" t="str">
        <f t="shared" si="63"/>
        <v/>
      </c>
      <c r="AK93" s="222" t="str">
        <f t="shared" si="63"/>
        <v/>
      </c>
      <c r="AL93" s="222" t="str">
        <f t="shared" si="63"/>
        <v/>
      </c>
      <c r="AM93" s="222" t="str">
        <f t="shared" si="63"/>
        <v/>
      </c>
      <c r="AN93" s="222" t="str">
        <f t="shared" si="63"/>
        <v/>
      </c>
      <c r="AO93" s="222" t="str">
        <f t="shared" si="63"/>
        <v/>
      </c>
      <c r="AP93" s="222" t="str">
        <f t="shared" si="63"/>
        <v/>
      </c>
      <c r="AQ93" s="222" t="str">
        <f t="shared" si="63"/>
        <v/>
      </c>
      <c r="AR93" s="222" t="str">
        <f t="shared" si="63"/>
        <v/>
      </c>
      <c r="AS93" s="222" t="str">
        <f t="shared" si="63"/>
        <v/>
      </c>
      <c r="AT93" s="222" t="str">
        <f t="shared" si="63"/>
        <v/>
      </c>
      <c r="AU93" s="222" t="str">
        <f t="shared" si="63"/>
        <v/>
      </c>
      <c r="AV93" s="222" t="str">
        <f t="shared" si="63"/>
        <v/>
      </c>
      <c r="AW93" s="222" t="str">
        <f t="shared" si="63"/>
        <v/>
      </c>
      <c r="AX93" s="222" t="str">
        <f t="shared" si="63"/>
        <v/>
      </c>
      <c r="AY93" s="222" t="str">
        <f t="shared" si="63"/>
        <v/>
      </c>
      <c r="AZ93" s="222" t="str">
        <f t="shared" si="63"/>
        <v/>
      </c>
      <c r="BA93" s="222" t="str">
        <f t="shared" si="63"/>
        <v/>
      </c>
      <c r="BB93" s="222" t="str">
        <f t="shared" si="63"/>
        <v/>
      </c>
      <c r="BC93" s="222" t="str">
        <f t="shared" si="63"/>
        <v/>
      </c>
      <c r="BD93" s="222" t="str">
        <f t="shared" si="63"/>
        <v/>
      </c>
      <c r="BE93" s="222" t="str">
        <f t="shared" si="63"/>
        <v/>
      </c>
      <c r="BF93" s="222" t="str">
        <f t="shared" si="63"/>
        <v/>
      </c>
      <c r="BG93" s="222" t="str">
        <f t="shared" si="63"/>
        <v/>
      </c>
      <c r="BH93" s="222" t="str">
        <f t="shared" si="63"/>
        <v/>
      </c>
      <c r="BI93" s="222" t="str">
        <f t="shared" si="63"/>
        <v/>
      </c>
      <c r="BJ93" s="222" t="str">
        <f t="shared" si="63"/>
        <v/>
      </c>
      <c r="BK93" s="222" t="str">
        <f t="shared" si="63"/>
        <v/>
      </c>
      <c r="BL93" s="222" t="str">
        <f t="shared" si="63"/>
        <v/>
      </c>
      <c r="BM93" s="222" t="str">
        <f t="shared" si="63"/>
        <v/>
      </c>
      <c r="BN93" s="222" t="str">
        <f t="shared" si="63"/>
        <v/>
      </c>
      <c r="BO93" s="222" t="str">
        <f t="shared" si="63"/>
        <v/>
      </c>
      <c r="BP93" s="222" t="str">
        <f t="shared" si="63"/>
        <v/>
      </c>
      <c r="BQ93" s="222" t="str">
        <f t="shared" si="63"/>
        <v/>
      </c>
    </row>
    <row r="94" spans="1:69" s="15" customFormat="1" x14ac:dyDescent="0.2">
      <c r="A94" s="213"/>
      <c r="B94" s="213"/>
      <c r="C94" s="213"/>
      <c r="D94" s="213"/>
      <c r="E94" s="212"/>
      <c r="F94" s="212"/>
      <c r="G94" s="212"/>
      <c r="H94" s="212"/>
      <c r="I94" s="213"/>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row>
    <row r="95" spans="1:69" s="15" customFormat="1" x14ac:dyDescent="0.2">
      <c r="A95" s="213"/>
      <c r="B95" s="213"/>
      <c r="C95" s="213"/>
      <c r="D95" s="213"/>
      <c r="E95" s="212" t="s">
        <v>199</v>
      </c>
      <c r="F95" s="212"/>
      <c r="G95" s="212" t="s">
        <v>201</v>
      </c>
      <c r="H95" s="212"/>
      <c r="I95" s="213"/>
      <c r="J95" s="222" t="str">
        <f>IF(J68&lt;&gt;"",J68,IF(J93&lt;&gt;"",J93,IF(J90&lt;&gt;"",J90,J86)))</f>
        <v/>
      </c>
      <c r="K95" s="222" t="str">
        <f t="shared" ref="K95:L95" si="64">IF(K68&lt;&gt;"",K68,IF(K93&lt;&gt;"",K93,IF(K90&lt;&gt;"",K90,K86)))</f>
        <v/>
      </c>
      <c r="L95" s="222" t="str">
        <f t="shared" si="64"/>
        <v/>
      </c>
      <c r="M95" s="222" t="str">
        <f t="shared" ref="M95:N95" si="65">IF(M68&lt;&gt;"",M68,IF(M93&lt;&gt;"",M93,IF(M90&lt;&gt;"",M90,M86)))</f>
        <v/>
      </c>
      <c r="N95" s="222" t="str">
        <f t="shared" si="65"/>
        <v/>
      </c>
      <c r="O95" s="222" t="str">
        <f t="shared" ref="O95:BQ95" si="66">IF(O68&lt;&gt;"",O68,IF(O93&lt;&gt;"",O93,IF(O90&lt;&gt;"",O90,O86)))</f>
        <v/>
      </c>
      <c r="P95" s="222" t="str">
        <f t="shared" si="66"/>
        <v/>
      </c>
      <c r="Q95" s="222" t="str">
        <f t="shared" si="66"/>
        <v/>
      </c>
      <c r="R95" s="222" t="str">
        <f t="shared" si="66"/>
        <v/>
      </c>
      <c r="S95" s="222" t="str">
        <f t="shared" si="66"/>
        <v/>
      </c>
      <c r="T95" s="222" t="str">
        <f t="shared" si="66"/>
        <v/>
      </c>
      <c r="U95" s="222" t="str">
        <f t="shared" si="66"/>
        <v/>
      </c>
      <c r="V95" s="222" t="str">
        <f t="shared" si="66"/>
        <v/>
      </c>
      <c r="W95" s="222" t="str">
        <f t="shared" si="66"/>
        <v/>
      </c>
      <c r="X95" s="222" t="str">
        <f t="shared" si="66"/>
        <v/>
      </c>
      <c r="Y95" s="222" t="str">
        <f t="shared" si="66"/>
        <v/>
      </c>
      <c r="Z95" s="222" t="str">
        <f t="shared" si="66"/>
        <v/>
      </c>
      <c r="AA95" s="222" t="str">
        <f t="shared" si="66"/>
        <v/>
      </c>
      <c r="AB95" s="222" t="str">
        <f t="shared" si="66"/>
        <v/>
      </c>
      <c r="AC95" s="222" t="str">
        <f t="shared" si="66"/>
        <v/>
      </c>
      <c r="AD95" s="222" t="str">
        <f t="shared" si="66"/>
        <v/>
      </c>
      <c r="AE95" s="222" t="str">
        <f t="shared" si="66"/>
        <v/>
      </c>
      <c r="AF95" s="222" t="str">
        <f t="shared" si="66"/>
        <v/>
      </c>
      <c r="AG95" s="222" t="str">
        <f t="shared" si="66"/>
        <v/>
      </c>
      <c r="AH95" s="222" t="str">
        <f t="shared" si="66"/>
        <v/>
      </c>
      <c r="AI95" s="222" t="str">
        <f t="shared" si="66"/>
        <v/>
      </c>
      <c r="AJ95" s="222" t="str">
        <f t="shared" si="66"/>
        <v/>
      </c>
      <c r="AK95" s="222" t="str">
        <f t="shared" si="66"/>
        <v/>
      </c>
      <c r="AL95" s="222" t="str">
        <f t="shared" si="66"/>
        <v/>
      </c>
      <c r="AM95" s="222" t="str">
        <f t="shared" si="66"/>
        <v/>
      </c>
      <c r="AN95" s="222" t="str">
        <f t="shared" si="66"/>
        <v/>
      </c>
      <c r="AO95" s="222" t="str">
        <f t="shared" si="66"/>
        <v/>
      </c>
      <c r="AP95" s="222" t="str">
        <f t="shared" si="66"/>
        <v/>
      </c>
      <c r="AQ95" s="222" t="str">
        <f t="shared" si="66"/>
        <v/>
      </c>
      <c r="AR95" s="222" t="str">
        <f t="shared" si="66"/>
        <v/>
      </c>
      <c r="AS95" s="222" t="str">
        <f t="shared" si="66"/>
        <v/>
      </c>
      <c r="AT95" s="222" t="str">
        <f t="shared" si="66"/>
        <v/>
      </c>
      <c r="AU95" s="222" t="str">
        <f t="shared" si="66"/>
        <v/>
      </c>
      <c r="AV95" s="222" t="str">
        <f t="shared" si="66"/>
        <v/>
      </c>
      <c r="AW95" s="222" t="str">
        <f t="shared" si="66"/>
        <v/>
      </c>
      <c r="AX95" s="222" t="str">
        <f t="shared" si="66"/>
        <v/>
      </c>
      <c r="AY95" s="222" t="str">
        <f t="shared" si="66"/>
        <v/>
      </c>
      <c r="AZ95" s="222" t="str">
        <f t="shared" si="66"/>
        <v/>
      </c>
      <c r="BA95" s="222" t="str">
        <f t="shared" si="66"/>
        <v/>
      </c>
      <c r="BB95" s="222" t="str">
        <f t="shared" si="66"/>
        <v/>
      </c>
      <c r="BC95" s="222" t="str">
        <f t="shared" si="66"/>
        <v/>
      </c>
      <c r="BD95" s="222" t="str">
        <f t="shared" si="66"/>
        <v/>
      </c>
      <c r="BE95" s="222" t="str">
        <f t="shared" si="66"/>
        <v/>
      </c>
      <c r="BF95" s="222" t="str">
        <f t="shared" si="66"/>
        <v/>
      </c>
      <c r="BG95" s="222" t="str">
        <f t="shared" si="66"/>
        <v/>
      </c>
      <c r="BH95" s="222" t="str">
        <f t="shared" si="66"/>
        <v/>
      </c>
      <c r="BI95" s="222" t="str">
        <f t="shared" si="66"/>
        <v/>
      </c>
      <c r="BJ95" s="222" t="str">
        <f t="shared" si="66"/>
        <v/>
      </c>
      <c r="BK95" s="222" t="str">
        <f t="shared" si="66"/>
        <v/>
      </c>
      <c r="BL95" s="222" t="str">
        <f t="shared" si="66"/>
        <v/>
      </c>
      <c r="BM95" s="222" t="str">
        <f t="shared" si="66"/>
        <v/>
      </c>
      <c r="BN95" s="222" t="str">
        <f t="shared" si="66"/>
        <v/>
      </c>
      <c r="BO95" s="222" t="str">
        <f t="shared" si="66"/>
        <v/>
      </c>
      <c r="BP95" s="222" t="str">
        <f t="shared" si="66"/>
        <v/>
      </c>
      <c r="BQ95" s="222" t="str">
        <f t="shared" si="66"/>
        <v/>
      </c>
    </row>
    <row r="96" spans="1:69" s="15" customFormat="1" x14ac:dyDescent="0.2">
      <c r="A96" s="213"/>
      <c r="B96" s="213"/>
      <c r="C96" s="213"/>
      <c r="D96" s="213"/>
      <c r="E96" s="212" t="str">
        <f>E16</f>
        <v>Actual performance (rounded unless HH:MM:SS unit is used)</v>
      </c>
      <c r="F96" s="212"/>
      <c r="G96" s="212" t="str">
        <f>G16</f>
        <v>Performance commitment unit</v>
      </c>
      <c r="H96" s="212"/>
      <c r="I96" s="213"/>
      <c r="J96" s="222" t="str">
        <f t="shared" ref="J96:L96" si="67">J16</f>
        <v/>
      </c>
      <c r="K96" s="222" t="str">
        <f t="shared" si="67"/>
        <v/>
      </c>
      <c r="L96" s="222" t="str">
        <f t="shared" si="67"/>
        <v/>
      </c>
      <c r="M96" s="222" t="str">
        <f t="shared" ref="M96:N96" si="68">M16</f>
        <v/>
      </c>
      <c r="N96" s="222" t="str">
        <f t="shared" si="68"/>
        <v/>
      </c>
      <c r="O96" s="222" t="str">
        <f t="shared" ref="O96:BQ96" si="69">O16</f>
        <v/>
      </c>
      <c r="P96" s="222" t="str">
        <f t="shared" si="69"/>
        <v/>
      </c>
      <c r="Q96" s="222" t="str">
        <f t="shared" si="69"/>
        <v/>
      </c>
      <c r="R96" s="222" t="str">
        <f t="shared" si="69"/>
        <v/>
      </c>
      <c r="S96" s="222" t="str">
        <f t="shared" si="69"/>
        <v/>
      </c>
      <c r="T96" s="222" t="str">
        <f t="shared" si="69"/>
        <v/>
      </c>
      <c r="U96" s="222" t="str">
        <f t="shared" si="69"/>
        <v/>
      </c>
      <c r="V96" s="222" t="str">
        <f t="shared" si="69"/>
        <v/>
      </c>
      <c r="W96" s="222" t="str">
        <f t="shared" si="69"/>
        <v/>
      </c>
      <c r="X96" s="222" t="str">
        <f t="shared" si="69"/>
        <v/>
      </c>
      <c r="Y96" s="222" t="str">
        <f t="shared" si="69"/>
        <v/>
      </c>
      <c r="Z96" s="222" t="str">
        <f t="shared" si="69"/>
        <v/>
      </c>
      <c r="AA96" s="222" t="str">
        <f t="shared" si="69"/>
        <v/>
      </c>
      <c r="AB96" s="222" t="str">
        <f t="shared" si="69"/>
        <v/>
      </c>
      <c r="AC96" s="222" t="str">
        <f t="shared" si="69"/>
        <v/>
      </c>
      <c r="AD96" s="222" t="str">
        <f t="shared" si="69"/>
        <v/>
      </c>
      <c r="AE96" s="222" t="str">
        <f t="shared" si="69"/>
        <v/>
      </c>
      <c r="AF96" s="222" t="str">
        <f t="shared" si="69"/>
        <v/>
      </c>
      <c r="AG96" s="222" t="str">
        <f t="shared" si="69"/>
        <v/>
      </c>
      <c r="AH96" s="222" t="str">
        <f t="shared" si="69"/>
        <v/>
      </c>
      <c r="AI96" s="222" t="str">
        <f t="shared" si="69"/>
        <v/>
      </c>
      <c r="AJ96" s="222" t="str">
        <f t="shared" si="69"/>
        <v/>
      </c>
      <c r="AK96" s="222" t="str">
        <f t="shared" si="69"/>
        <v/>
      </c>
      <c r="AL96" s="222" t="str">
        <f t="shared" si="69"/>
        <v/>
      </c>
      <c r="AM96" s="222" t="str">
        <f t="shared" si="69"/>
        <v/>
      </c>
      <c r="AN96" s="222" t="str">
        <f t="shared" si="69"/>
        <v/>
      </c>
      <c r="AO96" s="222" t="str">
        <f t="shared" si="69"/>
        <v/>
      </c>
      <c r="AP96" s="222" t="str">
        <f t="shared" si="69"/>
        <v/>
      </c>
      <c r="AQ96" s="222" t="str">
        <f t="shared" si="69"/>
        <v/>
      </c>
      <c r="AR96" s="222" t="str">
        <f t="shared" si="69"/>
        <v/>
      </c>
      <c r="AS96" s="222" t="str">
        <f t="shared" si="69"/>
        <v/>
      </c>
      <c r="AT96" s="222" t="str">
        <f t="shared" si="69"/>
        <v/>
      </c>
      <c r="AU96" s="222" t="str">
        <f t="shared" si="69"/>
        <v/>
      </c>
      <c r="AV96" s="222" t="str">
        <f t="shared" si="69"/>
        <v/>
      </c>
      <c r="AW96" s="222" t="str">
        <f t="shared" si="69"/>
        <v/>
      </c>
      <c r="AX96" s="222" t="str">
        <f t="shared" si="69"/>
        <v/>
      </c>
      <c r="AY96" s="222" t="str">
        <f t="shared" si="69"/>
        <v/>
      </c>
      <c r="AZ96" s="222" t="str">
        <f t="shared" si="69"/>
        <v/>
      </c>
      <c r="BA96" s="222" t="str">
        <f t="shared" si="69"/>
        <v/>
      </c>
      <c r="BB96" s="222" t="str">
        <f t="shared" si="69"/>
        <v/>
      </c>
      <c r="BC96" s="222" t="str">
        <f t="shared" si="69"/>
        <v/>
      </c>
      <c r="BD96" s="222" t="str">
        <f t="shared" si="69"/>
        <v/>
      </c>
      <c r="BE96" s="222" t="str">
        <f t="shared" si="69"/>
        <v/>
      </c>
      <c r="BF96" s="222" t="str">
        <f t="shared" si="69"/>
        <v/>
      </c>
      <c r="BG96" s="222" t="str">
        <f t="shared" si="69"/>
        <v/>
      </c>
      <c r="BH96" s="222" t="str">
        <f t="shared" si="69"/>
        <v/>
      </c>
      <c r="BI96" s="222" t="str">
        <f t="shared" si="69"/>
        <v/>
      </c>
      <c r="BJ96" s="222" t="str">
        <f t="shared" si="69"/>
        <v/>
      </c>
      <c r="BK96" s="222" t="str">
        <f t="shared" si="69"/>
        <v/>
      </c>
      <c r="BL96" s="222" t="str">
        <f t="shared" si="69"/>
        <v/>
      </c>
      <c r="BM96" s="222" t="str">
        <f t="shared" si="69"/>
        <v/>
      </c>
      <c r="BN96" s="222" t="str">
        <f t="shared" si="69"/>
        <v/>
      </c>
      <c r="BO96" s="222" t="str">
        <f t="shared" si="69"/>
        <v/>
      </c>
      <c r="BP96" s="222" t="str">
        <f t="shared" si="69"/>
        <v/>
      </c>
      <c r="BQ96" s="222" t="str">
        <f t="shared" si="69"/>
        <v/>
      </c>
    </row>
    <row r="97" spans="1:69" s="15" customFormat="1" x14ac:dyDescent="0.2">
      <c r="A97" s="213"/>
      <c r="B97" s="213"/>
      <c r="C97" s="213"/>
      <c r="D97" s="213"/>
      <c r="E97" s="212" t="s">
        <v>202</v>
      </c>
      <c r="F97" s="212"/>
      <c r="G97" s="212" t="str">
        <f>G7</f>
        <v>Performance commitment unit</v>
      </c>
      <c r="H97" s="212"/>
      <c r="I97" s="213"/>
      <c r="J97" s="222" t="str">
        <f t="shared" ref="J97:L97" si="70">IF(J74=TRUE,IF(J$14&gt;0,MIN(J$16,J95),MAX(J$16,J95)),"")</f>
        <v/>
      </c>
      <c r="K97" s="222" t="str">
        <f t="shared" si="70"/>
        <v/>
      </c>
      <c r="L97" s="222" t="str">
        <f t="shared" si="70"/>
        <v/>
      </c>
      <c r="M97" s="222" t="str">
        <f t="shared" ref="M97:N97" si="71">IF(M74=TRUE,IF(M$14&gt;0,MIN(M$16,M95),MAX(M$16,M95)),"")</f>
        <v/>
      </c>
      <c r="N97" s="222" t="str">
        <f t="shared" si="71"/>
        <v/>
      </c>
      <c r="O97" s="222" t="str">
        <f t="shared" ref="O97:BQ97" si="72">IF(O74=TRUE,IF(O$14&gt;0,MIN(O$16,O95),MAX(O$16,O95)),"")</f>
        <v/>
      </c>
      <c r="P97" s="222" t="str">
        <f t="shared" si="72"/>
        <v/>
      </c>
      <c r="Q97" s="222" t="str">
        <f t="shared" si="72"/>
        <v/>
      </c>
      <c r="R97" s="222" t="str">
        <f t="shared" si="72"/>
        <v/>
      </c>
      <c r="S97" s="222" t="str">
        <f t="shared" si="72"/>
        <v/>
      </c>
      <c r="T97" s="222" t="str">
        <f t="shared" si="72"/>
        <v/>
      </c>
      <c r="U97" s="222" t="str">
        <f t="shared" si="72"/>
        <v/>
      </c>
      <c r="V97" s="222" t="str">
        <f t="shared" si="72"/>
        <v/>
      </c>
      <c r="W97" s="222" t="str">
        <f t="shared" si="72"/>
        <v/>
      </c>
      <c r="X97" s="222" t="str">
        <f t="shared" si="72"/>
        <v/>
      </c>
      <c r="Y97" s="222" t="str">
        <f t="shared" si="72"/>
        <v/>
      </c>
      <c r="Z97" s="222" t="str">
        <f t="shared" si="72"/>
        <v/>
      </c>
      <c r="AA97" s="222" t="str">
        <f t="shared" si="72"/>
        <v/>
      </c>
      <c r="AB97" s="222" t="str">
        <f t="shared" si="72"/>
        <v/>
      </c>
      <c r="AC97" s="222" t="str">
        <f t="shared" si="72"/>
        <v/>
      </c>
      <c r="AD97" s="222" t="str">
        <f t="shared" si="72"/>
        <v/>
      </c>
      <c r="AE97" s="222" t="str">
        <f t="shared" si="72"/>
        <v/>
      </c>
      <c r="AF97" s="222" t="str">
        <f t="shared" si="72"/>
        <v/>
      </c>
      <c r="AG97" s="222" t="str">
        <f t="shared" si="72"/>
        <v/>
      </c>
      <c r="AH97" s="222" t="str">
        <f t="shared" si="72"/>
        <v/>
      </c>
      <c r="AI97" s="222" t="str">
        <f t="shared" si="72"/>
        <v/>
      </c>
      <c r="AJ97" s="222" t="str">
        <f t="shared" si="72"/>
        <v/>
      </c>
      <c r="AK97" s="222" t="str">
        <f t="shared" si="72"/>
        <v/>
      </c>
      <c r="AL97" s="222" t="str">
        <f t="shared" si="72"/>
        <v/>
      </c>
      <c r="AM97" s="222" t="str">
        <f t="shared" si="72"/>
        <v/>
      </c>
      <c r="AN97" s="222" t="str">
        <f t="shared" si="72"/>
        <v/>
      </c>
      <c r="AO97" s="222" t="str">
        <f t="shared" si="72"/>
        <v/>
      </c>
      <c r="AP97" s="222" t="str">
        <f t="shared" si="72"/>
        <v/>
      </c>
      <c r="AQ97" s="222" t="str">
        <f t="shared" si="72"/>
        <v/>
      </c>
      <c r="AR97" s="222" t="str">
        <f t="shared" si="72"/>
        <v/>
      </c>
      <c r="AS97" s="222" t="str">
        <f t="shared" si="72"/>
        <v/>
      </c>
      <c r="AT97" s="222" t="str">
        <f t="shared" si="72"/>
        <v/>
      </c>
      <c r="AU97" s="222" t="str">
        <f t="shared" si="72"/>
        <v/>
      </c>
      <c r="AV97" s="222" t="str">
        <f t="shared" si="72"/>
        <v/>
      </c>
      <c r="AW97" s="222" t="str">
        <f t="shared" si="72"/>
        <v/>
      </c>
      <c r="AX97" s="222" t="str">
        <f t="shared" si="72"/>
        <v/>
      </c>
      <c r="AY97" s="222" t="str">
        <f t="shared" si="72"/>
        <v/>
      </c>
      <c r="AZ97" s="222" t="str">
        <f t="shared" si="72"/>
        <v/>
      </c>
      <c r="BA97" s="222" t="str">
        <f t="shared" si="72"/>
        <v/>
      </c>
      <c r="BB97" s="222" t="str">
        <f t="shared" si="72"/>
        <v/>
      </c>
      <c r="BC97" s="222" t="str">
        <f t="shared" si="72"/>
        <v/>
      </c>
      <c r="BD97" s="222" t="str">
        <f t="shared" si="72"/>
        <v/>
      </c>
      <c r="BE97" s="222" t="str">
        <f t="shared" si="72"/>
        <v/>
      </c>
      <c r="BF97" s="222" t="str">
        <f t="shared" si="72"/>
        <v/>
      </c>
      <c r="BG97" s="222" t="str">
        <f t="shared" si="72"/>
        <v/>
      </c>
      <c r="BH97" s="222" t="str">
        <f t="shared" si="72"/>
        <v/>
      </c>
      <c r="BI97" s="222" t="str">
        <f t="shared" si="72"/>
        <v/>
      </c>
      <c r="BJ97" s="222" t="str">
        <f t="shared" si="72"/>
        <v/>
      </c>
      <c r="BK97" s="222" t="str">
        <f t="shared" si="72"/>
        <v/>
      </c>
      <c r="BL97" s="222" t="str">
        <f t="shared" si="72"/>
        <v/>
      </c>
      <c r="BM97" s="222" t="str">
        <f t="shared" si="72"/>
        <v/>
      </c>
      <c r="BN97" s="222" t="str">
        <f t="shared" si="72"/>
        <v/>
      </c>
      <c r="BO97" s="222" t="str">
        <f t="shared" si="72"/>
        <v/>
      </c>
      <c r="BP97" s="222" t="str">
        <f t="shared" si="72"/>
        <v/>
      </c>
      <c r="BQ97" s="222" t="str">
        <f t="shared" si="72"/>
        <v/>
      </c>
    </row>
    <row r="98" spans="1:69" s="15" customFormat="1" x14ac:dyDescent="0.2">
      <c r="A98" s="213"/>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69" s="15" customFormat="1" x14ac:dyDescent="0.2">
      <c r="A99" s="213"/>
      <c r="B99" s="213"/>
      <c r="C99" s="213"/>
      <c r="D99" s="213"/>
      <c r="E99" s="212" t="s">
        <v>203</v>
      </c>
      <c r="F99" s="212"/>
      <c r="G99" s="212" t="str">
        <f>G7</f>
        <v>Performance commitment unit</v>
      </c>
      <c r="H99" s="212"/>
      <c r="I99" s="213"/>
      <c r="J99" s="222">
        <f t="shared" ref="J99:L99" si="73">IF(J74=TRUE,ABS(J97-J69),0)</f>
        <v>0</v>
      </c>
      <c r="K99" s="222">
        <f t="shared" si="73"/>
        <v>0</v>
      </c>
      <c r="L99" s="222">
        <f t="shared" si="73"/>
        <v>0</v>
      </c>
      <c r="M99" s="222">
        <f t="shared" ref="M99:N99" si="74">IF(M74=TRUE,ABS(M97-M69),0)</f>
        <v>0</v>
      </c>
      <c r="N99" s="222">
        <f t="shared" si="74"/>
        <v>0</v>
      </c>
      <c r="O99" s="222">
        <f t="shared" ref="O99:BQ99" si="75">IF(O74=TRUE,ABS(O97-O69),0)</f>
        <v>0</v>
      </c>
      <c r="P99" s="222">
        <f t="shared" si="75"/>
        <v>0</v>
      </c>
      <c r="Q99" s="222">
        <f t="shared" si="75"/>
        <v>0</v>
      </c>
      <c r="R99" s="222">
        <f t="shared" si="75"/>
        <v>0</v>
      </c>
      <c r="S99" s="222">
        <f t="shared" si="75"/>
        <v>0</v>
      </c>
      <c r="T99" s="222">
        <f t="shared" si="75"/>
        <v>0</v>
      </c>
      <c r="U99" s="222">
        <f t="shared" si="75"/>
        <v>0</v>
      </c>
      <c r="V99" s="222">
        <f t="shared" si="75"/>
        <v>0</v>
      </c>
      <c r="W99" s="222">
        <f t="shared" si="75"/>
        <v>0</v>
      </c>
      <c r="X99" s="222">
        <f t="shared" si="75"/>
        <v>0</v>
      </c>
      <c r="Y99" s="222">
        <f t="shared" si="75"/>
        <v>0</v>
      </c>
      <c r="Z99" s="222">
        <f t="shared" si="75"/>
        <v>0</v>
      </c>
      <c r="AA99" s="222">
        <f t="shared" si="75"/>
        <v>0</v>
      </c>
      <c r="AB99" s="222">
        <f t="shared" si="75"/>
        <v>0</v>
      </c>
      <c r="AC99" s="222">
        <f t="shared" si="75"/>
        <v>0</v>
      </c>
      <c r="AD99" s="222">
        <f t="shared" si="75"/>
        <v>0</v>
      </c>
      <c r="AE99" s="222">
        <f t="shared" si="75"/>
        <v>0</v>
      </c>
      <c r="AF99" s="222">
        <f t="shared" si="75"/>
        <v>0</v>
      </c>
      <c r="AG99" s="222">
        <f t="shared" si="75"/>
        <v>0</v>
      </c>
      <c r="AH99" s="222">
        <f t="shared" si="75"/>
        <v>0</v>
      </c>
      <c r="AI99" s="222">
        <f t="shared" si="75"/>
        <v>0</v>
      </c>
      <c r="AJ99" s="222">
        <f t="shared" si="75"/>
        <v>0</v>
      </c>
      <c r="AK99" s="222">
        <f t="shared" si="75"/>
        <v>0</v>
      </c>
      <c r="AL99" s="222">
        <f t="shared" si="75"/>
        <v>0</v>
      </c>
      <c r="AM99" s="222">
        <f t="shared" si="75"/>
        <v>0</v>
      </c>
      <c r="AN99" s="222">
        <f t="shared" si="75"/>
        <v>0</v>
      </c>
      <c r="AO99" s="222">
        <f t="shared" si="75"/>
        <v>0</v>
      </c>
      <c r="AP99" s="222">
        <f t="shared" si="75"/>
        <v>0</v>
      </c>
      <c r="AQ99" s="222">
        <f t="shared" si="75"/>
        <v>0</v>
      </c>
      <c r="AR99" s="222">
        <f t="shared" si="75"/>
        <v>0</v>
      </c>
      <c r="AS99" s="222">
        <f t="shared" si="75"/>
        <v>0</v>
      </c>
      <c r="AT99" s="222">
        <f t="shared" si="75"/>
        <v>0</v>
      </c>
      <c r="AU99" s="222">
        <f t="shared" si="75"/>
        <v>0</v>
      </c>
      <c r="AV99" s="222">
        <f t="shared" si="75"/>
        <v>0</v>
      </c>
      <c r="AW99" s="222">
        <f t="shared" si="75"/>
        <v>0</v>
      </c>
      <c r="AX99" s="222">
        <f t="shared" si="75"/>
        <v>0</v>
      </c>
      <c r="AY99" s="222">
        <f t="shared" si="75"/>
        <v>0</v>
      </c>
      <c r="AZ99" s="222">
        <f t="shared" si="75"/>
        <v>0</v>
      </c>
      <c r="BA99" s="222">
        <f t="shared" si="75"/>
        <v>0</v>
      </c>
      <c r="BB99" s="222">
        <f t="shared" si="75"/>
        <v>0</v>
      </c>
      <c r="BC99" s="222">
        <f t="shared" si="75"/>
        <v>0</v>
      </c>
      <c r="BD99" s="222">
        <f t="shared" si="75"/>
        <v>0</v>
      </c>
      <c r="BE99" s="222">
        <f t="shared" si="75"/>
        <v>0</v>
      </c>
      <c r="BF99" s="222">
        <f t="shared" si="75"/>
        <v>0</v>
      </c>
      <c r="BG99" s="222">
        <f t="shared" si="75"/>
        <v>0</v>
      </c>
      <c r="BH99" s="222">
        <f t="shared" si="75"/>
        <v>0</v>
      </c>
      <c r="BI99" s="222">
        <f t="shared" si="75"/>
        <v>0</v>
      </c>
      <c r="BJ99" s="222">
        <f t="shared" si="75"/>
        <v>0</v>
      </c>
      <c r="BK99" s="222">
        <f t="shared" si="75"/>
        <v>0</v>
      </c>
      <c r="BL99" s="222">
        <f t="shared" si="75"/>
        <v>0</v>
      </c>
      <c r="BM99" s="222">
        <f t="shared" si="75"/>
        <v>0</v>
      </c>
      <c r="BN99" s="222">
        <f t="shared" si="75"/>
        <v>0</v>
      </c>
      <c r="BO99" s="222">
        <f t="shared" si="75"/>
        <v>0</v>
      </c>
      <c r="BP99" s="222">
        <f t="shared" si="75"/>
        <v>0</v>
      </c>
      <c r="BQ99" s="222">
        <f t="shared" si="75"/>
        <v>0</v>
      </c>
    </row>
    <row r="100" spans="1:69" s="15" customFormat="1" x14ac:dyDescent="0.2">
      <c r="A100" s="213"/>
      <c r="B100" s="213"/>
      <c r="C100" s="213"/>
      <c r="D100" s="213"/>
      <c r="E100" s="212"/>
      <c r="F100" s="212"/>
      <c r="G100" s="212"/>
      <c r="H100" s="212"/>
      <c r="I100" s="213"/>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row>
    <row r="101" spans="1:69" s="15" customFormat="1" x14ac:dyDescent="0.2">
      <c r="A101" s="213"/>
      <c r="B101" s="213"/>
      <c r="C101" s="213"/>
      <c r="D101" s="205" t="s">
        <v>181</v>
      </c>
      <c r="E101" s="213"/>
      <c r="F101" s="213"/>
      <c r="G101" s="213"/>
      <c r="H101" s="213"/>
      <c r="I101" s="213"/>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7"/>
      <c r="BA101" s="237"/>
      <c r="BB101" s="237"/>
      <c r="BC101" s="237"/>
      <c r="BD101" s="237"/>
      <c r="BE101" s="237"/>
      <c r="BF101" s="237"/>
      <c r="BG101" s="237"/>
      <c r="BH101" s="237"/>
      <c r="BI101" s="237"/>
      <c r="BJ101" s="237"/>
      <c r="BK101" s="237"/>
      <c r="BL101" s="237"/>
      <c r="BM101" s="237"/>
      <c r="BN101" s="237"/>
      <c r="BO101" s="237"/>
      <c r="BP101" s="237"/>
      <c r="BQ101" s="237"/>
    </row>
    <row r="102" spans="1:69" s="15" customFormat="1" x14ac:dyDescent="0.2">
      <c r="A102" s="213"/>
      <c r="B102" s="213"/>
      <c r="C102" s="213"/>
      <c r="D102" s="213"/>
      <c r="E102" s="220" t="str">
        <f>InpPerformance!E$19</f>
        <v>ODI is calculated in decimal minutes, but the performance commitment is specified in HH:MM:SS</v>
      </c>
      <c r="F102" s="220"/>
      <c r="G102" s="220" t="str">
        <f>InpPerformance!G$19</f>
        <v>TRUE or FALSE</v>
      </c>
      <c r="H102" s="220"/>
      <c r="I102" s="220"/>
      <c r="J102" s="220" t="str">
        <f>InpPerformance!J$19</f>
        <v/>
      </c>
      <c r="K102" s="220" t="str">
        <f>InpPerformance!K$19</f>
        <v/>
      </c>
      <c r="L102" s="220" t="str">
        <f>InpPerformance!L$19</f>
        <v/>
      </c>
      <c r="M102" s="220" t="str">
        <f>InpPerformance!M$19</f>
        <v/>
      </c>
      <c r="N102" s="220" t="str">
        <f>InpPerformance!N$19</f>
        <v/>
      </c>
      <c r="O102" s="220" t="str">
        <f>InpPerformance!O$19</f>
        <v/>
      </c>
      <c r="P102" s="220" t="str">
        <f>InpPerformance!P$19</f>
        <v/>
      </c>
      <c r="Q102" s="220" t="str">
        <f>InpPerformance!Q$19</f>
        <v/>
      </c>
      <c r="R102" s="220" t="str">
        <f>InpPerformance!R$19</f>
        <v/>
      </c>
      <c r="S102" s="220" t="str">
        <f>InpPerformance!S$19</f>
        <v/>
      </c>
      <c r="T102" s="220" t="str">
        <f>InpPerformance!T$19</f>
        <v/>
      </c>
      <c r="U102" s="220" t="str">
        <f>InpPerformance!U$19</f>
        <v/>
      </c>
      <c r="V102" s="220" t="str">
        <f>InpPerformance!V$19</f>
        <v/>
      </c>
      <c r="W102" s="220" t="str">
        <f>InpPerformance!W$19</f>
        <v/>
      </c>
      <c r="X102" s="220" t="str">
        <f>InpPerformance!X$19</f>
        <v/>
      </c>
      <c r="Y102" s="220" t="str">
        <f>InpPerformance!Y$19</f>
        <v/>
      </c>
      <c r="Z102" s="220" t="str">
        <f>InpPerformance!Z$19</f>
        <v/>
      </c>
      <c r="AA102" s="220" t="str">
        <f>InpPerformance!AA$19</f>
        <v/>
      </c>
      <c r="AB102" s="220" t="str">
        <f>InpPerformance!AB$19</f>
        <v/>
      </c>
      <c r="AC102" s="220" t="str">
        <f>InpPerformance!AC$19</f>
        <v/>
      </c>
      <c r="AD102" s="220" t="str">
        <f>InpPerformance!AD$19</f>
        <v/>
      </c>
      <c r="AE102" s="220" t="str">
        <f>InpPerformance!AE$19</f>
        <v/>
      </c>
      <c r="AF102" s="220" t="str">
        <f>InpPerformance!AF$19</f>
        <v/>
      </c>
      <c r="AG102" s="220" t="str">
        <f>InpPerformance!AG$19</f>
        <v/>
      </c>
      <c r="AH102" s="220" t="str">
        <f>InpPerformance!AH$19</f>
        <v/>
      </c>
      <c r="AI102" s="220" t="str">
        <f>InpPerformance!AI$19</f>
        <v/>
      </c>
      <c r="AJ102" s="220" t="str">
        <f>InpPerformance!AJ$19</f>
        <v/>
      </c>
      <c r="AK102" s="220" t="str">
        <f>InpPerformance!AK$19</f>
        <v/>
      </c>
      <c r="AL102" s="220" t="str">
        <f>InpPerformance!AL$19</f>
        <v/>
      </c>
      <c r="AM102" s="220" t="str">
        <f>InpPerformance!AM$19</f>
        <v/>
      </c>
      <c r="AN102" s="220" t="str">
        <f>InpPerformance!AN$19</f>
        <v/>
      </c>
      <c r="AO102" s="220" t="str">
        <f>InpPerformance!AO$19</f>
        <v/>
      </c>
      <c r="AP102" s="220" t="str">
        <f>InpPerformance!AP$19</f>
        <v/>
      </c>
      <c r="AQ102" s="220" t="str">
        <f>InpPerformance!AQ$19</f>
        <v/>
      </c>
      <c r="AR102" s="220" t="str">
        <f>InpPerformance!AR$19</f>
        <v/>
      </c>
      <c r="AS102" s="220" t="str">
        <f>InpPerformance!AS$19</f>
        <v/>
      </c>
      <c r="AT102" s="220" t="str">
        <f>InpPerformance!AT$19</f>
        <v/>
      </c>
      <c r="AU102" s="220" t="str">
        <f>InpPerformance!AU$19</f>
        <v/>
      </c>
      <c r="AV102" s="220" t="str">
        <f>InpPerformance!AV$19</f>
        <v/>
      </c>
      <c r="AW102" s="220" t="str">
        <f>InpPerformance!AW$19</f>
        <v/>
      </c>
      <c r="AX102" s="220" t="str">
        <f>InpPerformance!AX$19</f>
        <v/>
      </c>
      <c r="AY102" s="220" t="str">
        <f>InpPerformance!AY$19</f>
        <v/>
      </c>
      <c r="AZ102" s="220" t="str">
        <f>InpPerformance!AZ$19</f>
        <v/>
      </c>
      <c r="BA102" s="220" t="str">
        <f>InpPerformance!BA$19</f>
        <v/>
      </c>
      <c r="BB102" s="220" t="str">
        <f>InpPerformance!BB$19</f>
        <v/>
      </c>
      <c r="BC102" s="220" t="str">
        <f>InpPerformance!BC$19</f>
        <v/>
      </c>
      <c r="BD102" s="220" t="str">
        <f>InpPerformance!BD$19</f>
        <v/>
      </c>
      <c r="BE102" s="220" t="str">
        <f>InpPerformance!BE$19</f>
        <v/>
      </c>
      <c r="BF102" s="220" t="str">
        <f>InpPerformance!BF$19</f>
        <v/>
      </c>
      <c r="BG102" s="220" t="str">
        <f>InpPerformance!BG$19</f>
        <v/>
      </c>
      <c r="BH102" s="220" t="str">
        <f>InpPerformance!BH$19</f>
        <v/>
      </c>
      <c r="BI102" s="220" t="str">
        <f>InpPerformance!BI$19</f>
        <v/>
      </c>
      <c r="BJ102" s="220" t="str">
        <f>InpPerformance!BJ$19</f>
        <v/>
      </c>
      <c r="BK102" s="220" t="str">
        <f>InpPerformance!BK$19</f>
        <v/>
      </c>
      <c r="BL102" s="220" t="str">
        <f>InpPerformance!BL$19</f>
        <v/>
      </c>
      <c r="BM102" s="220" t="str">
        <f>InpPerformance!BM$19</f>
        <v/>
      </c>
      <c r="BN102" s="220" t="str">
        <f>InpPerformance!BN$19</f>
        <v/>
      </c>
      <c r="BO102" s="220" t="str">
        <f>InpPerformance!BO$19</f>
        <v/>
      </c>
      <c r="BP102" s="220" t="str">
        <f>InpPerformance!BP$19</f>
        <v/>
      </c>
      <c r="BQ102" s="220" t="str">
        <f>InpPerformance!BQ$19</f>
        <v/>
      </c>
    </row>
    <row r="103" spans="1:69" s="15" customFormat="1" x14ac:dyDescent="0.2">
      <c r="A103" s="213"/>
      <c r="B103" s="213"/>
      <c r="C103" s="213"/>
      <c r="D103" s="213"/>
      <c r="E103" s="213" t="s">
        <v>182</v>
      </c>
      <c r="F103" s="213"/>
      <c r="G103" s="213" t="s">
        <v>101</v>
      </c>
      <c r="H103" s="213"/>
      <c r="I103" s="213"/>
      <c r="J103" s="238">
        <f>IF(AND(J102=TRUE,J74=TRUE),J99*24*60,J99)</f>
        <v>0</v>
      </c>
      <c r="K103" s="238">
        <f t="shared" ref="K103" si="76">IF(AND(K102=TRUE,K74=TRUE),K99*24*60,K99)</f>
        <v>0</v>
      </c>
      <c r="L103" s="238">
        <f t="shared" ref="L103:M103" si="77">IF(AND(L102=TRUE,L74=TRUE),L99*24*60,L99)</f>
        <v>0</v>
      </c>
      <c r="M103" s="238">
        <f t="shared" si="77"/>
        <v>0</v>
      </c>
      <c r="N103" s="238">
        <f t="shared" ref="N103:BQ103" si="78">IF(AND(N102=TRUE,N74=TRUE),N99*24*60,N99)</f>
        <v>0</v>
      </c>
      <c r="O103" s="238">
        <f t="shared" si="78"/>
        <v>0</v>
      </c>
      <c r="P103" s="238">
        <f t="shared" si="78"/>
        <v>0</v>
      </c>
      <c r="Q103" s="238">
        <f t="shared" si="78"/>
        <v>0</v>
      </c>
      <c r="R103" s="238">
        <f t="shared" si="78"/>
        <v>0</v>
      </c>
      <c r="S103" s="238">
        <f t="shared" si="78"/>
        <v>0</v>
      </c>
      <c r="T103" s="238">
        <f t="shared" si="78"/>
        <v>0</v>
      </c>
      <c r="U103" s="238">
        <f t="shared" si="78"/>
        <v>0</v>
      </c>
      <c r="V103" s="238">
        <f t="shared" si="78"/>
        <v>0</v>
      </c>
      <c r="W103" s="238">
        <f t="shared" si="78"/>
        <v>0</v>
      </c>
      <c r="X103" s="238">
        <f t="shared" si="78"/>
        <v>0</v>
      </c>
      <c r="Y103" s="238">
        <f t="shared" si="78"/>
        <v>0</v>
      </c>
      <c r="Z103" s="238">
        <f t="shared" si="78"/>
        <v>0</v>
      </c>
      <c r="AA103" s="238">
        <f t="shared" si="78"/>
        <v>0</v>
      </c>
      <c r="AB103" s="238">
        <f t="shared" si="78"/>
        <v>0</v>
      </c>
      <c r="AC103" s="238">
        <f t="shared" si="78"/>
        <v>0</v>
      </c>
      <c r="AD103" s="238">
        <f t="shared" si="78"/>
        <v>0</v>
      </c>
      <c r="AE103" s="238">
        <f t="shared" si="78"/>
        <v>0</v>
      </c>
      <c r="AF103" s="238">
        <f t="shared" si="78"/>
        <v>0</v>
      </c>
      <c r="AG103" s="238">
        <f t="shared" si="78"/>
        <v>0</v>
      </c>
      <c r="AH103" s="238">
        <f t="shared" si="78"/>
        <v>0</v>
      </c>
      <c r="AI103" s="238">
        <f t="shared" si="78"/>
        <v>0</v>
      </c>
      <c r="AJ103" s="238">
        <f t="shared" si="78"/>
        <v>0</v>
      </c>
      <c r="AK103" s="238">
        <f t="shared" si="78"/>
        <v>0</v>
      </c>
      <c r="AL103" s="238">
        <f t="shared" si="78"/>
        <v>0</v>
      </c>
      <c r="AM103" s="238">
        <f t="shared" si="78"/>
        <v>0</v>
      </c>
      <c r="AN103" s="238">
        <f t="shared" si="78"/>
        <v>0</v>
      </c>
      <c r="AO103" s="238">
        <f t="shared" si="78"/>
        <v>0</v>
      </c>
      <c r="AP103" s="238">
        <f t="shared" si="78"/>
        <v>0</v>
      </c>
      <c r="AQ103" s="238">
        <f t="shared" si="78"/>
        <v>0</v>
      </c>
      <c r="AR103" s="238">
        <f t="shared" si="78"/>
        <v>0</v>
      </c>
      <c r="AS103" s="238">
        <f t="shared" si="78"/>
        <v>0</v>
      </c>
      <c r="AT103" s="238">
        <f t="shared" si="78"/>
        <v>0</v>
      </c>
      <c r="AU103" s="238">
        <f t="shared" si="78"/>
        <v>0</v>
      </c>
      <c r="AV103" s="238">
        <f t="shared" si="78"/>
        <v>0</v>
      </c>
      <c r="AW103" s="238">
        <f t="shared" si="78"/>
        <v>0</v>
      </c>
      <c r="AX103" s="238">
        <f t="shared" si="78"/>
        <v>0</v>
      </c>
      <c r="AY103" s="238">
        <f t="shared" si="78"/>
        <v>0</v>
      </c>
      <c r="AZ103" s="238">
        <f t="shared" si="78"/>
        <v>0</v>
      </c>
      <c r="BA103" s="238">
        <f t="shared" si="78"/>
        <v>0</v>
      </c>
      <c r="BB103" s="238">
        <f t="shared" si="78"/>
        <v>0</v>
      </c>
      <c r="BC103" s="238">
        <f t="shared" si="78"/>
        <v>0</v>
      </c>
      <c r="BD103" s="238">
        <f t="shared" si="78"/>
        <v>0</v>
      </c>
      <c r="BE103" s="238">
        <f t="shared" si="78"/>
        <v>0</v>
      </c>
      <c r="BF103" s="238">
        <f t="shared" si="78"/>
        <v>0</v>
      </c>
      <c r="BG103" s="238">
        <f t="shared" si="78"/>
        <v>0</v>
      </c>
      <c r="BH103" s="238">
        <f t="shared" si="78"/>
        <v>0</v>
      </c>
      <c r="BI103" s="238">
        <f t="shared" si="78"/>
        <v>0</v>
      </c>
      <c r="BJ103" s="238">
        <f t="shared" si="78"/>
        <v>0</v>
      </c>
      <c r="BK103" s="238">
        <f t="shared" si="78"/>
        <v>0</v>
      </c>
      <c r="BL103" s="238">
        <f t="shared" si="78"/>
        <v>0</v>
      </c>
      <c r="BM103" s="238">
        <f t="shared" si="78"/>
        <v>0</v>
      </c>
      <c r="BN103" s="238">
        <f t="shared" si="78"/>
        <v>0</v>
      </c>
      <c r="BO103" s="238">
        <f t="shared" si="78"/>
        <v>0</v>
      </c>
      <c r="BP103" s="238">
        <f t="shared" si="78"/>
        <v>0</v>
      </c>
      <c r="BQ103" s="238">
        <f t="shared" si="78"/>
        <v>0</v>
      </c>
    </row>
    <row r="104" spans="1:69" s="15" customFormat="1" x14ac:dyDescent="0.2">
      <c r="A104" s="220"/>
      <c r="B104" s="220"/>
      <c r="C104" s="220"/>
      <c r="D104" s="220"/>
      <c r="E104" s="220" t="str">
        <f>InpPerformance!E$20</f>
        <v>ODI is calculated as a percentage difference to a baseline</v>
      </c>
      <c r="F104" s="220"/>
      <c r="G104" s="220" t="str">
        <f>InpPerformance!G$20</f>
        <v>TRUE or FALSE</v>
      </c>
      <c r="H104" s="220"/>
      <c r="I104" s="220"/>
      <c r="J104" s="220" t="str">
        <f>InpPerformance!J$20</f>
        <v/>
      </c>
      <c r="K104" s="220" t="str">
        <f>InpPerformance!K$20</f>
        <v/>
      </c>
      <c r="L104" s="220" t="str">
        <f>InpPerformance!L$20</f>
        <v/>
      </c>
      <c r="M104" s="220" t="str">
        <f>InpPerformance!M$20</f>
        <v/>
      </c>
      <c r="N104" s="220" t="str">
        <f>InpPerformance!N$20</f>
        <v/>
      </c>
      <c r="O104" s="220" t="str">
        <f>InpPerformance!O$20</f>
        <v/>
      </c>
      <c r="P104" s="220" t="str">
        <f>InpPerformance!P$20</f>
        <v/>
      </c>
      <c r="Q104" s="220" t="str">
        <f>InpPerformance!Q$20</f>
        <v/>
      </c>
      <c r="R104" s="220" t="str">
        <f>InpPerformance!R$20</f>
        <v/>
      </c>
      <c r="S104" s="220" t="str">
        <f>InpPerformance!S$20</f>
        <v/>
      </c>
      <c r="T104" s="220" t="str">
        <f>InpPerformance!T$20</f>
        <v/>
      </c>
      <c r="U104" s="220" t="str">
        <f>InpPerformance!U$20</f>
        <v/>
      </c>
      <c r="V104" s="220" t="str">
        <f>InpPerformance!V$20</f>
        <v/>
      </c>
      <c r="W104" s="220" t="str">
        <f>InpPerformance!W$20</f>
        <v/>
      </c>
      <c r="X104" s="220" t="str">
        <f>InpPerformance!X$20</f>
        <v/>
      </c>
      <c r="Y104" s="220" t="str">
        <f>InpPerformance!Y$20</f>
        <v/>
      </c>
      <c r="Z104" s="220" t="str">
        <f>InpPerformance!Z$20</f>
        <v/>
      </c>
      <c r="AA104" s="220" t="str">
        <f>InpPerformance!AA$20</f>
        <v/>
      </c>
      <c r="AB104" s="220" t="str">
        <f>InpPerformance!AB$20</f>
        <v/>
      </c>
      <c r="AC104" s="220" t="str">
        <f>InpPerformance!AC$20</f>
        <v/>
      </c>
      <c r="AD104" s="220" t="str">
        <f>InpPerformance!AD$20</f>
        <v/>
      </c>
      <c r="AE104" s="220" t="str">
        <f>InpPerformance!AE$20</f>
        <v/>
      </c>
      <c r="AF104" s="220" t="str">
        <f>InpPerformance!AF$20</f>
        <v/>
      </c>
      <c r="AG104" s="220" t="str">
        <f>InpPerformance!AG$20</f>
        <v/>
      </c>
      <c r="AH104" s="220" t="str">
        <f>InpPerformance!AH$20</f>
        <v/>
      </c>
      <c r="AI104" s="220" t="str">
        <f>InpPerformance!AI$20</f>
        <v/>
      </c>
      <c r="AJ104" s="220" t="str">
        <f>InpPerformance!AJ$20</f>
        <v/>
      </c>
      <c r="AK104" s="220" t="str">
        <f>InpPerformance!AK$20</f>
        <v/>
      </c>
      <c r="AL104" s="220" t="str">
        <f>InpPerformance!AL$20</f>
        <v/>
      </c>
      <c r="AM104" s="220" t="str">
        <f>InpPerformance!AM$20</f>
        <v/>
      </c>
      <c r="AN104" s="220" t="str">
        <f>InpPerformance!AN$20</f>
        <v/>
      </c>
      <c r="AO104" s="220" t="str">
        <f>InpPerformance!AO$20</f>
        <v/>
      </c>
      <c r="AP104" s="220" t="str">
        <f>InpPerformance!AP$20</f>
        <v/>
      </c>
      <c r="AQ104" s="220" t="str">
        <f>InpPerformance!AQ$20</f>
        <v/>
      </c>
      <c r="AR104" s="220" t="str">
        <f>InpPerformance!AR$20</f>
        <v/>
      </c>
      <c r="AS104" s="220" t="str">
        <f>InpPerformance!AS$20</f>
        <v/>
      </c>
      <c r="AT104" s="220" t="str">
        <f>InpPerformance!AT$20</f>
        <v/>
      </c>
      <c r="AU104" s="220" t="str">
        <f>InpPerformance!AU$20</f>
        <v/>
      </c>
      <c r="AV104" s="220" t="str">
        <f>InpPerformance!AV$20</f>
        <v/>
      </c>
      <c r="AW104" s="220" t="str">
        <f>InpPerformance!AW$20</f>
        <v/>
      </c>
      <c r="AX104" s="220" t="str">
        <f>InpPerformance!AX$20</f>
        <v/>
      </c>
      <c r="AY104" s="220" t="str">
        <f>InpPerformance!AY$20</f>
        <v/>
      </c>
      <c r="AZ104" s="220" t="str">
        <f>InpPerformance!AZ$20</f>
        <v/>
      </c>
      <c r="BA104" s="220" t="str">
        <f>InpPerformance!BA$20</f>
        <v/>
      </c>
      <c r="BB104" s="220" t="str">
        <f>InpPerformance!BB$20</f>
        <v/>
      </c>
      <c r="BC104" s="220" t="str">
        <f>InpPerformance!BC$20</f>
        <v/>
      </c>
      <c r="BD104" s="220" t="str">
        <f>InpPerformance!BD$20</f>
        <v/>
      </c>
      <c r="BE104" s="220" t="str">
        <f>InpPerformance!BE$20</f>
        <v/>
      </c>
      <c r="BF104" s="220" t="str">
        <f>InpPerformance!BF$20</f>
        <v/>
      </c>
      <c r="BG104" s="220" t="str">
        <f>InpPerformance!BG$20</f>
        <v/>
      </c>
      <c r="BH104" s="220" t="str">
        <f>InpPerformance!BH$20</f>
        <v/>
      </c>
      <c r="BI104" s="220" t="str">
        <f>InpPerformance!BI$20</f>
        <v/>
      </c>
      <c r="BJ104" s="220" t="str">
        <f>InpPerformance!BJ$20</f>
        <v/>
      </c>
      <c r="BK104" s="220" t="str">
        <f>InpPerformance!BK$20</f>
        <v/>
      </c>
      <c r="BL104" s="220" t="str">
        <f>InpPerformance!BL$20</f>
        <v/>
      </c>
      <c r="BM104" s="220" t="str">
        <f>InpPerformance!BM$20</f>
        <v/>
      </c>
      <c r="BN104" s="220" t="str">
        <f>InpPerformance!BN$20</f>
        <v/>
      </c>
      <c r="BO104" s="220" t="str">
        <f>InpPerformance!BO$20</f>
        <v/>
      </c>
      <c r="BP104" s="220" t="str">
        <f>InpPerformance!BP$20</f>
        <v/>
      </c>
      <c r="BQ104" s="220" t="str">
        <f>InpPerformance!BQ$20</f>
        <v/>
      </c>
    </row>
    <row r="105" spans="1:69" s="37" customFormat="1" x14ac:dyDescent="0.2">
      <c r="A105" s="220"/>
      <c r="B105" s="220"/>
      <c r="C105" s="220"/>
      <c r="D105" s="220"/>
      <c r="E105" s="220" t="str">
        <f>InpPerformance!E$8</f>
        <v>Baseline (if applicable)</v>
      </c>
      <c r="F105" s="220"/>
      <c r="G105" s="220" t="str">
        <f>InpPerformance!G$8</f>
        <v>Baseline unit</v>
      </c>
      <c r="H105" s="220"/>
      <c r="I105" s="220"/>
      <c r="J105" s="221" t="str">
        <f>IF(InpPerformance!J$8&lt;&gt;"",ROUND(InpPerformance!J$8,1),"")</f>
        <v/>
      </c>
      <c r="K105" s="221" t="str">
        <f>IF(InpPerformance!K$8&lt;&gt;"",ROUND(InpPerformance!K$8,1),"")</f>
        <v/>
      </c>
      <c r="L105" s="221" t="str">
        <f>IF(InpPerformance!L$8&lt;&gt;"",ROUND(InpPerformance!L$8,1),"")</f>
        <v/>
      </c>
      <c r="M105" s="221" t="str">
        <f>IF(InpPerformance!M$8&lt;&gt;"",ROUND(InpPerformance!M$8,1),"")</f>
        <v/>
      </c>
      <c r="N105" s="221" t="str">
        <f>IF(InpPerformance!N$8&lt;&gt;"",ROUND(InpPerformance!N$8,1),"")</f>
        <v/>
      </c>
      <c r="O105" s="221" t="str">
        <f>IF(InpPerformance!O$8&lt;&gt;"",ROUND(InpPerformance!O$8,1),"")</f>
        <v/>
      </c>
      <c r="P105" s="221" t="str">
        <f>IF(InpPerformance!P$8&lt;&gt;"",ROUND(InpPerformance!P$8,1),"")</f>
        <v/>
      </c>
      <c r="Q105" s="221" t="str">
        <f>IF(InpPerformance!Q$8&lt;&gt;"",ROUND(InpPerformance!Q$8,1),"")</f>
        <v/>
      </c>
      <c r="R105" s="221" t="str">
        <f>IF(InpPerformance!R$8&lt;&gt;"",ROUND(InpPerformance!R$8,1),"")</f>
        <v/>
      </c>
      <c r="S105" s="221" t="str">
        <f>IF(InpPerformance!S$8&lt;&gt;"",ROUND(InpPerformance!S$8,1),"")</f>
        <v/>
      </c>
      <c r="T105" s="221" t="str">
        <f>IF(InpPerformance!T$8&lt;&gt;"",ROUND(InpPerformance!T$8,1),"")</f>
        <v/>
      </c>
      <c r="U105" s="221" t="str">
        <f>IF(InpPerformance!U$8&lt;&gt;"",ROUND(InpPerformance!U$8,1),"")</f>
        <v/>
      </c>
      <c r="V105" s="221" t="str">
        <f>IF(InpPerformance!V$8&lt;&gt;"",ROUND(InpPerformance!V$8,1),"")</f>
        <v/>
      </c>
      <c r="W105" s="221" t="str">
        <f>IF(InpPerformance!W$8&lt;&gt;"",ROUND(InpPerformance!W$8,1),"")</f>
        <v/>
      </c>
      <c r="X105" s="221" t="str">
        <f>IF(InpPerformance!X$8&lt;&gt;"",ROUND(InpPerformance!X$8,1),"")</f>
        <v/>
      </c>
      <c r="Y105" s="221" t="str">
        <f>IF(InpPerformance!Y$8&lt;&gt;"",ROUND(InpPerformance!Y$8,1),"")</f>
        <v/>
      </c>
      <c r="Z105" s="221" t="str">
        <f>IF(InpPerformance!Z$8&lt;&gt;"",ROUND(InpPerformance!Z$8,1),"")</f>
        <v/>
      </c>
      <c r="AA105" s="221" t="str">
        <f>IF(InpPerformance!AA$8&lt;&gt;"",ROUND(InpPerformance!AA$8,1),"")</f>
        <v/>
      </c>
      <c r="AB105" s="221" t="str">
        <f>IF(InpPerformance!AB$8&lt;&gt;"",ROUND(InpPerformance!AB$8,1),"")</f>
        <v/>
      </c>
      <c r="AC105" s="221" t="str">
        <f>IF(InpPerformance!AC$8&lt;&gt;"",ROUND(InpPerformance!AC$8,1),"")</f>
        <v/>
      </c>
      <c r="AD105" s="221" t="str">
        <f>IF(InpPerformance!AD$8&lt;&gt;"",ROUND(InpPerformance!AD$8,1),"")</f>
        <v/>
      </c>
      <c r="AE105" s="221" t="str">
        <f>IF(InpPerformance!AE$8&lt;&gt;"",ROUND(InpPerformance!AE$8,1),"")</f>
        <v/>
      </c>
      <c r="AF105" s="221" t="str">
        <f>IF(InpPerformance!AF$8&lt;&gt;"",ROUND(InpPerformance!AF$8,1),"")</f>
        <v/>
      </c>
      <c r="AG105" s="221" t="str">
        <f>IF(InpPerformance!AG$8&lt;&gt;"",ROUND(InpPerformance!AG$8,1),"")</f>
        <v/>
      </c>
      <c r="AH105" s="221" t="str">
        <f>IF(InpPerformance!AH$8&lt;&gt;"",ROUND(InpPerformance!AH$8,1),"")</f>
        <v/>
      </c>
      <c r="AI105" s="221" t="str">
        <f>IF(InpPerformance!AI$8&lt;&gt;"",ROUND(InpPerformance!AI$8,1),"")</f>
        <v/>
      </c>
      <c r="AJ105" s="221" t="str">
        <f>IF(InpPerformance!AJ$8&lt;&gt;"",ROUND(InpPerformance!AJ$8,1),"")</f>
        <v/>
      </c>
      <c r="AK105" s="221" t="str">
        <f>IF(InpPerformance!AK$8&lt;&gt;"",ROUND(InpPerformance!AK$8,1),"")</f>
        <v/>
      </c>
      <c r="AL105" s="221" t="str">
        <f>IF(InpPerformance!AL$8&lt;&gt;"",ROUND(InpPerformance!AL$8,1),"")</f>
        <v/>
      </c>
      <c r="AM105" s="221" t="str">
        <f>IF(InpPerformance!AM$8&lt;&gt;"",ROUND(InpPerformance!AM$8,1),"")</f>
        <v/>
      </c>
      <c r="AN105" s="221" t="str">
        <f>IF(InpPerformance!AN$8&lt;&gt;"",ROUND(InpPerformance!AN$8,1),"")</f>
        <v/>
      </c>
      <c r="AO105" s="221" t="str">
        <f>IF(InpPerformance!AO$8&lt;&gt;"",ROUND(InpPerformance!AO$8,1),"")</f>
        <v/>
      </c>
      <c r="AP105" s="221" t="str">
        <f>IF(InpPerformance!AP$8&lt;&gt;"",ROUND(InpPerformance!AP$8,1),"")</f>
        <v/>
      </c>
      <c r="AQ105" s="221" t="str">
        <f>IF(InpPerformance!AQ$8&lt;&gt;"",ROUND(InpPerformance!AQ$8,1),"")</f>
        <v/>
      </c>
      <c r="AR105" s="221" t="str">
        <f>IF(InpPerformance!AR$8&lt;&gt;"",ROUND(InpPerformance!AR$8,1),"")</f>
        <v/>
      </c>
      <c r="AS105" s="221" t="str">
        <f>IF(InpPerformance!AS$8&lt;&gt;"",ROUND(InpPerformance!AS$8,1),"")</f>
        <v/>
      </c>
      <c r="AT105" s="221" t="str">
        <f>IF(InpPerformance!AT$8&lt;&gt;"",ROUND(InpPerformance!AT$8,1),"")</f>
        <v/>
      </c>
      <c r="AU105" s="221" t="str">
        <f>IF(InpPerformance!AU$8&lt;&gt;"",ROUND(InpPerformance!AU$8,1),"")</f>
        <v/>
      </c>
      <c r="AV105" s="221" t="str">
        <f>IF(InpPerformance!AV$8&lt;&gt;"",ROUND(InpPerformance!AV$8,1),"")</f>
        <v/>
      </c>
      <c r="AW105" s="221" t="str">
        <f>IF(InpPerformance!AW$8&lt;&gt;"",ROUND(InpPerformance!AW$8,1),"")</f>
        <v/>
      </c>
      <c r="AX105" s="221" t="str">
        <f>IF(InpPerformance!AX$8&lt;&gt;"",ROUND(InpPerformance!AX$8,1),"")</f>
        <v/>
      </c>
      <c r="AY105" s="221" t="str">
        <f>IF(InpPerformance!AY$8&lt;&gt;"",ROUND(InpPerformance!AY$8,1),"")</f>
        <v/>
      </c>
      <c r="AZ105" s="221" t="str">
        <f>IF(InpPerformance!AZ$8&lt;&gt;"",ROUND(InpPerformance!AZ$8,1),"")</f>
        <v/>
      </c>
      <c r="BA105" s="221" t="str">
        <f>IF(InpPerformance!BA$8&lt;&gt;"",ROUND(InpPerformance!BA$8,1),"")</f>
        <v/>
      </c>
      <c r="BB105" s="221" t="str">
        <f>IF(InpPerformance!BB$8&lt;&gt;"",ROUND(InpPerformance!BB$8,1),"")</f>
        <v/>
      </c>
      <c r="BC105" s="221" t="str">
        <f>IF(InpPerformance!BC$8&lt;&gt;"",ROUND(InpPerformance!BC$8,1),"")</f>
        <v/>
      </c>
      <c r="BD105" s="221" t="str">
        <f>IF(InpPerformance!BD$8&lt;&gt;"",ROUND(InpPerformance!BD$8,1),"")</f>
        <v/>
      </c>
      <c r="BE105" s="221" t="str">
        <f>IF(InpPerformance!BE$8&lt;&gt;"",ROUND(InpPerformance!BE$8,1),"")</f>
        <v/>
      </c>
      <c r="BF105" s="221" t="str">
        <f>IF(InpPerformance!BF$8&lt;&gt;"",ROUND(InpPerformance!BF$8,1),"")</f>
        <v/>
      </c>
      <c r="BG105" s="221" t="str">
        <f>IF(InpPerformance!BG$8&lt;&gt;"",ROUND(InpPerformance!BG$8,1),"")</f>
        <v/>
      </c>
      <c r="BH105" s="221" t="str">
        <f>IF(InpPerformance!BH$8&lt;&gt;"",ROUND(InpPerformance!BH$8,1),"")</f>
        <v/>
      </c>
      <c r="BI105" s="221" t="str">
        <f>IF(InpPerformance!BI$8&lt;&gt;"",ROUND(InpPerformance!BI$8,1),"")</f>
        <v/>
      </c>
      <c r="BJ105" s="221" t="str">
        <f>IF(InpPerformance!BJ$8&lt;&gt;"",ROUND(InpPerformance!BJ$8,1),"")</f>
        <v/>
      </c>
      <c r="BK105" s="221" t="str">
        <f>IF(InpPerformance!BK$8&lt;&gt;"",ROUND(InpPerformance!BK$8,1),"")</f>
        <v/>
      </c>
      <c r="BL105" s="221" t="str">
        <f>IF(InpPerformance!BL$8&lt;&gt;"",ROUND(InpPerformance!BL$8,1),"")</f>
        <v/>
      </c>
      <c r="BM105" s="221" t="str">
        <f>IF(InpPerformance!BM$8&lt;&gt;"",ROUND(InpPerformance!BM$8,1),"")</f>
        <v/>
      </c>
      <c r="BN105" s="221" t="str">
        <f>IF(InpPerformance!BN$8&lt;&gt;"",ROUND(InpPerformance!BN$8,1),"")</f>
        <v/>
      </c>
      <c r="BO105" s="221" t="str">
        <f>IF(InpPerformance!BO$8&lt;&gt;"",ROUND(InpPerformance!BO$8,1),"")</f>
        <v/>
      </c>
      <c r="BP105" s="221" t="str">
        <f>IF(InpPerformance!BP$8&lt;&gt;"",ROUND(InpPerformance!BP$8,1),"")</f>
        <v/>
      </c>
      <c r="BQ105" s="221" t="str">
        <f>IF(InpPerformance!BQ$8&lt;&gt;"",ROUND(InpPerformance!BQ$8,1),"")</f>
        <v/>
      </c>
    </row>
    <row r="106" spans="1:69" s="15" customFormat="1" x14ac:dyDescent="0.2">
      <c r="A106" s="213"/>
      <c r="B106" s="213"/>
      <c r="C106" s="213"/>
      <c r="D106" s="213"/>
      <c r="E106" s="213" t="s">
        <v>183</v>
      </c>
      <c r="F106" s="213"/>
      <c r="G106" s="213" t="s">
        <v>101</v>
      </c>
      <c r="H106" s="213"/>
      <c r="I106" s="213"/>
      <c r="J106" s="238">
        <f>IF(AND(J104=TRUE,J74=TRUE),ROUND((J103/100)*J105,1),J103)</f>
        <v>0</v>
      </c>
      <c r="K106" s="238">
        <f t="shared" ref="K106" si="79">IF(AND(K104=TRUE,K74=TRUE),ROUND((K103/100)*K105,1),K103)</f>
        <v>0</v>
      </c>
      <c r="L106" s="238">
        <f t="shared" ref="L106:M106" si="80">IF(AND(L104=TRUE,L74=TRUE),ROUND((L103/100)*L105,1),L103)</f>
        <v>0</v>
      </c>
      <c r="M106" s="238">
        <f t="shared" si="80"/>
        <v>0</v>
      </c>
      <c r="N106" s="238">
        <f t="shared" ref="N106:BQ106" si="81">IF(AND(N104=TRUE,N74=TRUE),ROUND((N103/100)*N105,1),N103)</f>
        <v>0</v>
      </c>
      <c r="O106" s="238">
        <f t="shared" si="81"/>
        <v>0</v>
      </c>
      <c r="P106" s="238">
        <f t="shared" si="81"/>
        <v>0</v>
      </c>
      <c r="Q106" s="238">
        <f t="shared" si="81"/>
        <v>0</v>
      </c>
      <c r="R106" s="238">
        <f t="shared" si="81"/>
        <v>0</v>
      </c>
      <c r="S106" s="238">
        <f t="shared" si="81"/>
        <v>0</v>
      </c>
      <c r="T106" s="238">
        <f t="shared" si="81"/>
        <v>0</v>
      </c>
      <c r="U106" s="238">
        <f t="shared" si="81"/>
        <v>0</v>
      </c>
      <c r="V106" s="238">
        <f t="shared" si="81"/>
        <v>0</v>
      </c>
      <c r="W106" s="238">
        <f t="shared" si="81"/>
        <v>0</v>
      </c>
      <c r="X106" s="238">
        <f t="shared" si="81"/>
        <v>0</v>
      </c>
      <c r="Y106" s="238">
        <f t="shared" si="81"/>
        <v>0</v>
      </c>
      <c r="Z106" s="238">
        <f t="shared" si="81"/>
        <v>0</v>
      </c>
      <c r="AA106" s="238">
        <f t="shared" si="81"/>
        <v>0</v>
      </c>
      <c r="AB106" s="238">
        <f t="shared" si="81"/>
        <v>0</v>
      </c>
      <c r="AC106" s="238">
        <f t="shared" si="81"/>
        <v>0</v>
      </c>
      <c r="AD106" s="238">
        <f t="shared" si="81"/>
        <v>0</v>
      </c>
      <c r="AE106" s="238">
        <f t="shared" si="81"/>
        <v>0</v>
      </c>
      <c r="AF106" s="238">
        <f t="shared" si="81"/>
        <v>0</v>
      </c>
      <c r="AG106" s="238">
        <f t="shared" si="81"/>
        <v>0</v>
      </c>
      <c r="AH106" s="238">
        <f t="shared" si="81"/>
        <v>0</v>
      </c>
      <c r="AI106" s="238">
        <f t="shared" si="81"/>
        <v>0</v>
      </c>
      <c r="AJ106" s="238">
        <f t="shared" si="81"/>
        <v>0</v>
      </c>
      <c r="AK106" s="238">
        <f t="shared" si="81"/>
        <v>0</v>
      </c>
      <c r="AL106" s="238">
        <f t="shared" si="81"/>
        <v>0</v>
      </c>
      <c r="AM106" s="238">
        <f t="shared" si="81"/>
        <v>0</v>
      </c>
      <c r="AN106" s="238">
        <f t="shared" si="81"/>
        <v>0</v>
      </c>
      <c r="AO106" s="238">
        <f t="shared" si="81"/>
        <v>0</v>
      </c>
      <c r="AP106" s="238">
        <f t="shared" si="81"/>
        <v>0</v>
      </c>
      <c r="AQ106" s="238">
        <f t="shared" si="81"/>
        <v>0</v>
      </c>
      <c r="AR106" s="238">
        <f t="shared" si="81"/>
        <v>0</v>
      </c>
      <c r="AS106" s="238">
        <f t="shared" si="81"/>
        <v>0</v>
      </c>
      <c r="AT106" s="238">
        <f t="shared" si="81"/>
        <v>0</v>
      </c>
      <c r="AU106" s="238">
        <f t="shared" si="81"/>
        <v>0</v>
      </c>
      <c r="AV106" s="238">
        <f t="shared" si="81"/>
        <v>0</v>
      </c>
      <c r="AW106" s="238">
        <f t="shared" si="81"/>
        <v>0</v>
      </c>
      <c r="AX106" s="238">
        <f t="shared" si="81"/>
        <v>0</v>
      </c>
      <c r="AY106" s="238">
        <f t="shared" si="81"/>
        <v>0</v>
      </c>
      <c r="AZ106" s="238">
        <f t="shared" si="81"/>
        <v>0</v>
      </c>
      <c r="BA106" s="238">
        <f t="shared" si="81"/>
        <v>0</v>
      </c>
      <c r="BB106" s="238">
        <f t="shared" si="81"/>
        <v>0</v>
      </c>
      <c r="BC106" s="238">
        <f t="shared" si="81"/>
        <v>0</v>
      </c>
      <c r="BD106" s="238">
        <f t="shared" si="81"/>
        <v>0</v>
      </c>
      <c r="BE106" s="238">
        <f t="shared" si="81"/>
        <v>0</v>
      </c>
      <c r="BF106" s="238">
        <f t="shared" si="81"/>
        <v>0</v>
      </c>
      <c r="BG106" s="238">
        <f t="shared" si="81"/>
        <v>0</v>
      </c>
      <c r="BH106" s="238">
        <f t="shared" si="81"/>
        <v>0</v>
      </c>
      <c r="BI106" s="238">
        <f t="shared" si="81"/>
        <v>0</v>
      </c>
      <c r="BJ106" s="238">
        <f t="shared" si="81"/>
        <v>0</v>
      </c>
      <c r="BK106" s="238">
        <f t="shared" si="81"/>
        <v>0</v>
      </c>
      <c r="BL106" s="238">
        <f t="shared" si="81"/>
        <v>0</v>
      </c>
      <c r="BM106" s="238">
        <f t="shared" si="81"/>
        <v>0</v>
      </c>
      <c r="BN106" s="238">
        <f t="shared" si="81"/>
        <v>0</v>
      </c>
      <c r="BO106" s="238">
        <f t="shared" si="81"/>
        <v>0</v>
      </c>
      <c r="BP106" s="238">
        <f t="shared" si="81"/>
        <v>0</v>
      </c>
      <c r="BQ106" s="238">
        <f t="shared" si="81"/>
        <v>0</v>
      </c>
    </row>
    <row r="107" spans="1:69" s="15" customFormat="1" x14ac:dyDescent="0.2">
      <c r="A107" s="213"/>
      <c r="B107" s="213"/>
      <c r="C107" s="213"/>
      <c r="D107" s="213"/>
      <c r="E107" s="212"/>
      <c r="F107" s="212"/>
      <c r="G107" s="212"/>
      <c r="H107" s="212"/>
      <c r="I107" s="213"/>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row>
    <row r="108" spans="1:69" s="15" customFormat="1" x14ac:dyDescent="0.2">
      <c r="A108" s="213"/>
      <c r="B108" s="213"/>
      <c r="C108" s="213"/>
      <c r="D108" s="213"/>
      <c r="E108" s="152" t="str">
        <f>E70</f>
        <v>Enhanced outperformance rate</v>
      </c>
      <c r="F108" s="212"/>
      <c r="G108" s="152" t="str">
        <f>G70</f>
        <v>£m/unit (2017-18 prices)</v>
      </c>
      <c r="H108" s="212"/>
      <c r="I108" s="213"/>
      <c r="J108" s="233" t="str">
        <f>J70</f>
        <v/>
      </c>
      <c r="K108" s="233" t="str">
        <f t="shared" ref="K108" si="82">K70</f>
        <v/>
      </c>
      <c r="L108" s="233" t="str">
        <f t="shared" ref="L108:M108" si="83">L70</f>
        <v/>
      </c>
      <c r="M108" s="233" t="str">
        <f t="shared" si="83"/>
        <v/>
      </c>
      <c r="N108" s="233" t="str">
        <f t="shared" ref="N108:BQ108" si="84">N70</f>
        <v/>
      </c>
      <c r="O108" s="233" t="str">
        <f t="shared" si="84"/>
        <v/>
      </c>
      <c r="P108" s="233" t="str">
        <f t="shared" si="84"/>
        <v/>
      </c>
      <c r="Q108" s="233" t="str">
        <f t="shared" si="84"/>
        <v/>
      </c>
      <c r="R108" s="233" t="str">
        <f t="shared" si="84"/>
        <v/>
      </c>
      <c r="S108" s="233" t="str">
        <f t="shared" si="84"/>
        <v/>
      </c>
      <c r="T108" s="233" t="str">
        <f t="shared" si="84"/>
        <v/>
      </c>
      <c r="U108" s="233" t="str">
        <f t="shared" si="84"/>
        <v/>
      </c>
      <c r="V108" s="233" t="str">
        <f t="shared" si="84"/>
        <v/>
      </c>
      <c r="W108" s="233" t="str">
        <f t="shared" si="84"/>
        <v/>
      </c>
      <c r="X108" s="233" t="str">
        <f t="shared" si="84"/>
        <v/>
      </c>
      <c r="Y108" s="233" t="str">
        <f t="shared" si="84"/>
        <v/>
      </c>
      <c r="Z108" s="233" t="str">
        <f t="shared" si="84"/>
        <v/>
      </c>
      <c r="AA108" s="233" t="str">
        <f t="shared" si="84"/>
        <v/>
      </c>
      <c r="AB108" s="233" t="str">
        <f t="shared" si="84"/>
        <v/>
      </c>
      <c r="AC108" s="233" t="str">
        <f t="shared" si="84"/>
        <v/>
      </c>
      <c r="AD108" s="233" t="str">
        <f t="shared" si="84"/>
        <v/>
      </c>
      <c r="AE108" s="233" t="str">
        <f t="shared" si="84"/>
        <v/>
      </c>
      <c r="AF108" s="233" t="str">
        <f t="shared" si="84"/>
        <v/>
      </c>
      <c r="AG108" s="233" t="str">
        <f t="shared" si="84"/>
        <v/>
      </c>
      <c r="AH108" s="233" t="str">
        <f t="shared" si="84"/>
        <v/>
      </c>
      <c r="AI108" s="233" t="str">
        <f t="shared" si="84"/>
        <v/>
      </c>
      <c r="AJ108" s="233" t="str">
        <f t="shared" si="84"/>
        <v/>
      </c>
      <c r="AK108" s="233" t="str">
        <f t="shared" si="84"/>
        <v/>
      </c>
      <c r="AL108" s="233" t="str">
        <f t="shared" si="84"/>
        <v/>
      </c>
      <c r="AM108" s="233" t="str">
        <f t="shared" si="84"/>
        <v/>
      </c>
      <c r="AN108" s="233" t="str">
        <f t="shared" si="84"/>
        <v/>
      </c>
      <c r="AO108" s="233" t="str">
        <f t="shared" si="84"/>
        <v/>
      </c>
      <c r="AP108" s="233" t="str">
        <f t="shared" si="84"/>
        <v/>
      </c>
      <c r="AQ108" s="233" t="str">
        <f t="shared" si="84"/>
        <v/>
      </c>
      <c r="AR108" s="233" t="str">
        <f t="shared" si="84"/>
        <v/>
      </c>
      <c r="AS108" s="233" t="str">
        <f t="shared" si="84"/>
        <v/>
      </c>
      <c r="AT108" s="233" t="str">
        <f t="shared" si="84"/>
        <v/>
      </c>
      <c r="AU108" s="233" t="str">
        <f t="shared" si="84"/>
        <v/>
      </c>
      <c r="AV108" s="233" t="str">
        <f t="shared" si="84"/>
        <v/>
      </c>
      <c r="AW108" s="233" t="str">
        <f t="shared" si="84"/>
        <v/>
      </c>
      <c r="AX108" s="233" t="str">
        <f t="shared" si="84"/>
        <v/>
      </c>
      <c r="AY108" s="233" t="str">
        <f t="shared" si="84"/>
        <v/>
      </c>
      <c r="AZ108" s="233" t="str">
        <f t="shared" si="84"/>
        <v/>
      </c>
      <c r="BA108" s="233" t="str">
        <f t="shared" si="84"/>
        <v/>
      </c>
      <c r="BB108" s="233" t="str">
        <f t="shared" si="84"/>
        <v/>
      </c>
      <c r="BC108" s="233" t="str">
        <f t="shared" si="84"/>
        <v/>
      </c>
      <c r="BD108" s="233" t="str">
        <f t="shared" si="84"/>
        <v/>
      </c>
      <c r="BE108" s="233" t="str">
        <f t="shared" si="84"/>
        <v/>
      </c>
      <c r="BF108" s="233" t="str">
        <f t="shared" si="84"/>
        <v/>
      </c>
      <c r="BG108" s="233" t="str">
        <f t="shared" si="84"/>
        <v/>
      </c>
      <c r="BH108" s="233" t="str">
        <f t="shared" si="84"/>
        <v/>
      </c>
      <c r="BI108" s="233" t="str">
        <f t="shared" si="84"/>
        <v/>
      </c>
      <c r="BJ108" s="233" t="str">
        <f t="shared" si="84"/>
        <v/>
      </c>
      <c r="BK108" s="233" t="str">
        <f t="shared" si="84"/>
        <v/>
      </c>
      <c r="BL108" s="233" t="str">
        <f t="shared" si="84"/>
        <v/>
      </c>
      <c r="BM108" s="233" t="str">
        <f t="shared" si="84"/>
        <v/>
      </c>
      <c r="BN108" s="233" t="str">
        <f t="shared" si="84"/>
        <v/>
      </c>
      <c r="BO108" s="233" t="str">
        <f t="shared" si="84"/>
        <v/>
      </c>
      <c r="BP108" s="233" t="str">
        <f t="shared" si="84"/>
        <v/>
      </c>
      <c r="BQ108" s="233" t="str">
        <f t="shared" si="84"/>
        <v/>
      </c>
    </row>
    <row r="109" spans="1:69" s="15" customFormat="1" x14ac:dyDescent="0.2">
      <c r="A109" s="213"/>
      <c r="B109" s="213"/>
      <c r="C109" s="213"/>
      <c r="D109" s="213"/>
      <c r="E109" s="212" t="s">
        <v>204</v>
      </c>
      <c r="F109" s="212"/>
      <c r="G109" s="212" t="str">
        <f>InpCompany!$F$11</f>
        <v>£m (2017-18 prices)</v>
      </c>
      <c r="H109" s="212"/>
      <c r="I109" s="213"/>
      <c r="J109" s="233">
        <f>IF(J67=TRUE,J106*J108,0)</f>
        <v>0</v>
      </c>
      <c r="K109" s="233">
        <f t="shared" ref="K109:L109" si="85">IF(K67=TRUE,K106*K108,0)</f>
        <v>0</v>
      </c>
      <c r="L109" s="233">
        <f t="shared" si="85"/>
        <v>0</v>
      </c>
      <c r="M109" s="233">
        <f t="shared" ref="M109:N109" si="86">IF(M67=TRUE,M106*M108,0)</f>
        <v>0</v>
      </c>
      <c r="N109" s="233">
        <f t="shared" si="86"/>
        <v>0</v>
      </c>
      <c r="O109" s="233">
        <f t="shared" ref="O109:BQ109" si="87">IF(O67=TRUE,O106*O108,0)</f>
        <v>0</v>
      </c>
      <c r="P109" s="233">
        <f t="shared" si="87"/>
        <v>0</v>
      </c>
      <c r="Q109" s="233">
        <f t="shared" si="87"/>
        <v>0</v>
      </c>
      <c r="R109" s="233">
        <f t="shared" si="87"/>
        <v>0</v>
      </c>
      <c r="S109" s="233">
        <f t="shared" si="87"/>
        <v>0</v>
      </c>
      <c r="T109" s="233">
        <f t="shared" si="87"/>
        <v>0</v>
      </c>
      <c r="U109" s="233">
        <f t="shared" si="87"/>
        <v>0</v>
      </c>
      <c r="V109" s="233">
        <f t="shared" si="87"/>
        <v>0</v>
      </c>
      <c r="W109" s="233">
        <f t="shared" si="87"/>
        <v>0</v>
      </c>
      <c r="X109" s="233">
        <f t="shared" si="87"/>
        <v>0</v>
      </c>
      <c r="Y109" s="233">
        <f t="shared" si="87"/>
        <v>0</v>
      </c>
      <c r="Z109" s="233">
        <f t="shared" si="87"/>
        <v>0</v>
      </c>
      <c r="AA109" s="233">
        <f t="shared" si="87"/>
        <v>0</v>
      </c>
      <c r="AB109" s="233">
        <f t="shared" si="87"/>
        <v>0</v>
      </c>
      <c r="AC109" s="233">
        <f t="shared" si="87"/>
        <v>0</v>
      </c>
      <c r="AD109" s="233">
        <f t="shared" si="87"/>
        <v>0</v>
      </c>
      <c r="AE109" s="233">
        <f t="shared" si="87"/>
        <v>0</v>
      </c>
      <c r="AF109" s="233">
        <f t="shared" si="87"/>
        <v>0</v>
      </c>
      <c r="AG109" s="233">
        <f t="shared" si="87"/>
        <v>0</v>
      </c>
      <c r="AH109" s="233">
        <f t="shared" si="87"/>
        <v>0</v>
      </c>
      <c r="AI109" s="233">
        <f t="shared" si="87"/>
        <v>0</v>
      </c>
      <c r="AJ109" s="233">
        <f t="shared" si="87"/>
        <v>0</v>
      </c>
      <c r="AK109" s="233">
        <f t="shared" si="87"/>
        <v>0</v>
      </c>
      <c r="AL109" s="233">
        <f t="shared" si="87"/>
        <v>0</v>
      </c>
      <c r="AM109" s="233">
        <f t="shared" si="87"/>
        <v>0</v>
      </c>
      <c r="AN109" s="233">
        <f t="shared" si="87"/>
        <v>0</v>
      </c>
      <c r="AO109" s="233">
        <f t="shared" si="87"/>
        <v>0</v>
      </c>
      <c r="AP109" s="233">
        <f t="shared" si="87"/>
        <v>0</v>
      </c>
      <c r="AQ109" s="233">
        <f t="shared" si="87"/>
        <v>0</v>
      </c>
      <c r="AR109" s="233">
        <f t="shared" si="87"/>
        <v>0</v>
      </c>
      <c r="AS109" s="233">
        <f t="shared" si="87"/>
        <v>0</v>
      </c>
      <c r="AT109" s="233">
        <f t="shared" si="87"/>
        <v>0</v>
      </c>
      <c r="AU109" s="233">
        <f t="shared" si="87"/>
        <v>0</v>
      </c>
      <c r="AV109" s="233">
        <f t="shared" si="87"/>
        <v>0</v>
      </c>
      <c r="AW109" s="233">
        <f t="shared" si="87"/>
        <v>0</v>
      </c>
      <c r="AX109" s="233">
        <f t="shared" si="87"/>
        <v>0</v>
      </c>
      <c r="AY109" s="233">
        <f t="shared" si="87"/>
        <v>0</v>
      </c>
      <c r="AZ109" s="233">
        <f t="shared" si="87"/>
        <v>0</v>
      </c>
      <c r="BA109" s="233">
        <f t="shared" si="87"/>
        <v>0</v>
      </c>
      <c r="BB109" s="233">
        <f t="shared" si="87"/>
        <v>0</v>
      </c>
      <c r="BC109" s="233">
        <f t="shared" si="87"/>
        <v>0</v>
      </c>
      <c r="BD109" s="233">
        <f t="shared" si="87"/>
        <v>0</v>
      </c>
      <c r="BE109" s="233">
        <f t="shared" si="87"/>
        <v>0</v>
      </c>
      <c r="BF109" s="233">
        <f t="shared" si="87"/>
        <v>0</v>
      </c>
      <c r="BG109" s="233">
        <f t="shared" si="87"/>
        <v>0</v>
      </c>
      <c r="BH109" s="233">
        <f t="shared" si="87"/>
        <v>0</v>
      </c>
      <c r="BI109" s="233">
        <f t="shared" si="87"/>
        <v>0</v>
      </c>
      <c r="BJ109" s="233">
        <f t="shared" si="87"/>
        <v>0</v>
      </c>
      <c r="BK109" s="233">
        <f t="shared" si="87"/>
        <v>0</v>
      </c>
      <c r="BL109" s="233">
        <f t="shared" si="87"/>
        <v>0</v>
      </c>
      <c r="BM109" s="233">
        <f t="shared" si="87"/>
        <v>0</v>
      </c>
      <c r="BN109" s="233">
        <f t="shared" si="87"/>
        <v>0</v>
      </c>
      <c r="BO109" s="233">
        <f t="shared" si="87"/>
        <v>0</v>
      </c>
      <c r="BP109" s="233">
        <f t="shared" si="87"/>
        <v>0</v>
      </c>
      <c r="BQ109" s="233">
        <f t="shared" si="87"/>
        <v>0</v>
      </c>
    </row>
    <row r="110" spans="1:69" s="15" customFormat="1" x14ac:dyDescent="0.2">
      <c r="A110" s="213"/>
      <c r="B110" s="213"/>
      <c r="C110" s="213"/>
      <c r="D110" s="213"/>
      <c r="E110" s="212"/>
      <c r="F110" s="212"/>
      <c r="G110" s="212"/>
      <c r="H110" s="212"/>
      <c r="I110" s="213"/>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24"/>
      <c r="BA110" s="224"/>
      <c r="BB110" s="224"/>
      <c r="BC110" s="224"/>
      <c r="BD110" s="224"/>
      <c r="BE110" s="224"/>
      <c r="BF110" s="224"/>
      <c r="BG110" s="224"/>
      <c r="BH110" s="224"/>
      <c r="BI110" s="224"/>
      <c r="BJ110" s="224"/>
      <c r="BK110" s="224"/>
      <c r="BL110" s="224"/>
      <c r="BM110" s="224"/>
      <c r="BN110" s="224"/>
      <c r="BO110" s="224"/>
      <c r="BP110" s="224"/>
      <c r="BQ110" s="224"/>
    </row>
    <row r="111" spans="1:69" s="15" customFormat="1" x14ac:dyDescent="0.2">
      <c r="A111" s="213"/>
      <c r="B111" s="213"/>
      <c r="C111" s="205" t="s">
        <v>205</v>
      </c>
      <c r="D111" s="213"/>
      <c r="E111" s="212"/>
      <c r="F111" s="212"/>
      <c r="G111" s="212"/>
      <c r="H111" s="212"/>
      <c r="I111" s="213"/>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4"/>
      <c r="BD111" s="224"/>
      <c r="BE111" s="224"/>
      <c r="BF111" s="224"/>
      <c r="BG111" s="224"/>
      <c r="BH111" s="224"/>
      <c r="BI111" s="224"/>
      <c r="BJ111" s="224"/>
      <c r="BK111" s="224"/>
      <c r="BL111" s="224"/>
      <c r="BM111" s="224"/>
      <c r="BN111" s="224"/>
      <c r="BO111" s="224"/>
      <c r="BP111" s="224"/>
      <c r="BQ111" s="224"/>
    </row>
    <row r="112" spans="1:69" s="15" customFormat="1" x14ac:dyDescent="0.2">
      <c r="A112" s="213"/>
      <c r="B112" s="213"/>
      <c r="C112" s="213"/>
      <c r="D112" s="205"/>
      <c r="E112" s="235" t="str">
        <f>InpPerformance!E$53</f>
        <v>Enhanced (or two tiered ODI)?</v>
      </c>
      <c r="F112" s="212"/>
      <c r="G112" s="235" t="str">
        <f>InpPerformance!G$53</f>
        <v>TRUE or FALSE</v>
      </c>
      <c r="H112" s="212"/>
      <c r="I112" s="213"/>
      <c r="J112" s="235" t="str">
        <f>InpPerformance!J$53</f>
        <v/>
      </c>
      <c r="K112" s="235" t="str">
        <f>InpPerformance!K$53</f>
        <v/>
      </c>
      <c r="L112" s="235" t="str">
        <f>InpPerformance!L$53</f>
        <v/>
      </c>
      <c r="M112" s="235" t="str">
        <f>InpPerformance!M$53</f>
        <v/>
      </c>
      <c r="N112" s="235" t="str">
        <f>InpPerformance!N$53</f>
        <v/>
      </c>
      <c r="O112" s="235" t="str">
        <f>InpPerformance!O$53</f>
        <v/>
      </c>
      <c r="P112" s="235" t="str">
        <f>InpPerformance!P$53</f>
        <v/>
      </c>
      <c r="Q112" s="235" t="str">
        <f>InpPerformance!Q$53</f>
        <v/>
      </c>
      <c r="R112" s="235" t="str">
        <f>InpPerformance!R$53</f>
        <v/>
      </c>
      <c r="S112" s="235" t="str">
        <f>InpPerformance!S$53</f>
        <v/>
      </c>
      <c r="T112" s="235" t="str">
        <f>InpPerformance!T$53</f>
        <v/>
      </c>
      <c r="U112" s="235" t="str">
        <f>InpPerformance!U$53</f>
        <v/>
      </c>
      <c r="V112" s="235" t="str">
        <f>InpPerformance!V$53</f>
        <v/>
      </c>
      <c r="W112" s="235" t="str">
        <f>InpPerformance!W$53</f>
        <v/>
      </c>
      <c r="X112" s="235" t="str">
        <f>InpPerformance!X$53</f>
        <v/>
      </c>
      <c r="Y112" s="235" t="str">
        <f>InpPerformance!Y$53</f>
        <v/>
      </c>
      <c r="Z112" s="235" t="str">
        <f>InpPerformance!Z$53</f>
        <v/>
      </c>
      <c r="AA112" s="235" t="str">
        <f>InpPerformance!AA$53</f>
        <v/>
      </c>
      <c r="AB112" s="235" t="str">
        <f>InpPerformance!AB$53</f>
        <v/>
      </c>
      <c r="AC112" s="235" t="str">
        <f>InpPerformance!AC$53</f>
        <v/>
      </c>
      <c r="AD112" s="235" t="str">
        <f>InpPerformance!AD$53</f>
        <v/>
      </c>
      <c r="AE112" s="235" t="str">
        <f>InpPerformance!AE$53</f>
        <v/>
      </c>
      <c r="AF112" s="235" t="str">
        <f>InpPerformance!AF$53</f>
        <v/>
      </c>
      <c r="AG112" s="235" t="str">
        <f>InpPerformance!AG$53</f>
        <v/>
      </c>
      <c r="AH112" s="235" t="str">
        <f>InpPerformance!AH$53</f>
        <v/>
      </c>
      <c r="AI112" s="235" t="str">
        <f>InpPerformance!AI$53</f>
        <v/>
      </c>
      <c r="AJ112" s="235" t="str">
        <f>InpPerformance!AJ$53</f>
        <v/>
      </c>
      <c r="AK112" s="235" t="str">
        <f>InpPerformance!AK$53</f>
        <v/>
      </c>
      <c r="AL112" s="235" t="str">
        <f>InpPerformance!AL$53</f>
        <v/>
      </c>
      <c r="AM112" s="235" t="str">
        <f>InpPerformance!AM$53</f>
        <v/>
      </c>
      <c r="AN112" s="235" t="str">
        <f>InpPerformance!AN$53</f>
        <v/>
      </c>
      <c r="AO112" s="235" t="str">
        <f>InpPerformance!AO$53</f>
        <v/>
      </c>
      <c r="AP112" s="235" t="str">
        <f>InpPerformance!AP$53</f>
        <v/>
      </c>
      <c r="AQ112" s="235" t="str">
        <f>InpPerformance!AQ$53</f>
        <v/>
      </c>
      <c r="AR112" s="235" t="str">
        <f>InpPerformance!AR$53</f>
        <v/>
      </c>
      <c r="AS112" s="235" t="str">
        <f>InpPerformance!AS$53</f>
        <v/>
      </c>
      <c r="AT112" s="235" t="str">
        <f>InpPerformance!AT$53</f>
        <v/>
      </c>
      <c r="AU112" s="235" t="str">
        <f>InpPerformance!AU$53</f>
        <v/>
      </c>
      <c r="AV112" s="235" t="str">
        <f>InpPerformance!AV$53</f>
        <v/>
      </c>
      <c r="AW112" s="235" t="str">
        <f>InpPerformance!AW$53</f>
        <v/>
      </c>
      <c r="AX112" s="235" t="str">
        <f>InpPerformance!AX$53</f>
        <v/>
      </c>
      <c r="AY112" s="235" t="str">
        <f>InpPerformance!AY$53</f>
        <v/>
      </c>
      <c r="AZ112" s="235" t="str">
        <f>InpPerformance!AZ$53</f>
        <v/>
      </c>
      <c r="BA112" s="235" t="str">
        <f>InpPerformance!BA$53</f>
        <v/>
      </c>
      <c r="BB112" s="235" t="str">
        <f>InpPerformance!BB$53</f>
        <v/>
      </c>
      <c r="BC112" s="235" t="str">
        <f>InpPerformance!BC$53</f>
        <v/>
      </c>
      <c r="BD112" s="235" t="str">
        <f>InpPerformance!BD$53</f>
        <v/>
      </c>
      <c r="BE112" s="235" t="str">
        <f>InpPerformance!BE$53</f>
        <v/>
      </c>
      <c r="BF112" s="235" t="str">
        <f>InpPerformance!BF$53</f>
        <v/>
      </c>
      <c r="BG112" s="235" t="str">
        <f>InpPerformance!BG$53</f>
        <v/>
      </c>
      <c r="BH112" s="235" t="str">
        <f>InpPerformance!BH$53</f>
        <v/>
      </c>
      <c r="BI112" s="235" t="str">
        <f>InpPerformance!BI$53</f>
        <v/>
      </c>
      <c r="BJ112" s="235" t="str">
        <f>InpPerformance!BJ$53</f>
        <v/>
      </c>
      <c r="BK112" s="235" t="str">
        <f>InpPerformance!BK$53</f>
        <v/>
      </c>
      <c r="BL112" s="235" t="str">
        <f>InpPerformance!BL$53</f>
        <v/>
      </c>
      <c r="BM112" s="235" t="str">
        <f>InpPerformance!BM$53</f>
        <v/>
      </c>
      <c r="BN112" s="235" t="str">
        <f>InpPerformance!BN$53</f>
        <v/>
      </c>
      <c r="BO112" s="235" t="str">
        <f>InpPerformance!BO$53</f>
        <v/>
      </c>
      <c r="BP112" s="235" t="str">
        <f>InpPerformance!BP$53</f>
        <v/>
      </c>
      <c r="BQ112" s="235" t="str">
        <f>InpPerformance!BQ$53</f>
        <v/>
      </c>
    </row>
    <row r="113" spans="1:69" s="15" customFormat="1" x14ac:dyDescent="0.2">
      <c r="A113" s="213"/>
      <c r="B113" s="213"/>
      <c r="C113" s="213"/>
      <c r="D113" s="205"/>
      <c r="E113" s="220" t="str">
        <f>InpPerformance!E$47</f>
        <v>Standard underperformance collar</v>
      </c>
      <c r="F113" s="213"/>
      <c r="G113" s="220" t="str">
        <f>InpPerformance!G$47</f>
        <v>Performance commitment unit</v>
      </c>
      <c r="H113" s="213"/>
      <c r="I113" s="213"/>
      <c r="J113" s="221" t="str">
        <f>IF(InpPerformance!J$47&lt;&gt;"",InpPerformance!J$47,"")</f>
        <v/>
      </c>
      <c r="K113" s="221" t="str">
        <f>IF(InpPerformance!K$47&lt;&gt;"",InpPerformance!K$47,"")</f>
        <v/>
      </c>
      <c r="L113" s="221" t="str">
        <f>IF(InpPerformance!L$47&lt;&gt;"",InpPerformance!L$47,"")</f>
        <v/>
      </c>
      <c r="M113" s="221" t="str">
        <f>IF(InpPerformance!M$47&lt;&gt;"",InpPerformance!M$47,"")</f>
        <v/>
      </c>
      <c r="N113" s="221" t="str">
        <f>IF(InpPerformance!N$47&lt;&gt;"",InpPerformance!N$47,"")</f>
        <v/>
      </c>
      <c r="O113" s="221" t="str">
        <f>IF(InpPerformance!O$47&lt;&gt;"",InpPerformance!O$47,"")</f>
        <v/>
      </c>
      <c r="P113" s="221" t="str">
        <f>IF(InpPerformance!P$47&lt;&gt;"",InpPerformance!P$47,"")</f>
        <v/>
      </c>
      <c r="Q113" s="221" t="str">
        <f>IF(InpPerformance!Q$47&lt;&gt;"",InpPerformance!Q$47,"")</f>
        <v/>
      </c>
      <c r="R113" s="221" t="str">
        <f>IF(InpPerformance!R$47&lt;&gt;"",InpPerformance!R$47,"")</f>
        <v/>
      </c>
      <c r="S113" s="221" t="str">
        <f>IF(InpPerformance!S$47&lt;&gt;"",InpPerformance!S$47,"")</f>
        <v/>
      </c>
      <c r="T113" s="221" t="str">
        <f>IF(InpPerformance!T$47&lt;&gt;"",InpPerformance!T$47,"")</f>
        <v/>
      </c>
      <c r="U113" s="221" t="str">
        <f>IF(InpPerformance!U$47&lt;&gt;"",InpPerformance!U$47,"")</f>
        <v/>
      </c>
      <c r="V113" s="221" t="str">
        <f>IF(InpPerformance!V$47&lt;&gt;"",InpPerformance!V$47,"")</f>
        <v/>
      </c>
      <c r="W113" s="221" t="str">
        <f>IF(InpPerformance!W$47&lt;&gt;"",InpPerformance!W$47,"")</f>
        <v/>
      </c>
      <c r="X113" s="221" t="str">
        <f>IF(InpPerformance!X$47&lt;&gt;"",InpPerformance!X$47,"")</f>
        <v/>
      </c>
      <c r="Y113" s="221" t="str">
        <f>IF(InpPerformance!Y$47&lt;&gt;"",InpPerformance!Y$47,"")</f>
        <v/>
      </c>
      <c r="Z113" s="221" t="str">
        <f>IF(InpPerformance!Z$47&lt;&gt;"",InpPerformance!Z$47,"")</f>
        <v/>
      </c>
      <c r="AA113" s="221" t="str">
        <f>IF(InpPerformance!AA$47&lt;&gt;"",InpPerformance!AA$47,"")</f>
        <v/>
      </c>
      <c r="AB113" s="221" t="str">
        <f>IF(InpPerformance!AB$47&lt;&gt;"",InpPerformance!AB$47,"")</f>
        <v/>
      </c>
      <c r="AC113" s="221" t="str">
        <f>IF(InpPerformance!AC$47&lt;&gt;"",InpPerformance!AC$47,"")</f>
        <v/>
      </c>
      <c r="AD113" s="221" t="str">
        <f>IF(InpPerformance!AD$47&lt;&gt;"",InpPerformance!AD$47,"")</f>
        <v/>
      </c>
      <c r="AE113" s="221" t="str">
        <f>IF(InpPerformance!AE$47&lt;&gt;"",InpPerformance!AE$47,"")</f>
        <v/>
      </c>
      <c r="AF113" s="221" t="str">
        <f>IF(InpPerformance!AF$47&lt;&gt;"",InpPerformance!AF$47,"")</f>
        <v/>
      </c>
      <c r="AG113" s="221" t="str">
        <f>IF(InpPerformance!AG$47&lt;&gt;"",InpPerformance!AG$47,"")</f>
        <v/>
      </c>
      <c r="AH113" s="221" t="str">
        <f>IF(InpPerformance!AH$47&lt;&gt;"",InpPerformance!AH$47,"")</f>
        <v/>
      </c>
      <c r="AI113" s="221" t="str">
        <f>IF(InpPerformance!AI$47&lt;&gt;"",InpPerformance!AI$47,"")</f>
        <v/>
      </c>
      <c r="AJ113" s="221" t="str">
        <f>IF(InpPerformance!AJ$47&lt;&gt;"",InpPerformance!AJ$47,"")</f>
        <v/>
      </c>
      <c r="AK113" s="221" t="str">
        <f>IF(InpPerformance!AK$47&lt;&gt;"",InpPerformance!AK$47,"")</f>
        <v/>
      </c>
      <c r="AL113" s="221" t="str">
        <f>IF(InpPerformance!AL$47&lt;&gt;"",InpPerformance!AL$47,"")</f>
        <v/>
      </c>
      <c r="AM113" s="221" t="str">
        <f>IF(InpPerformance!AM$47&lt;&gt;"",InpPerformance!AM$47,"")</f>
        <v/>
      </c>
      <c r="AN113" s="221" t="str">
        <f>IF(InpPerformance!AN$47&lt;&gt;"",InpPerformance!AN$47,"")</f>
        <v/>
      </c>
      <c r="AO113" s="221" t="str">
        <f>IF(InpPerformance!AO$47&lt;&gt;"",InpPerformance!AO$47,"")</f>
        <v/>
      </c>
      <c r="AP113" s="221" t="str">
        <f>IF(InpPerformance!AP$47&lt;&gt;"",InpPerformance!AP$47,"")</f>
        <v/>
      </c>
      <c r="AQ113" s="221" t="str">
        <f>IF(InpPerformance!AQ$47&lt;&gt;"",InpPerformance!AQ$47,"")</f>
        <v/>
      </c>
      <c r="AR113" s="221" t="str">
        <f>IF(InpPerformance!AR$47&lt;&gt;"",InpPerformance!AR$47,"")</f>
        <v/>
      </c>
      <c r="AS113" s="221" t="str">
        <f>IF(InpPerformance!AS$47&lt;&gt;"",InpPerformance!AS$47,"")</f>
        <v/>
      </c>
      <c r="AT113" s="221" t="str">
        <f>IF(InpPerformance!AT$47&lt;&gt;"",InpPerformance!AT$47,"")</f>
        <v/>
      </c>
      <c r="AU113" s="221" t="str">
        <f>IF(InpPerformance!AU$47&lt;&gt;"",InpPerformance!AU$47,"")</f>
        <v/>
      </c>
      <c r="AV113" s="221" t="str">
        <f>IF(InpPerformance!AV$47&lt;&gt;"",InpPerformance!AV$47,"")</f>
        <v/>
      </c>
      <c r="AW113" s="221" t="str">
        <f>IF(InpPerformance!AW$47&lt;&gt;"",InpPerformance!AW$47,"")</f>
        <v/>
      </c>
      <c r="AX113" s="221" t="str">
        <f>IF(InpPerformance!AX$47&lt;&gt;"",InpPerformance!AX$47,"")</f>
        <v/>
      </c>
      <c r="AY113" s="221" t="str">
        <f>IF(InpPerformance!AY$47&lt;&gt;"",InpPerformance!AY$47,"")</f>
        <v/>
      </c>
      <c r="AZ113" s="221" t="str">
        <f>IF(InpPerformance!AZ$47&lt;&gt;"",InpPerformance!AZ$47,"")</f>
        <v/>
      </c>
      <c r="BA113" s="221" t="str">
        <f>IF(InpPerformance!BA$47&lt;&gt;"",InpPerformance!BA$47,"")</f>
        <v/>
      </c>
      <c r="BB113" s="221" t="str">
        <f>IF(InpPerformance!BB$47&lt;&gt;"",InpPerformance!BB$47,"")</f>
        <v/>
      </c>
      <c r="BC113" s="221" t="str">
        <f>IF(InpPerformance!BC$47&lt;&gt;"",InpPerformance!BC$47,"")</f>
        <v/>
      </c>
      <c r="BD113" s="221" t="str">
        <f>IF(InpPerformance!BD$47&lt;&gt;"",InpPerformance!BD$47,"")</f>
        <v/>
      </c>
      <c r="BE113" s="221" t="str">
        <f>IF(InpPerformance!BE$47&lt;&gt;"",InpPerformance!BE$47,"")</f>
        <v/>
      </c>
      <c r="BF113" s="221" t="str">
        <f>IF(InpPerformance!BF$47&lt;&gt;"",InpPerformance!BF$47,"")</f>
        <v/>
      </c>
      <c r="BG113" s="221" t="str">
        <f>IF(InpPerformance!BG$47&lt;&gt;"",InpPerformance!BG$47,"")</f>
        <v/>
      </c>
      <c r="BH113" s="221" t="str">
        <f>IF(InpPerformance!BH$47&lt;&gt;"",InpPerformance!BH$47,"")</f>
        <v/>
      </c>
      <c r="BI113" s="221" t="str">
        <f>IF(InpPerformance!BI$47&lt;&gt;"",InpPerformance!BI$47,"")</f>
        <v/>
      </c>
      <c r="BJ113" s="221" t="str">
        <f>IF(InpPerformance!BJ$47&lt;&gt;"",InpPerformance!BJ$47,"")</f>
        <v/>
      </c>
      <c r="BK113" s="221" t="str">
        <f>IF(InpPerformance!BK$47&lt;&gt;"",InpPerformance!BK$47,"")</f>
        <v/>
      </c>
      <c r="BL113" s="221" t="str">
        <f>IF(InpPerformance!BL$47&lt;&gt;"",InpPerformance!BL$47,"")</f>
        <v/>
      </c>
      <c r="BM113" s="221" t="str">
        <f>IF(InpPerformance!BM$47&lt;&gt;"",InpPerformance!BM$47,"")</f>
        <v/>
      </c>
      <c r="BN113" s="221" t="str">
        <f>IF(InpPerformance!BN$47&lt;&gt;"",InpPerformance!BN$47,"")</f>
        <v/>
      </c>
      <c r="BO113" s="221" t="str">
        <f>IF(InpPerformance!BO$47&lt;&gt;"",InpPerformance!BO$47,"")</f>
        <v/>
      </c>
      <c r="BP113" s="221" t="str">
        <f>IF(InpPerformance!BP$47&lt;&gt;"",InpPerformance!BP$47,"")</f>
        <v/>
      </c>
      <c r="BQ113" s="221" t="str">
        <f>IF(InpPerformance!BQ$47&lt;&gt;"",InpPerformance!BQ$47,"")</f>
        <v/>
      </c>
    </row>
    <row r="114" spans="1:69" s="15" customFormat="1" x14ac:dyDescent="0.2">
      <c r="A114" s="213"/>
      <c r="B114" s="213"/>
      <c r="C114" s="213"/>
      <c r="D114" s="205"/>
      <c r="E114" s="235" t="str">
        <f>InpPerformance!E57</f>
        <v>Enhanced underperformance collar</v>
      </c>
      <c r="F114" s="212"/>
      <c r="G114" s="235" t="str">
        <f>InpPerformance!G57</f>
        <v>Performance commitment unit</v>
      </c>
      <c r="H114" s="212"/>
      <c r="I114" s="213"/>
      <c r="J114" s="241" t="str">
        <f>InpPerformance!J57</f>
        <v/>
      </c>
      <c r="K114" s="241" t="str">
        <f>InpPerformance!K57</f>
        <v/>
      </c>
      <c r="L114" s="241" t="str">
        <f>InpPerformance!L57</f>
        <v/>
      </c>
      <c r="M114" s="241" t="str">
        <f>InpPerformance!M57</f>
        <v/>
      </c>
      <c r="N114" s="241" t="str">
        <f>InpPerformance!N57</f>
        <v/>
      </c>
      <c r="O114" s="241" t="str">
        <f>InpPerformance!O57</f>
        <v/>
      </c>
      <c r="P114" s="241" t="str">
        <f>InpPerformance!P57</f>
        <v/>
      </c>
      <c r="Q114" s="241" t="str">
        <f>InpPerformance!Q57</f>
        <v/>
      </c>
      <c r="R114" s="241" t="str">
        <f>InpPerformance!R57</f>
        <v/>
      </c>
      <c r="S114" s="241" t="str">
        <f>InpPerformance!S57</f>
        <v/>
      </c>
      <c r="T114" s="241" t="str">
        <f>InpPerformance!T57</f>
        <v/>
      </c>
      <c r="U114" s="241" t="str">
        <f>InpPerformance!U57</f>
        <v/>
      </c>
      <c r="V114" s="241" t="str">
        <f>InpPerformance!V57</f>
        <v/>
      </c>
      <c r="W114" s="241" t="str">
        <f>InpPerformance!W57</f>
        <v/>
      </c>
      <c r="X114" s="241" t="str">
        <f>InpPerformance!X57</f>
        <v/>
      </c>
      <c r="Y114" s="241" t="str">
        <f>InpPerformance!Y57</f>
        <v/>
      </c>
      <c r="Z114" s="241" t="str">
        <f>InpPerformance!Z57</f>
        <v/>
      </c>
      <c r="AA114" s="241" t="str">
        <f>InpPerformance!AA57</f>
        <v/>
      </c>
      <c r="AB114" s="241" t="str">
        <f>InpPerformance!AB57</f>
        <v/>
      </c>
      <c r="AC114" s="241" t="str">
        <f>InpPerformance!AC57</f>
        <v/>
      </c>
      <c r="AD114" s="241" t="str">
        <f>InpPerformance!AD57</f>
        <v/>
      </c>
      <c r="AE114" s="241" t="str">
        <f>InpPerformance!AE57</f>
        <v/>
      </c>
      <c r="AF114" s="241" t="str">
        <f>InpPerformance!AF57</f>
        <v/>
      </c>
      <c r="AG114" s="241" t="str">
        <f>InpPerformance!AG57</f>
        <v/>
      </c>
      <c r="AH114" s="241" t="str">
        <f>InpPerformance!AH57</f>
        <v/>
      </c>
      <c r="AI114" s="241" t="str">
        <f>InpPerformance!AI57</f>
        <v/>
      </c>
      <c r="AJ114" s="241" t="str">
        <f>InpPerformance!AJ57</f>
        <v/>
      </c>
      <c r="AK114" s="241" t="str">
        <f>InpPerformance!AK57</f>
        <v/>
      </c>
      <c r="AL114" s="241" t="str">
        <f>InpPerformance!AL57</f>
        <v/>
      </c>
      <c r="AM114" s="241" t="str">
        <f>InpPerformance!AM57</f>
        <v/>
      </c>
      <c r="AN114" s="241" t="str">
        <f>InpPerformance!AN57</f>
        <v/>
      </c>
      <c r="AO114" s="241" t="str">
        <f>InpPerformance!AO57</f>
        <v/>
      </c>
      <c r="AP114" s="241" t="str">
        <f>InpPerformance!AP57</f>
        <v/>
      </c>
      <c r="AQ114" s="241" t="str">
        <f>InpPerformance!AQ57</f>
        <v/>
      </c>
      <c r="AR114" s="241" t="str">
        <f>InpPerformance!AR57</f>
        <v/>
      </c>
      <c r="AS114" s="241" t="str">
        <f>InpPerformance!AS57</f>
        <v/>
      </c>
      <c r="AT114" s="241" t="str">
        <f>InpPerformance!AT57</f>
        <v/>
      </c>
      <c r="AU114" s="241" t="str">
        <f>InpPerformance!AU57</f>
        <v/>
      </c>
      <c r="AV114" s="241" t="str">
        <f>InpPerformance!AV57</f>
        <v/>
      </c>
      <c r="AW114" s="241" t="str">
        <f>InpPerformance!AW57</f>
        <v/>
      </c>
      <c r="AX114" s="241" t="str">
        <f>InpPerformance!AX57</f>
        <v/>
      </c>
      <c r="AY114" s="241" t="str">
        <f>InpPerformance!AY57</f>
        <v/>
      </c>
      <c r="AZ114" s="241" t="str">
        <f>InpPerformance!AZ57</f>
        <v/>
      </c>
      <c r="BA114" s="241" t="str">
        <f>InpPerformance!BA57</f>
        <v/>
      </c>
      <c r="BB114" s="241" t="str">
        <f>InpPerformance!BB57</f>
        <v/>
      </c>
      <c r="BC114" s="241" t="str">
        <f>InpPerformance!BC57</f>
        <v/>
      </c>
      <c r="BD114" s="241" t="str">
        <f>InpPerformance!BD57</f>
        <v/>
      </c>
      <c r="BE114" s="241" t="str">
        <f>InpPerformance!BE57</f>
        <v/>
      </c>
      <c r="BF114" s="241" t="str">
        <f>InpPerformance!BF57</f>
        <v/>
      </c>
      <c r="BG114" s="241" t="str">
        <f>InpPerformance!BG57</f>
        <v/>
      </c>
      <c r="BH114" s="241" t="str">
        <f>InpPerformance!BH57</f>
        <v/>
      </c>
      <c r="BI114" s="241" t="str">
        <f>InpPerformance!BI57</f>
        <v/>
      </c>
      <c r="BJ114" s="241" t="str">
        <f>InpPerformance!BJ57</f>
        <v/>
      </c>
      <c r="BK114" s="241" t="str">
        <f>InpPerformance!BK57</f>
        <v/>
      </c>
      <c r="BL114" s="241" t="str">
        <f>InpPerformance!BL57</f>
        <v/>
      </c>
      <c r="BM114" s="241" t="str">
        <f>InpPerformance!BM57</f>
        <v/>
      </c>
      <c r="BN114" s="241" t="str">
        <f>InpPerformance!BN57</f>
        <v/>
      </c>
      <c r="BO114" s="241" t="str">
        <f>InpPerformance!BO57</f>
        <v/>
      </c>
      <c r="BP114" s="241" t="str">
        <f>InpPerformance!BP57</f>
        <v/>
      </c>
      <c r="BQ114" s="241" t="str">
        <f>InpPerformance!BQ57</f>
        <v/>
      </c>
    </row>
    <row r="115" spans="1:69" s="15" customFormat="1" x14ac:dyDescent="0.2">
      <c r="A115" s="213"/>
      <c r="B115" s="213"/>
      <c r="C115" s="213"/>
      <c r="D115" s="205"/>
      <c r="E115" s="212" t="str">
        <f>E$14</f>
        <v>Up or down is good?</v>
      </c>
      <c r="F115" s="212"/>
      <c r="G115" s="212" t="str">
        <f>G$14</f>
        <v>Number</v>
      </c>
      <c r="H115" s="212"/>
      <c r="I115" s="212"/>
      <c r="J115" s="212">
        <f>J$14</f>
        <v>-1</v>
      </c>
      <c r="K115" s="212">
        <f t="shared" ref="K115:BQ115" si="88">K$14</f>
        <v>-1</v>
      </c>
      <c r="L115" s="212">
        <f t="shared" si="88"/>
        <v>-1</v>
      </c>
      <c r="M115" s="212">
        <f t="shared" si="88"/>
        <v>-1</v>
      </c>
      <c r="N115" s="212">
        <f t="shared" si="88"/>
        <v>-1</v>
      </c>
      <c r="O115" s="212">
        <f t="shared" si="88"/>
        <v>-1</v>
      </c>
      <c r="P115" s="212">
        <f t="shared" si="88"/>
        <v>-1</v>
      </c>
      <c r="Q115" s="212">
        <f t="shared" si="88"/>
        <v>-1</v>
      </c>
      <c r="R115" s="212">
        <f t="shared" si="88"/>
        <v>-1</v>
      </c>
      <c r="S115" s="212">
        <f t="shared" si="88"/>
        <v>-1</v>
      </c>
      <c r="T115" s="212">
        <f t="shared" si="88"/>
        <v>-1</v>
      </c>
      <c r="U115" s="212">
        <f t="shared" si="88"/>
        <v>-1</v>
      </c>
      <c r="V115" s="212">
        <f t="shared" si="88"/>
        <v>-1</v>
      </c>
      <c r="W115" s="212">
        <f t="shared" si="88"/>
        <v>-1</v>
      </c>
      <c r="X115" s="212">
        <f t="shared" si="88"/>
        <v>-1</v>
      </c>
      <c r="Y115" s="212">
        <f t="shared" si="88"/>
        <v>-1</v>
      </c>
      <c r="Z115" s="212">
        <f t="shared" si="88"/>
        <v>-1</v>
      </c>
      <c r="AA115" s="212">
        <f t="shared" si="88"/>
        <v>-1</v>
      </c>
      <c r="AB115" s="212">
        <f t="shared" si="88"/>
        <v>-1</v>
      </c>
      <c r="AC115" s="212">
        <f t="shared" si="88"/>
        <v>-1</v>
      </c>
      <c r="AD115" s="212">
        <f t="shared" si="88"/>
        <v>-1</v>
      </c>
      <c r="AE115" s="212">
        <f t="shared" si="88"/>
        <v>-1</v>
      </c>
      <c r="AF115" s="212">
        <f t="shared" si="88"/>
        <v>-1</v>
      </c>
      <c r="AG115" s="212">
        <f t="shared" si="88"/>
        <v>-1</v>
      </c>
      <c r="AH115" s="212">
        <f t="shared" si="88"/>
        <v>-1</v>
      </c>
      <c r="AI115" s="212">
        <f t="shared" si="88"/>
        <v>-1</v>
      </c>
      <c r="AJ115" s="212">
        <f t="shared" si="88"/>
        <v>-1</v>
      </c>
      <c r="AK115" s="212">
        <f t="shared" si="88"/>
        <v>-1</v>
      </c>
      <c r="AL115" s="212">
        <f t="shared" si="88"/>
        <v>-1</v>
      </c>
      <c r="AM115" s="212">
        <f t="shared" si="88"/>
        <v>-1</v>
      </c>
      <c r="AN115" s="212">
        <f t="shared" si="88"/>
        <v>-1</v>
      </c>
      <c r="AO115" s="212">
        <f t="shared" si="88"/>
        <v>-1</v>
      </c>
      <c r="AP115" s="212">
        <f t="shared" si="88"/>
        <v>-1</v>
      </c>
      <c r="AQ115" s="212">
        <f t="shared" si="88"/>
        <v>-1</v>
      </c>
      <c r="AR115" s="212">
        <f t="shared" si="88"/>
        <v>-1</v>
      </c>
      <c r="AS115" s="212">
        <f t="shared" si="88"/>
        <v>-1</v>
      </c>
      <c r="AT115" s="212">
        <f t="shared" si="88"/>
        <v>-1</v>
      </c>
      <c r="AU115" s="212">
        <f t="shared" si="88"/>
        <v>-1</v>
      </c>
      <c r="AV115" s="212">
        <f t="shared" si="88"/>
        <v>-1</v>
      </c>
      <c r="AW115" s="212">
        <f t="shared" si="88"/>
        <v>-1</v>
      </c>
      <c r="AX115" s="212">
        <f t="shared" si="88"/>
        <v>-1</v>
      </c>
      <c r="AY115" s="212">
        <f t="shared" si="88"/>
        <v>-1</v>
      </c>
      <c r="AZ115" s="212">
        <f t="shared" si="88"/>
        <v>-1</v>
      </c>
      <c r="BA115" s="212">
        <f t="shared" si="88"/>
        <v>-1</v>
      </c>
      <c r="BB115" s="212">
        <f t="shared" si="88"/>
        <v>-1</v>
      </c>
      <c r="BC115" s="212">
        <f t="shared" si="88"/>
        <v>-1</v>
      </c>
      <c r="BD115" s="212">
        <f t="shared" si="88"/>
        <v>-1</v>
      </c>
      <c r="BE115" s="212">
        <f t="shared" si="88"/>
        <v>-1</v>
      </c>
      <c r="BF115" s="212">
        <f t="shared" si="88"/>
        <v>-1</v>
      </c>
      <c r="BG115" s="212">
        <f t="shared" si="88"/>
        <v>-1</v>
      </c>
      <c r="BH115" s="212">
        <f t="shared" si="88"/>
        <v>-1</v>
      </c>
      <c r="BI115" s="212">
        <f t="shared" si="88"/>
        <v>-1</v>
      </c>
      <c r="BJ115" s="212">
        <f t="shared" si="88"/>
        <v>-1</v>
      </c>
      <c r="BK115" s="212">
        <f t="shared" si="88"/>
        <v>-1</v>
      </c>
      <c r="BL115" s="212">
        <f t="shared" si="88"/>
        <v>-1</v>
      </c>
      <c r="BM115" s="212">
        <f t="shared" si="88"/>
        <v>-1</v>
      </c>
      <c r="BN115" s="212">
        <f t="shared" si="88"/>
        <v>-1</v>
      </c>
      <c r="BO115" s="212">
        <f t="shared" si="88"/>
        <v>-1</v>
      </c>
      <c r="BP115" s="212">
        <f t="shared" si="88"/>
        <v>-1</v>
      </c>
      <c r="BQ115" s="212">
        <f t="shared" si="88"/>
        <v>-1</v>
      </c>
    </row>
    <row r="116" spans="1:69" s="15" customFormat="1" x14ac:dyDescent="0.2">
      <c r="A116" s="213"/>
      <c r="B116" s="213"/>
      <c r="C116" s="213"/>
      <c r="D116" s="205"/>
      <c r="E116" s="212" t="str">
        <f>E$16</f>
        <v>Actual performance (rounded unless HH:MM:SS unit is used)</v>
      </c>
      <c r="F116" s="212"/>
      <c r="G116" s="212" t="str">
        <f>G$16</f>
        <v>Performance commitment unit</v>
      </c>
      <c r="H116" s="212"/>
      <c r="I116" s="213"/>
      <c r="J116" s="239" t="str">
        <f>J$16</f>
        <v/>
      </c>
      <c r="K116" s="239" t="str">
        <f t="shared" ref="K116:BQ116" si="89">K$16</f>
        <v/>
      </c>
      <c r="L116" s="239" t="str">
        <f t="shared" si="89"/>
        <v/>
      </c>
      <c r="M116" s="239" t="str">
        <f t="shared" si="89"/>
        <v/>
      </c>
      <c r="N116" s="239" t="str">
        <f t="shared" si="89"/>
        <v/>
      </c>
      <c r="O116" s="239" t="str">
        <f t="shared" si="89"/>
        <v/>
      </c>
      <c r="P116" s="239" t="str">
        <f t="shared" si="89"/>
        <v/>
      </c>
      <c r="Q116" s="239" t="str">
        <f t="shared" si="89"/>
        <v/>
      </c>
      <c r="R116" s="239" t="str">
        <f t="shared" si="89"/>
        <v/>
      </c>
      <c r="S116" s="239" t="str">
        <f t="shared" si="89"/>
        <v/>
      </c>
      <c r="T116" s="239" t="str">
        <f t="shared" si="89"/>
        <v/>
      </c>
      <c r="U116" s="239" t="str">
        <f t="shared" si="89"/>
        <v/>
      </c>
      <c r="V116" s="239" t="str">
        <f t="shared" si="89"/>
        <v/>
      </c>
      <c r="W116" s="239" t="str">
        <f t="shared" si="89"/>
        <v/>
      </c>
      <c r="X116" s="239" t="str">
        <f t="shared" si="89"/>
        <v/>
      </c>
      <c r="Y116" s="239" t="str">
        <f t="shared" si="89"/>
        <v/>
      </c>
      <c r="Z116" s="239" t="str">
        <f t="shared" si="89"/>
        <v/>
      </c>
      <c r="AA116" s="239" t="str">
        <f t="shared" si="89"/>
        <v/>
      </c>
      <c r="AB116" s="239" t="str">
        <f t="shared" si="89"/>
        <v/>
      </c>
      <c r="AC116" s="239" t="str">
        <f t="shared" si="89"/>
        <v/>
      </c>
      <c r="AD116" s="239" t="str">
        <f t="shared" si="89"/>
        <v/>
      </c>
      <c r="AE116" s="239" t="str">
        <f t="shared" si="89"/>
        <v/>
      </c>
      <c r="AF116" s="239" t="str">
        <f t="shared" si="89"/>
        <v/>
      </c>
      <c r="AG116" s="239" t="str">
        <f t="shared" si="89"/>
        <v/>
      </c>
      <c r="AH116" s="239" t="str">
        <f t="shared" si="89"/>
        <v/>
      </c>
      <c r="AI116" s="239" t="str">
        <f t="shared" si="89"/>
        <v/>
      </c>
      <c r="AJ116" s="239" t="str">
        <f t="shared" si="89"/>
        <v/>
      </c>
      <c r="AK116" s="239" t="str">
        <f t="shared" si="89"/>
        <v/>
      </c>
      <c r="AL116" s="239" t="str">
        <f t="shared" si="89"/>
        <v/>
      </c>
      <c r="AM116" s="239" t="str">
        <f t="shared" si="89"/>
        <v/>
      </c>
      <c r="AN116" s="239" t="str">
        <f t="shared" si="89"/>
        <v/>
      </c>
      <c r="AO116" s="239" t="str">
        <f t="shared" si="89"/>
        <v/>
      </c>
      <c r="AP116" s="239" t="str">
        <f t="shared" si="89"/>
        <v/>
      </c>
      <c r="AQ116" s="239" t="str">
        <f t="shared" si="89"/>
        <v/>
      </c>
      <c r="AR116" s="239" t="str">
        <f t="shared" si="89"/>
        <v/>
      </c>
      <c r="AS116" s="239" t="str">
        <f t="shared" si="89"/>
        <v/>
      </c>
      <c r="AT116" s="239" t="str">
        <f t="shared" si="89"/>
        <v/>
      </c>
      <c r="AU116" s="239" t="str">
        <f t="shared" si="89"/>
        <v/>
      </c>
      <c r="AV116" s="239" t="str">
        <f t="shared" si="89"/>
        <v/>
      </c>
      <c r="AW116" s="239" t="str">
        <f t="shared" si="89"/>
        <v/>
      </c>
      <c r="AX116" s="239" t="str">
        <f t="shared" si="89"/>
        <v/>
      </c>
      <c r="AY116" s="239" t="str">
        <f t="shared" si="89"/>
        <v/>
      </c>
      <c r="AZ116" s="239" t="str">
        <f t="shared" si="89"/>
        <v/>
      </c>
      <c r="BA116" s="239" t="str">
        <f t="shared" si="89"/>
        <v/>
      </c>
      <c r="BB116" s="239" t="str">
        <f t="shared" si="89"/>
        <v/>
      </c>
      <c r="BC116" s="239" t="str">
        <f t="shared" si="89"/>
        <v/>
      </c>
      <c r="BD116" s="239" t="str">
        <f t="shared" si="89"/>
        <v/>
      </c>
      <c r="BE116" s="239" t="str">
        <f t="shared" si="89"/>
        <v/>
      </c>
      <c r="BF116" s="239" t="str">
        <f t="shared" si="89"/>
        <v/>
      </c>
      <c r="BG116" s="239" t="str">
        <f t="shared" si="89"/>
        <v/>
      </c>
      <c r="BH116" s="239" t="str">
        <f t="shared" si="89"/>
        <v/>
      </c>
      <c r="BI116" s="239" t="str">
        <f t="shared" si="89"/>
        <v/>
      </c>
      <c r="BJ116" s="239" t="str">
        <f t="shared" si="89"/>
        <v/>
      </c>
      <c r="BK116" s="239" t="str">
        <f t="shared" si="89"/>
        <v/>
      </c>
      <c r="BL116" s="239" t="str">
        <f t="shared" si="89"/>
        <v/>
      </c>
      <c r="BM116" s="239" t="str">
        <f t="shared" si="89"/>
        <v/>
      </c>
      <c r="BN116" s="239" t="str">
        <f t="shared" si="89"/>
        <v/>
      </c>
      <c r="BO116" s="239" t="str">
        <f t="shared" si="89"/>
        <v/>
      </c>
      <c r="BP116" s="239" t="str">
        <f t="shared" si="89"/>
        <v/>
      </c>
      <c r="BQ116" s="239" t="str">
        <f t="shared" si="89"/>
        <v/>
      </c>
    </row>
    <row r="117" spans="1:69" s="15" customFormat="1" x14ac:dyDescent="0.2">
      <c r="A117" s="213"/>
      <c r="B117" s="213"/>
      <c r="C117" s="213"/>
      <c r="D117" s="205"/>
      <c r="E117" s="212"/>
      <c r="F117" s="212"/>
      <c r="G117" s="212"/>
      <c r="H117" s="212"/>
      <c r="I117" s="213"/>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c r="AI117" s="239"/>
      <c r="AJ117" s="239"/>
      <c r="AK117" s="239"/>
      <c r="AL117" s="239"/>
      <c r="AM117" s="239"/>
      <c r="AN117" s="239"/>
      <c r="AO117" s="239"/>
      <c r="AP117" s="239"/>
      <c r="AQ117" s="239"/>
      <c r="AR117" s="239"/>
      <c r="AS117" s="239"/>
      <c r="AT117" s="239"/>
      <c r="AU117" s="239"/>
      <c r="AV117" s="239"/>
      <c r="AW117" s="239"/>
      <c r="AX117" s="239"/>
      <c r="AY117" s="239"/>
      <c r="AZ117" s="239"/>
      <c r="BA117" s="239"/>
      <c r="BB117" s="239"/>
      <c r="BC117" s="239"/>
      <c r="BD117" s="239"/>
      <c r="BE117" s="239"/>
      <c r="BF117" s="239"/>
      <c r="BG117" s="239"/>
      <c r="BH117" s="239"/>
      <c r="BI117" s="239"/>
      <c r="BJ117" s="239"/>
      <c r="BK117" s="239"/>
      <c r="BL117" s="239"/>
      <c r="BM117" s="239"/>
      <c r="BN117" s="239"/>
      <c r="BO117" s="239"/>
      <c r="BP117" s="239"/>
      <c r="BQ117" s="239"/>
    </row>
    <row r="118" spans="1:69" s="15" customFormat="1" x14ac:dyDescent="0.2">
      <c r="A118" s="213"/>
      <c r="B118" s="213"/>
      <c r="C118" s="213"/>
      <c r="D118" s="213"/>
      <c r="E118" s="212" t="s">
        <v>206</v>
      </c>
      <c r="F118" s="212"/>
      <c r="G118" s="212" t="s">
        <v>106</v>
      </c>
      <c r="H118" s="212"/>
      <c r="I118" s="213"/>
      <c r="J118" s="217" t="b">
        <f>IF(J112=TRUE,IF(((J116-J113)*J115)&lt;0,TRUE,FALSE),FALSE)</f>
        <v>0</v>
      </c>
      <c r="K118" s="217" t="b">
        <f t="shared" ref="K118:L118" si="90">IF(K112=TRUE,IF(((K116-K113)*K115)&lt;0,TRUE,FALSE),FALSE)</f>
        <v>0</v>
      </c>
      <c r="L118" s="217" t="b">
        <f t="shared" si="90"/>
        <v>0</v>
      </c>
      <c r="M118" s="217" t="b">
        <f t="shared" ref="M118:N118" si="91">IF(M112=TRUE,IF(((M116-M113)*M115)&lt;0,TRUE,FALSE),FALSE)</f>
        <v>0</v>
      </c>
      <c r="N118" s="217" t="b">
        <f t="shared" si="91"/>
        <v>0</v>
      </c>
      <c r="O118" s="217" t="b">
        <f t="shared" ref="O118:BQ118" si="92">IF(O112=TRUE,IF(((O116-O113)*O115)&lt;0,TRUE,FALSE),FALSE)</f>
        <v>0</v>
      </c>
      <c r="P118" s="217" t="b">
        <f t="shared" si="92"/>
        <v>0</v>
      </c>
      <c r="Q118" s="217" t="b">
        <f t="shared" si="92"/>
        <v>0</v>
      </c>
      <c r="R118" s="217" t="b">
        <f t="shared" si="92"/>
        <v>0</v>
      </c>
      <c r="S118" s="217" t="b">
        <f t="shared" si="92"/>
        <v>0</v>
      </c>
      <c r="T118" s="217" t="b">
        <f t="shared" si="92"/>
        <v>0</v>
      </c>
      <c r="U118" s="217" t="b">
        <f t="shared" si="92"/>
        <v>0</v>
      </c>
      <c r="V118" s="217" t="b">
        <f t="shared" si="92"/>
        <v>0</v>
      </c>
      <c r="W118" s="217" t="b">
        <f t="shared" si="92"/>
        <v>0</v>
      </c>
      <c r="X118" s="217" t="b">
        <f t="shared" si="92"/>
        <v>0</v>
      </c>
      <c r="Y118" s="217" t="b">
        <f t="shared" si="92"/>
        <v>0</v>
      </c>
      <c r="Z118" s="217" t="b">
        <f t="shared" si="92"/>
        <v>0</v>
      </c>
      <c r="AA118" s="217" t="b">
        <f t="shared" si="92"/>
        <v>0</v>
      </c>
      <c r="AB118" s="217" t="b">
        <f t="shared" si="92"/>
        <v>0</v>
      </c>
      <c r="AC118" s="217" t="b">
        <f t="shared" si="92"/>
        <v>0</v>
      </c>
      <c r="AD118" s="217" t="b">
        <f t="shared" si="92"/>
        <v>0</v>
      </c>
      <c r="AE118" s="217" t="b">
        <f t="shared" si="92"/>
        <v>0</v>
      </c>
      <c r="AF118" s="217" t="b">
        <f t="shared" si="92"/>
        <v>0</v>
      </c>
      <c r="AG118" s="217" t="b">
        <f t="shared" si="92"/>
        <v>0</v>
      </c>
      <c r="AH118" s="217" t="b">
        <f t="shared" si="92"/>
        <v>0</v>
      </c>
      <c r="AI118" s="217" t="b">
        <f t="shared" si="92"/>
        <v>0</v>
      </c>
      <c r="AJ118" s="217" t="b">
        <f t="shared" si="92"/>
        <v>0</v>
      </c>
      <c r="AK118" s="217" t="b">
        <f t="shared" si="92"/>
        <v>0</v>
      </c>
      <c r="AL118" s="217" t="b">
        <f t="shared" si="92"/>
        <v>0</v>
      </c>
      <c r="AM118" s="217" t="b">
        <f t="shared" si="92"/>
        <v>0</v>
      </c>
      <c r="AN118" s="217" t="b">
        <f t="shared" si="92"/>
        <v>0</v>
      </c>
      <c r="AO118" s="217" t="b">
        <f t="shared" si="92"/>
        <v>0</v>
      </c>
      <c r="AP118" s="217" t="b">
        <f t="shared" si="92"/>
        <v>0</v>
      </c>
      <c r="AQ118" s="217" t="b">
        <f t="shared" si="92"/>
        <v>0</v>
      </c>
      <c r="AR118" s="217" t="b">
        <f t="shared" si="92"/>
        <v>0</v>
      </c>
      <c r="AS118" s="217" t="b">
        <f t="shared" si="92"/>
        <v>0</v>
      </c>
      <c r="AT118" s="217" t="b">
        <f t="shared" si="92"/>
        <v>0</v>
      </c>
      <c r="AU118" s="217" t="b">
        <f t="shared" si="92"/>
        <v>0</v>
      </c>
      <c r="AV118" s="217" t="b">
        <f t="shared" si="92"/>
        <v>0</v>
      </c>
      <c r="AW118" s="217" t="b">
        <f t="shared" si="92"/>
        <v>0</v>
      </c>
      <c r="AX118" s="217" t="b">
        <f t="shared" si="92"/>
        <v>0</v>
      </c>
      <c r="AY118" s="217" t="b">
        <f t="shared" si="92"/>
        <v>0</v>
      </c>
      <c r="AZ118" s="217" t="b">
        <f t="shared" si="92"/>
        <v>0</v>
      </c>
      <c r="BA118" s="217" t="b">
        <f t="shared" si="92"/>
        <v>0</v>
      </c>
      <c r="BB118" s="217" t="b">
        <f t="shared" si="92"/>
        <v>0</v>
      </c>
      <c r="BC118" s="217" t="b">
        <f t="shared" si="92"/>
        <v>0</v>
      </c>
      <c r="BD118" s="217" t="b">
        <f t="shared" si="92"/>
        <v>0</v>
      </c>
      <c r="BE118" s="217" t="b">
        <f t="shared" si="92"/>
        <v>0</v>
      </c>
      <c r="BF118" s="217" t="b">
        <f t="shared" si="92"/>
        <v>0</v>
      </c>
      <c r="BG118" s="217" t="b">
        <f t="shared" si="92"/>
        <v>0</v>
      </c>
      <c r="BH118" s="217" t="b">
        <f t="shared" si="92"/>
        <v>0</v>
      </c>
      <c r="BI118" s="217" t="b">
        <f t="shared" si="92"/>
        <v>0</v>
      </c>
      <c r="BJ118" s="217" t="b">
        <f t="shared" si="92"/>
        <v>0</v>
      </c>
      <c r="BK118" s="217" t="b">
        <f t="shared" si="92"/>
        <v>0</v>
      </c>
      <c r="BL118" s="217" t="b">
        <f t="shared" si="92"/>
        <v>0</v>
      </c>
      <c r="BM118" s="217" t="b">
        <f t="shared" si="92"/>
        <v>0</v>
      </c>
      <c r="BN118" s="217" t="b">
        <f t="shared" si="92"/>
        <v>0</v>
      </c>
      <c r="BO118" s="217" t="b">
        <f t="shared" si="92"/>
        <v>0</v>
      </c>
      <c r="BP118" s="217" t="b">
        <f t="shared" si="92"/>
        <v>0</v>
      </c>
      <c r="BQ118" s="217" t="b">
        <f t="shared" si="92"/>
        <v>0</v>
      </c>
    </row>
    <row r="119" spans="1:69" s="15" customFormat="1" x14ac:dyDescent="0.2">
      <c r="A119" s="213"/>
      <c r="B119" s="213"/>
      <c r="C119" s="213"/>
      <c r="D119" s="213"/>
      <c r="E119" s="212" t="s">
        <v>207</v>
      </c>
      <c r="F119" s="212"/>
      <c r="G119" s="212" t="str">
        <f>G7</f>
        <v>Performance commitment unit</v>
      </c>
      <c r="H119" s="212"/>
      <c r="I119" s="213"/>
      <c r="J119" s="222">
        <f>IF(J115&gt;0,MAX(J114,J116),MIN(J114,J116))</f>
        <v>0</v>
      </c>
      <c r="K119" s="222">
        <f t="shared" ref="K119" si="93">IF(K115&gt;0,MAX(K114,K116),MIN(K114,K116))</f>
        <v>0</v>
      </c>
      <c r="L119" s="222">
        <f t="shared" ref="L119:M119" si="94">IF(L115&gt;0,MAX(L114,L116),MIN(L114,L116))</f>
        <v>0</v>
      </c>
      <c r="M119" s="222">
        <f t="shared" si="94"/>
        <v>0</v>
      </c>
      <c r="N119" s="222">
        <f t="shared" ref="N119:BQ119" si="95">IF(N115&gt;0,MAX(N114,N116),MIN(N114,N116))</f>
        <v>0</v>
      </c>
      <c r="O119" s="222">
        <f t="shared" si="95"/>
        <v>0</v>
      </c>
      <c r="P119" s="222">
        <f t="shared" si="95"/>
        <v>0</v>
      </c>
      <c r="Q119" s="222">
        <f t="shared" si="95"/>
        <v>0</v>
      </c>
      <c r="R119" s="222">
        <f t="shared" si="95"/>
        <v>0</v>
      </c>
      <c r="S119" s="222">
        <f t="shared" si="95"/>
        <v>0</v>
      </c>
      <c r="T119" s="222">
        <f t="shared" si="95"/>
        <v>0</v>
      </c>
      <c r="U119" s="222">
        <f t="shared" si="95"/>
        <v>0</v>
      </c>
      <c r="V119" s="222">
        <f t="shared" si="95"/>
        <v>0</v>
      </c>
      <c r="W119" s="222">
        <f t="shared" si="95"/>
        <v>0</v>
      </c>
      <c r="X119" s="222">
        <f t="shared" si="95"/>
        <v>0</v>
      </c>
      <c r="Y119" s="222">
        <f t="shared" si="95"/>
        <v>0</v>
      </c>
      <c r="Z119" s="222">
        <f t="shared" si="95"/>
        <v>0</v>
      </c>
      <c r="AA119" s="222">
        <f t="shared" si="95"/>
        <v>0</v>
      </c>
      <c r="AB119" s="222">
        <f t="shared" si="95"/>
        <v>0</v>
      </c>
      <c r="AC119" s="222">
        <f t="shared" si="95"/>
        <v>0</v>
      </c>
      <c r="AD119" s="222">
        <f t="shared" si="95"/>
        <v>0</v>
      </c>
      <c r="AE119" s="222">
        <f t="shared" si="95"/>
        <v>0</v>
      </c>
      <c r="AF119" s="222">
        <f t="shared" si="95"/>
        <v>0</v>
      </c>
      <c r="AG119" s="222">
        <f t="shared" si="95"/>
        <v>0</v>
      </c>
      <c r="AH119" s="222">
        <f t="shared" si="95"/>
        <v>0</v>
      </c>
      <c r="AI119" s="222">
        <f t="shared" si="95"/>
        <v>0</v>
      </c>
      <c r="AJ119" s="222">
        <f t="shared" si="95"/>
        <v>0</v>
      </c>
      <c r="AK119" s="222">
        <f t="shared" si="95"/>
        <v>0</v>
      </c>
      <c r="AL119" s="222">
        <f t="shared" si="95"/>
        <v>0</v>
      </c>
      <c r="AM119" s="222">
        <f t="shared" si="95"/>
        <v>0</v>
      </c>
      <c r="AN119" s="222">
        <f t="shared" si="95"/>
        <v>0</v>
      </c>
      <c r="AO119" s="222">
        <f t="shared" si="95"/>
        <v>0</v>
      </c>
      <c r="AP119" s="222">
        <f t="shared" si="95"/>
        <v>0</v>
      </c>
      <c r="AQ119" s="222">
        <f t="shared" si="95"/>
        <v>0</v>
      </c>
      <c r="AR119" s="222">
        <f t="shared" si="95"/>
        <v>0</v>
      </c>
      <c r="AS119" s="222">
        <f t="shared" si="95"/>
        <v>0</v>
      </c>
      <c r="AT119" s="222">
        <f t="shared" si="95"/>
        <v>0</v>
      </c>
      <c r="AU119" s="222">
        <f t="shared" si="95"/>
        <v>0</v>
      </c>
      <c r="AV119" s="222">
        <f t="shared" si="95"/>
        <v>0</v>
      </c>
      <c r="AW119" s="222">
        <f t="shared" si="95"/>
        <v>0</v>
      </c>
      <c r="AX119" s="222">
        <f t="shared" si="95"/>
        <v>0</v>
      </c>
      <c r="AY119" s="222">
        <f t="shared" si="95"/>
        <v>0</v>
      </c>
      <c r="AZ119" s="222">
        <f t="shared" si="95"/>
        <v>0</v>
      </c>
      <c r="BA119" s="222">
        <f t="shared" si="95"/>
        <v>0</v>
      </c>
      <c r="BB119" s="222">
        <f t="shared" si="95"/>
        <v>0</v>
      </c>
      <c r="BC119" s="222">
        <f t="shared" si="95"/>
        <v>0</v>
      </c>
      <c r="BD119" s="222">
        <f t="shared" si="95"/>
        <v>0</v>
      </c>
      <c r="BE119" s="222">
        <f t="shared" si="95"/>
        <v>0</v>
      </c>
      <c r="BF119" s="222">
        <f t="shared" si="95"/>
        <v>0</v>
      </c>
      <c r="BG119" s="222">
        <f t="shared" si="95"/>
        <v>0</v>
      </c>
      <c r="BH119" s="222">
        <f t="shared" si="95"/>
        <v>0</v>
      </c>
      <c r="BI119" s="222">
        <f t="shared" si="95"/>
        <v>0</v>
      </c>
      <c r="BJ119" s="222">
        <f t="shared" si="95"/>
        <v>0</v>
      </c>
      <c r="BK119" s="222">
        <f t="shared" si="95"/>
        <v>0</v>
      </c>
      <c r="BL119" s="222">
        <f t="shared" si="95"/>
        <v>0</v>
      </c>
      <c r="BM119" s="222">
        <f t="shared" si="95"/>
        <v>0</v>
      </c>
      <c r="BN119" s="222">
        <f t="shared" si="95"/>
        <v>0</v>
      </c>
      <c r="BO119" s="222">
        <f t="shared" si="95"/>
        <v>0</v>
      </c>
      <c r="BP119" s="222">
        <f t="shared" si="95"/>
        <v>0</v>
      </c>
      <c r="BQ119" s="222">
        <f t="shared" si="95"/>
        <v>0</v>
      </c>
    </row>
    <row r="120" spans="1:69" s="15" customFormat="1" x14ac:dyDescent="0.2">
      <c r="A120" s="213"/>
      <c r="B120" s="213"/>
      <c r="C120" s="213"/>
      <c r="D120" s="213"/>
      <c r="E120" s="212" t="s">
        <v>208</v>
      </c>
      <c r="F120" s="212"/>
      <c r="G120" s="212" t="str">
        <f>G7</f>
        <v>Performance commitment unit</v>
      </c>
      <c r="H120" s="212"/>
      <c r="I120" s="213"/>
      <c r="J120" s="222">
        <f>IF(J118=TRUE,ABS(J119-J113),0)</f>
        <v>0</v>
      </c>
      <c r="K120" s="222">
        <f t="shared" ref="K120" si="96">IF(K118=TRUE,ABS(K119-K113),0)</f>
        <v>0</v>
      </c>
      <c r="L120" s="222">
        <f t="shared" ref="L120:M120" si="97">IF(L118=TRUE,ABS(L119-L113),0)</f>
        <v>0</v>
      </c>
      <c r="M120" s="222">
        <f t="shared" si="97"/>
        <v>0</v>
      </c>
      <c r="N120" s="222">
        <f t="shared" ref="N120:BQ120" si="98">IF(N118=TRUE,ABS(N119-N113),0)</f>
        <v>0</v>
      </c>
      <c r="O120" s="222">
        <f t="shared" si="98"/>
        <v>0</v>
      </c>
      <c r="P120" s="222">
        <f t="shared" si="98"/>
        <v>0</v>
      </c>
      <c r="Q120" s="222">
        <f t="shared" si="98"/>
        <v>0</v>
      </c>
      <c r="R120" s="222">
        <f t="shared" si="98"/>
        <v>0</v>
      </c>
      <c r="S120" s="222">
        <f t="shared" si="98"/>
        <v>0</v>
      </c>
      <c r="T120" s="222">
        <f t="shared" si="98"/>
        <v>0</v>
      </c>
      <c r="U120" s="222">
        <f t="shared" si="98"/>
        <v>0</v>
      </c>
      <c r="V120" s="222">
        <f t="shared" si="98"/>
        <v>0</v>
      </c>
      <c r="W120" s="222">
        <f t="shared" si="98"/>
        <v>0</v>
      </c>
      <c r="X120" s="222">
        <f t="shared" si="98"/>
        <v>0</v>
      </c>
      <c r="Y120" s="222">
        <f t="shared" si="98"/>
        <v>0</v>
      </c>
      <c r="Z120" s="222">
        <f t="shared" si="98"/>
        <v>0</v>
      </c>
      <c r="AA120" s="222">
        <f t="shared" si="98"/>
        <v>0</v>
      </c>
      <c r="AB120" s="222">
        <f t="shared" si="98"/>
        <v>0</v>
      </c>
      <c r="AC120" s="222">
        <f t="shared" si="98"/>
        <v>0</v>
      </c>
      <c r="AD120" s="222">
        <f t="shared" si="98"/>
        <v>0</v>
      </c>
      <c r="AE120" s="222">
        <f t="shared" si="98"/>
        <v>0</v>
      </c>
      <c r="AF120" s="222">
        <f t="shared" si="98"/>
        <v>0</v>
      </c>
      <c r="AG120" s="222">
        <f t="shared" si="98"/>
        <v>0</v>
      </c>
      <c r="AH120" s="222">
        <f t="shared" si="98"/>
        <v>0</v>
      </c>
      <c r="AI120" s="222">
        <f t="shared" si="98"/>
        <v>0</v>
      </c>
      <c r="AJ120" s="222">
        <f t="shared" si="98"/>
        <v>0</v>
      </c>
      <c r="AK120" s="222">
        <f t="shared" si="98"/>
        <v>0</v>
      </c>
      <c r="AL120" s="222">
        <f t="shared" si="98"/>
        <v>0</v>
      </c>
      <c r="AM120" s="222">
        <f t="shared" si="98"/>
        <v>0</v>
      </c>
      <c r="AN120" s="222">
        <f t="shared" si="98"/>
        <v>0</v>
      </c>
      <c r="AO120" s="222">
        <f t="shared" si="98"/>
        <v>0</v>
      </c>
      <c r="AP120" s="222">
        <f t="shared" si="98"/>
        <v>0</v>
      </c>
      <c r="AQ120" s="222">
        <f t="shared" si="98"/>
        <v>0</v>
      </c>
      <c r="AR120" s="222">
        <f t="shared" si="98"/>
        <v>0</v>
      </c>
      <c r="AS120" s="222">
        <f t="shared" si="98"/>
        <v>0</v>
      </c>
      <c r="AT120" s="222">
        <f t="shared" si="98"/>
        <v>0</v>
      </c>
      <c r="AU120" s="222">
        <f t="shared" si="98"/>
        <v>0</v>
      </c>
      <c r="AV120" s="222">
        <f t="shared" si="98"/>
        <v>0</v>
      </c>
      <c r="AW120" s="222">
        <f t="shared" si="98"/>
        <v>0</v>
      </c>
      <c r="AX120" s="222">
        <f t="shared" si="98"/>
        <v>0</v>
      </c>
      <c r="AY120" s="222">
        <f t="shared" si="98"/>
        <v>0</v>
      </c>
      <c r="AZ120" s="222">
        <f t="shared" si="98"/>
        <v>0</v>
      </c>
      <c r="BA120" s="222">
        <f t="shared" si="98"/>
        <v>0</v>
      </c>
      <c r="BB120" s="222">
        <f t="shared" si="98"/>
        <v>0</v>
      </c>
      <c r="BC120" s="222">
        <f t="shared" si="98"/>
        <v>0</v>
      </c>
      <c r="BD120" s="222">
        <f t="shared" si="98"/>
        <v>0</v>
      </c>
      <c r="BE120" s="222">
        <f t="shared" si="98"/>
        <v>0</v>
      </c>
      <c r="BF120" s="222">
        <f t="shared" si="98"/>
        <v>0</v>
      </c>
      <c r="BG120" s="222">
        <f t="shared" si="98"/>
        <v>0</v>
      </c>
      <c r="BH120" s="222">
        <f t="shared" si="98"/>
        <v>0</v>
      </c>
      <c r="BI120" s="222">
        <f t="shared" si="98"/>
        <v>0</v>
      </c>
      <c r="BJ120" s="222">
        <f t="shared" si="98"/>
        <v>0</v>
      </c>
      <c r="BK120" s="222">
        <f t="shared" si="98"/>
        <v>0</v>
      </c>
      <c r="BL120" s="222">
        <f t="shared" si="98"/>
        <v>0</v>
      </c>
      <c r="BM120" s="222">
        <f t="shared" si="98"/>
        <v>0</v>
      </c>
      <c r="BN120" s="222">
        <f t="shared" si="98"/>
        <v>0</v>
      </c>
      <c r="BO120" s="222">
        <f t="shared" si="98"/>
        <v>0</v>
      </c>
      <c r="BP120" s="222">
        <f t="shared" si="98"/>
        <v>0</v>
      </c>
      <c r="BQ120" s="222">
        <f t="shared" si="98"/>
        <v>0</v>
      </c>
    </row>
    <row r="121" spans="1:69" s="15" customFormat="1" x14ac:dyDescent="0.2">
      <c r="A121" s="213"/>
      <c r="B121" s="213"/>
      <c r="C121" s="213"/>
      <c r="D121" s="213"/>
      <c r="E121" s="212"/>
      <c r="F121" s="212"/>
      <c r="G121" s="212"/>
      <c r="H121" s="212"/>
      <c r="I121" s="213"/>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c r="BC121" s="222"/>
      <c r="BD121" s="222"/>
      <c r="BE121" s="222"/>
      <c r="BF121" s="222"/>
      <c r="BG121" s="222"/>
      <c r="BH121" s="222"/>
      <c r="BI121" s="222"/>
      <c r="BJ121" s="222"/>
      <c r="BK121" s="222"/>
      <c r="BL121" s="222"/>
      <c r="BM121" s="222"/>
      <c r="BN121" s="222"/>
      <c r="BO121" s="222"/>
      <c r="BP121" s="222"/>
      <c r="BQ121" s="222"/>
    </row>
    <row r="122" spans="1:69" s="15" customFormat="1" x14ac:dyDescent="0.2">
      <c r="A122" s="213"/>
      <c r="B122" s="213"/>
      <c r="C122" s="213"/>
      <c r="D122" s="205" t="s">
        <v>181</v>
      </c>
      <c r="E122" s="213"/>
      <c r="F122" s="213"/>
      <c r="G122" s="213"/>
      <c r="H122" s="213"/>
      <c r="I122" s="213"/>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c r="AN122" s="237"/>
      <c r="AO122" s="237"/>
      <c r="AP122" s="237"/>
      <c r="AQ122" s="237"/>
      <c r="AR122" s="237"/>
      <c r="AS122" s="237"/>
      <c r="AT122" s="237"/>
      <c r="AU122" s="237"/>
      <c r="AV122" s="237"/>
      <c r="AW122" s="237"/>
      <c r="AX122" s="237"/>
      <c r="AY122" s="237"/>
      <c r="AZ122" s="237"/>
      <c r="BA122" s="237"/>
      <c r="BB122" s="237"/>
      <c r="BC122" s="237"/>
      <c r="BD122" s="237"/>
      <c r="BE122" s="237"/>
      <c r="BF122" s="237"/>
      <c r="BG122" s="237"/>
      <c r="BH122" s="237"/>
      <c r="BI122" s="237"/>
      <c r="BJ122" s="237"/>
      <c r="BK122" s="237"/>
      <c r="BL122" s="237"/>
      <c r="BM122" s="237"/>
      <c r="BN122" s="237"/>
      <c r="BO122" s="237"/>
      <c r="BP122" s="237"/>
      <c r="BQ122" s="237"/>
    </row>
    <row r="123" spans="1:69" s="15" customFormat="1" x14ac:dyDescent="0.2">
      <c r="A123" s="213"/>
      <c r="B123" s="213"/>
      <c r="C123" s="213"/>
      <c r="D123" s="213"/>
      <c r="E123" s="220" t="str">
        <f>InpPerformance!E$19</f>
        <v>ODI is calculated in decimal minutes, but the performance commitment is specified in HH:MM:SS</v>
      </c>
      <c r="F123" s="220"/>
      <c r="G123" s="220" t="str">
        <f>InpPerformance!G$19</f>
        <v>TRUE or FALSE</v>
      </c>
      <c r="H123" s="220"/>
      <c r="I123" s="220"/>
      <c r="J123" s="220" t="str">
        <f>InpPerformance!J$19</f>
        <v/>
      </c>
      <c r="K123" s="220" t="str">
        <f>InpPerformance!K$19</f>
        <v/>
      </c>
      <c r="L123" s="220" t="str">
        <f>InpPerformance!L$19</f>
        <v/>
      </c>
      <c r="M123" s="220" t="str">
        <f>InpPerformance!M$19</f>
        <v/>
      </c>
      <c r="N123" s="220" t="str">
        <f>InpPerformance!N$19</f>
        <v/>
      </c>
      <c r="O123" s="220" t="str">
        <f>InpPerformance!O$19</f>
        <v/>
      </c>
      <c r="P123" s="220" t="str">
        <f>InpPerformance!P$19</f>
        <v/>
      </c>
      <c r="Q123" s="220" t="str">
        <f>InpPerformance!Q$19</f>
        <v/>
      </c>
      <c r="R123" s="220" t="str">
        <f>InpPerformance!R$19</f>
        <v/>
      </c>
      <c r="S123" s="220" t="str">
        <f>InpPerformance!S$19</f>
        <v/>
      </c>
      <c r="T123" s="220" t="str">
        <f>InpPerformance!T$19</f>
        <v/>
      </c>
      <c r="U123" s="220" t="str">
        <f>InpPerformance!U$19</f>
        <v/>
      </c>
      <c r="V123" s="220" t="str">
        <f>InpPerformance!V$19</f>
        <v/>
      </c>
      <c r="W123" s="220" t="str">
        <f>InpPerformance!W$19</f>
        <v/>
      </c>
      <c r="X123" s="220" t="str">
        <f>InpPerformance!X$19</f>
        <v/>
      </c>
      <c r="Y123" s="220" t="str">
        <f>InpPerformance!Y$19</f>
        <v/>
      </c>
      <c r="Z123" s="220" t="str">
        <f>InpPerformance!Z$19</f>
        <v/>
      </c>
      <c r="AA123" s="220" t="str">
        <f>InpPerformance!AA$19</f>
        <v/>
      </c>
      <c r="AB123" s="220" t="str">
        <f>InpPerformance!AB$19</f>
        <v/>
      </c>
      <c r="AC123" s="220" t="str">
        <f>InpPerformance!AC$19</f>
        <v/>
      </c>
      <c r="AD123" s="220" t="str">
        <f>InpPerformance!AD$19</f>
        <v/>
      </c>
      <c r="AE123" s="220" t="str">
        <f>InpPerformance!AE$19</f>
        <v/>
      </c>
      <c r="AF123" s="220" t="str">
        <f>InpPerformance!AF$19</f>
        <v/>
      </c>
      <c r="AG123" s="220" t="str">
        <f>InpPerformance!AG$19</f>
        <v/>
      </c>
      <c r="AH123" s="220" t="str">
        <f>InpPerformance!AH$19</f>
        <v/>
      </c>
      <c r="AI123" s="220" t="str">
        <f>InpPerformance!AI$19</f>
        <v/>
      </c>
      <c r="AJ123" s="220" t="str">
        <f>InpPerformance!AJ$19</f>
        <v/>
      </c>
      <c r="AK123" s="220" t="str">
        <f>InpPerformance!AK$19</f>
        <v/>
      </c>
      <c r="AL123" s="220" t="str">
        <f>InpPerformance!AL$19</f>
        <v/>
      </c>
      <c r="AM123" s="220" t="str">
        <f>InpPerformance!AM$19</f>
        <v/>
      </c>
      <c r="AN123" s="220" t="str">
        <f>InpPerformance!AN$19</f>
        <v/>
      </c>
      <c r="AO123" s="220" t="str">
        <f>InpPerformance!AO$19</f>
        <v/>
      </c>
      <c r="AP123" s="220" t="str">
        <f>InpPerformance!AP$19</f>
        <v/>
      </c>
      <c r="AQ123" s="220" t="str">
        <f>InpPerformance!AQ$19</f>
        <v/>
      </c>
      <c r="AR123" s="220" t="str">
        <f>InpPerformance!AR$19</f>
        <v/>
      </c>
      <c r="AS123" s="220" t="str">
        <f>InpPerformance!AS$19</f>
        <v/>
      </c>
      <c r="AT123" s="220" t="str">
        <f>InpPerformance!AT$19</f>
        <v/>
      </c>
      <c r="AU123" s="220" t="str">
        <f>InpPerformance!AU$19</f>
        <v/>
      </c>
      <c r="AV123" s="220" t="str">
        <f>InpPerformance!AV$19</f>
        <v/>
      </c>
      <c r="AW123" s="220" t="str">
        <f>InpPerformance!AW$19</f>
        <v/>
      </c>
      <c r="AX123" s="220" t="str">
        <f>InpPerformance!AX$19</f>
        <v/>
      </c>
      <c r="AY123" s="220" t="str">
        <f>InpPerformance!AY$19</f>
        <v/>
      </c>
      <c r="AZ123" s="220" t="str">
        <f>InpPerformance!AZ$19</f>
        <v/>
      </c>
      <c r="BA123" s="220" t="str">
        <f>InpPerformance!BA$19</f>
        <v/>
      </c>
      <c r="BB123" s="220" t="str">
        <f>InpPerformance!BB$19</f>
        <v/>
      </c>
      <c r="BC123" s="220" t="str">
        <f>InpPerformance!BC$19</f>
        <v/>
      </c>
      <c r="BD123" s="220" t="str">
        <f>InpPerformance!BD$19</f>
        <v/>
      </c>
      <c r="BE123" s="220" t="str">
        <f>InpPerformance!BE$19</f>
        <v/>
      </c>
      <c r="BF123" s="220" t="str">
        <f>InpPerformance!BF$19</f>
        <v/>
      </c>
      <c r="BG123" s="220" t="str">
        <f>InpPerformance!BG$19</f>
        <v/>
      </c>
      <c r="BH123" s="220" t="str">
        <f>InpPerformance!BH$19</f>
        <v/>
      </c>
      <c r="BI123" s="220" t="str">
        <f>InpPerformance!BI$19</f>
        <v/>
      </c>
      <c r="BJ123" s="220" t="str">
        <f>InpPerformance!BJ$19</f>
        <v/>
      </c>
      <c r="BK123" s="220" t="str">
        <f>InpPerformance!BK$19</f>
        <v/>
      </c>
      <c r="BL123" s="220" t="str">
        <f>InpPerformance!BL$19</f>
        <v/>
      </c>
      <c r="BM123" s="220" t="str">
        <f>InpPerformance!BM$19</f>
        <v/>
      </c>
      <c r="BN123" s="220" t="str">
        <f>InpPerformance!BN$19</f>
        <v/>
      </c>
      <c r="BO123" s="220" t="str">
        <f>InpPerformance!BO$19</f>
        <v/>
      </c>
      <c r="BP123" s="220" t="str">
        <f>InpPerformance!BP$19</f>
        <v/>
      </c>
      <c r="BQ123" s="220" t="str">
        <f>InpPerformance!BQ$19</f>
        <v/>
      </c>
    </row>
    <row r="124" spans="1:69" s="15" customFormat="1" x14ac:dyDescent="0.2">
      <c r="A124" s="213"/>
      <c r="B124" s="213"/>
      <c r="C124" s="213"/>
      <c r="D124" s="213"/>
      <c r="E124" s="213" t="s">
        <v>182</v>
      </c>
      <c r="F124" s="213"/>
      <c r="G124" s="213" t="s">
        <v>101</v>
      </c>
      <c r="H124" s="213"/>
      <c r="I124" s="213"/>
      <c r="J124" s="238">
        <f>IF(AND(J123=TRUE,J118=TRUE),J120*24*60,J120)</f>
        <v>0</v>
      </c>
      <c r="K124" s="238">
        <f t="shared" ref="K124" si="99">IF(AND(K123=TRUE,K118=TRUE),K120*24*60,K120)</f>
        <v>0</v>
      </c>
      <c r="L124" s="238">
        <f t="shared" ref="L124:M124" si="100">IF(AND(L123=TRUE,L118=TRUE),L120*24*60,L120)</f>
        <v>0</v>
      </c>
      <c r="M124" s="238">
        <f t="shared" si="100"/>
        <v>0</v>
      </c>
      <c r="N124" s="238">
        <f t="shared" ref="N124:BQ124" si="101">IF(AND(N123=TRUE,N118=TRUE),N120*24*60,N120)</f>
        <v>0</v>
      </c>
      <c r="O124" s="238">
        <f t="shared" si="101"/>
        <v>0</v>
      </c>
      <c r="P124" s="238">
        <f t="shared" si="101"/>
        <v>0</v>
      </c>
      <c r="Q124" s="238">
        <f t="shared" si="101"/>
        <v>0</v>
      </c>
      <c r="R124" s="238">
        <f t="shared" si="101"/>
        <v>0</v>
      </c>
      <c r="S124" s="238">
        <f t="shared" si="101"/>
        <v>0</v>
      </c>
      <c r="T124" s="238">
        <f t="shared" si="101"/>
        <v>0</v>
      </c>
      <c r="U124" s="238">
        <f t="shared" si="101"/>
        <v>0</v>
      </c>
      <c r="V124" s="238">
        <f t="shared" si="101"/>
        <v>0</v>
      </c>
      <c r="W124" s="238">
        <f t="shared" si="101"/>
        <v>0</v>
      </c>
      <c r="X124" s="238">
        <f t="shared" si="101"/>
        <v>0</v>
      </c>
      <c r="Y124" s="238">
        <f t="shared" si="101"/>
        <v>0</v>
      </c>
      <c r="Z124" s="238">
        <f t="shared" si="101"/>
        <v>0</v>
      </c>
      <c r="AA124" s="238">
        <f t="shared" si="101"/>
        <v>0</v>
      </c>
      <c r="AB124" s="238">
        <f t="shared" si="101"/>
        <v>0</v>
      </c>
      <c r="AC124" s="238">
        <f t="shared" si="101"/>
        <v>0</v>
      </c>
      <c r="AD124" s="238">
        <f t="shared" si="101"/>
        <v>0</v>
      </c>
      <c r="AE124" s="238">
        <f t="shared" si="101"/>
        <v>0</v>
      </c>
      <c r="AF124" s="238">
        <f t="shared" si="101"/>
        <v>0</v>
      </c>
      <c r="AG124" s="238">
        <f t="shared" si="101"/>
        <v>0</v>
      </c>
      <c r="AH124" s="238">
        <f t="shared" si="101"/>
        <v>0</v>
      </c>
      <c r="AI124" s="238">
        <f t="shared" si="101"/>
        <v>0</v>
      </c>
      <c r="AJ124" s="238">
        <f t="shared" si="101"/>
        <v>0</v>
      </c>
      <c r="AK124" s="238">
        <f t="shared" si="101"/>
        <v>0</v>
      </c>
      <c r="AL124" s="238">
        <f t="shared" si="101"/>
        <v>0</v>
      </c>
      <c r="AM124" s="238">
        <f t="shared" si="101"/>
        <v>0</v>
      </c>
      <c r="AN124" s="238">
        <f t="shared" si="101"/>
        <v>0</v>
      </c>
      <c r="AO124" s="238">
        <f t="shared" si="101"/>
        <v>0</v>
      </c>
      <c r="AP124" s="238">
        <f t="shared" si="101"/>
        <v>0</v>
      </c>
      <c r="AQ124" s="238">
        <f t="shared" si="101"/>
        <v>0</v>
      </c>
      <c r="AR124" s="238">
        <f t="shared" si="101"/>
        <v>0</v>
      </c>
      <c r="AS124" s="238">
        <f t="shared" si="101"/>
        <v>0</v>
      </c>
      <c r="AT124" s="238">
        <f t="shared" si="101"/>
        <v>0</v>
      </c>
      <c r="AU124" s="238">
        <f t="shared" si="101"/>
        <v>0</v>
      </c>
      <c r="AV124" s="238">
        <f t="shared" si="101"/>
        <v>0</v>
      </c>
      <c r="AW124" s="238">
        <f t="shared" si="101"/>
        <v>0</v>
      </c>
      <c r="AX124" s="238">
        <f t="shared" si="101"/>
        <v>0</v>
      </c>
      <c r="AY124" s="238">
        <f t="shared" si="101"/>
        <v>0</v>
      </c>
      <c r="AZ124" s="238">
        <f t="shared" si="101"/>
        <v>0</v>
      </c>
      <c r="BA124" s="238">
        <f t="shared" si="101"/>
        <v>0</v>
      </c>
      <c r="BB124" s="238">
        <f t="shared" si="101"/>
        <v>0</v>
      </c>
      <c r="BC124" s="238">
        <f t="shared" si="101"/>
        <v>0</v>
      </c>
      <c r="BD124" s="238">
        <f t="shared" si="101"/>
        <v>0</v>
      </c>
      <c r="BE124" s="238">
        <f t="shared" si="101"/>
        <v>0</v>
      </c>
      <c r="BF124" s="238">
        <f t="shared" si="101"/>
        <v>0</v>
      </c>
      <c r="BG124" s="238">
        <f t="shared" si="101"/>
        <v>0</v>
      </c>
      <c r="BH124" s="238">
        <f t="shared" si="101"/>
        <v>0</v>
      </c>
      <c r="BI124" s="238">
        <f t="shared" si="101"/>
        <v>0</v>
      </c>
      <c r="BJ124" s="238">
        <f t="shared" si="101"/>
        <v>0</v>
      </c>
      <c r="BK124" s="238">
        <f t="shared" si="101"/>
        <v>0</v>
      </c>
      <c r="BL124" s="238">
        <f t="shared" si="101"/>
        <v>0</v>
      </c>
      <c r="BM124" s="238">
        <f t="shared" si="101"/>
        <v>0</v>
      </c>
      <c r="BN124" s="238">
        <f t="shared" si="101"/>
        <v>0</v>
      </c>
      <c r="BO124" s="238">
        <f t="shared" si="101"/>
        <v>0</v>
      </c>
      <c r="BP124" s="238">
        <f t="shared" si="101"/>
        <v>0</v>
      </c>
      <c r="BQ124" s="238">
        <f t="shared" si="101"/>
        <v>0</v>
      </c>
    </row>
    <row r="125" spans="1:69" s="15" customFormat="1" x14ac:dyDescent="0.2">
      <c r="A125" s="220"/>
      <c r="B125" s="220"/>
      <c r="C125" s="220"/>
      <c r="D125" s="220"/>
      <c r="E125" s="220" t="str">
        <f>InpPerformance!E$20</f>
        <v>ODI is calculated as a percentage difference to a baseline</v>
      </c>
      <c r="F125" s="220"/>
      <c r="G125" s="220" t="str">
        <f>InpPerformance!G$20</f>
        <v>TRUE or FALSE</v>
      </c>
      <c r="H125" s="220"/>
      <c r="I125" s="220"/>
      <c r="J125" s="220" t="str">
        <f>InpPerformance!J$20</f>
        <v/>
      </c>
      <c r="K125" s="220" t="str">
        <f>InpPerformance!K$20</f>
        <v/>
      </c>
      <c r="L125" s="220" t="str">
        <f>InpPerformance!L$20</f>
        <v/>
      </c>
      <c r="M125" s="220" t="str">
        <f>InpPerformance!M$20</f>
        <v/>
      </c>
      <c r="N125" s="220" t="str">
        <f>InpPerformance!N$20</f>
        <v/>
      </c>
      <c r="O125" s="220" t="str">
        <f>InpPerformance!O$20</f>
        <v/>
      </c>
      <c r="P125" s="220" t="str">
        <f>InpPerformance!P$20</f>
        <v/>
      </c>
      <c r="Q125" s="220" t="str">
        <f>InpPerformance!Q$20</f>
        <v/>
      </c>
      <c r="R125" s="220" t="str">
        <f>InpPerformance!R$20</f>
        <v/>
      </c>
      <c r="S125" s="220" t="str">
        <f>InpPerformance!S$20</f>
        <v/>
      </c>
      <c r="T125" s="220" t="str">
        <f>InpPerformance!T$20</f>
        <v/>
      </c>
      <c r="U125" s="220" t="str">
        <f>InpPerformance!U$20</f>
        <v/>
      </c>
      <c r="V125" s="220" t="str">
        <f>InpPerformance!V$20</f>
        <v/>
      </c>
      <c r="W125" s="220" t="str">
        <f>InpPerformance!W$20</f>
        <v/>
      </c>
      <c r="X125" s="220" t="str">
        <f>InpPerformance!X$20</f>
        <v/>
      </c>
      <c r="Y125" s="220" t="str">
        <f>InpPerformance!Y$20</f>
        <v/>
      </c>
      <c r="Z125" s="220" t="str">
        <f>InpPerformance!Z$20</f>
        <v/>
      </c>
      <c r="AA125" s="220" t="str">
        <f>InpPerformance!AA$20</f>
        <v/>
      </c>
      <c r="AB125" s="220" t="str">
        <f>InpPerformance!AB$20</f>
        <v/>
      </c>
      <c r="AC125" s="220" t="str">
        <f>InpPerformance!AC$20</f>
        <v/>
      </c>
      <c r="AD125" s="220" t="str">
        <f>InpPerformance!AD$20</f>
        <v/>
      </c>
      <c r="AE125" s="220" t="str">
        <f>InpPerformance!AE$20</f>
        <v/>
      </c>
      <c r="AF125" s="220" t="str">
        <f>InpPerformance!AF$20</f>
        <v/>
      </c>
      <c r="AG125" s="220" t="str">
        <f>InpPerformance!AG$20</f>
        <v/>
      </c>
      <c r="AH125" s="220" t="str">
        <f>InpPerformance!AH$20</f>
        <v/>
      </c>
      <c r="AI125" s="220" t="str">
        <f>InpPerformance!AI$20</f>
        <v/>
      </c>
      <c r="AJ125" s="220" t="str">
        <f>InpPerformance!AJ$20</f>
        <v/>
      </c>
      <c r="AK125" s="220" t="str">
        <f>InpPerformance!AK$20</f>
        <v/>
      </c>
      <c r="AL125" s="220" t="str">
        <f>InpPerformance!AL$20</f>
        <v/>
      </c>
      <c r="AM125" s="220" t="str">
        <f>InpPerformance!AM$20</f>
        <v/>
      </c>
      <c r="AN125" s="220" t="str">
        <f>InpPerformance!AN$20</f>
        <v/>
      </c>
      <c r="AO125" s="220" t="str">
        <f>InpPerformance!AO$20</f>
        <v/>
      </c>
      <c r="AP125" s="220" t="str">
        <f>InpPerformance!AP$20</f>
        <v/>
      </c>
      <c r="AQ125" s="220" t="str">
        <f>InpPerformance!AQ$20</f>
        <v/>
      </c>
      <c r="AR125" s="220" t="str">
        <f>InpPerformance!AR$20</f>
        <v/>
      </c>
      <c r="AS125" s="220" t="str">
        <f>InpPerformance!AS$20</f>
        <v/>
      </c>
      <c r="AT125" s="220" t="str">
        <f>InpPerformance!AT$20</f>
        <v/>
      </c>
      <c r="AU125" s="220" t="str">
        <f>InpPerformance!AU$20</f>
        <v/>
      </c>
      <c r="AV125" s="220" t="str">
        <f>InpPerformance!AV$20</f>
        <v/>
      </c>
      <c r="AW125" s="220" t="str">
        <f>InpPerformance!AW$20</f>
        <v/>
      </c>
      <c r="AX125" s="220" t="str">
        <f>InpPerformance!AX$20</f>
        <v/>
      </c>
      <c r="AY125" s="220" t="str">
        <f>InpPerformance!AY$20</f>
        <v/>
      </c>
      <c r="AZ125" s="220" t="str">
        <f>InpPerformance!AZ$20</f>
        <v/>
      </c>
      <c r="BA125" s="220" t="str">
        <f>InpPerformance!BA$20</f>
        <v/>
      </c>
      <c r="BB125" s="220" t="str">
        <f>InpPerformance!BB$20</f>
        <v/>
      </c>
      <c r="BC125" s="220" t="str">
        <f>InpPerformance!BC$20</f>
        <v/>
      </c>
      <c r="BD125" s="220" t="str">
        <f>InpPerformance!BD$20</f>
        <v/>
      </c>
      <c r="BE125" s="220" t="str">
        <f>InpPerformance!BE$20</f>
        <v/>
      </c>
      <c r="BF125" s="220" t="str">
        <f>InpPerformance!BF$20</f>
        <v/>
      </c>
      <c r="BG125" s="220" t="str">
        <f>InpPerformance!BG$20</f>
        <v/>
      </c>
      <c r="BH125" s="220" t="str">
        <f>InpPerformance!BH$20</f>
        <v/>
      </c>
      <c r="BI125" s="220" t="str">
        <f>InpPerformance!BI$20</f>
        <v/>
      </c>
      <c r="BJ125" s="220" t="str">
        <f>InpPerformance!BJ$20</f>
        <v/>
      </c>
      <c r="BK125" s="220" t="str">
        <f>InpPerformance!BK$20</f>
        <v/>
      </c>
      <c r="BL125" s="220" t="str">
        <f>InpPerformance!BL$20</f>
        <v/>
      </c>
      <c r="BM125" s="220" t="str">
        <f>InpPerformance!BM$20</f>
        <v/>
      </c>
      <c r="BN125" s="220" t="str">
        <f>InpPerformance!BN$20</f>
        <v/>
      </c>
      <c r="BO125" s="220" t="str">
        <f>InpPerformance!BO$20</f>
        <v/>
      </c>
      <c r="BP125" s="220" t="str">
        <f>InpPerformance!BP$20</f>
        <v/>
      </c>
      <c r="BQ125" s="220" t="str">
        <f>InpPerformance!BQ$20</f>
        <v/>
      </c>
    </row>
    <row r="126" spans="1:69" s="37" customFormat="1" x14ac:dyDescent="0.2">
      <c r="A126" s="220"/>
      <c r="B126" s="220"/>
      <c r="C126" s="220"/>
      <c r="D126" s="220"/>
      <c r="E126" s="220" t="str">
        <f>InpPerformance!E$8</f>
        <v>Baseline (if applicable)</v>
      </c>
      <c r="F126" s="220"/>
      <c r="G126" s="220" t="str">
        <f>InpPerformance!G$8</f>
        <v>Baseline unit</v>
      </c>
      <c r="H126" s="220"/>
      <c r="I126" s="220"/>
      <c r="J126" s="221" t="str">
        <f>IF(InpPerformance!J$8&lt;&gt;"",ROUND(InpPerformance!J$8,1),"")</f>
        <v/>
      </c>
      <c r="K126" s="221" t="str">
        <f>IF(InpPerformance!K$8&lt;&gt;"",ROUND(InpPerformance!K$8,1),"")</f>
        <v/>
      </c>
      <c r="L126" s="221" t="str">
        <f>IF(InpPerformance!L$8&lt;&gt;"",ROUND(InpPerformance!L$8,1),"")</f>
        <v/>
      </c>
      <c r="M126" s="221" t="str">
        <f>IF(InpPerformance!M$8&lt;&gt;"",ROUND(InpPerformance!M$8,1),"")</f>
        <v/>
      </c>
      <c r="N126" s="221" t="str">
        <f>IF(InpPerformance!N$8&lt;&gt;"",ROUND(InpPerformance!N$8,1),"")</f>
        <v/>
      </c>
      <c r="O126" s="221" t="str">
        <f>IF(InpPerformance!O$8&lt;&gt;"",ROUND(InpPerformance!O$8,1),"")</f>
        <v/>
      </c>
      <c r="P126" s="221" t="str">
        <f>IF(InpPerformance!P$8&lt;&gt;"",ROUND(InpPerformance!P$8,1),"")</f>
        <v/>
      </c>
      <c r="Q126" s="221" t="str">
        <f>IF(InpPerformance!Q$8&lt;&gt;"",ROUND(InpPerformance!Q$8,1),"")</f>
        <v/>
      </c>
      <c r="R126" s="221" t="str">
        <f>IF(InpPerformance!R$8&lt;&gt;"",ROUND(InpPerformance!R$8,1),"")</f>
        <v/>
      </c>
      <c r="S126" s="221" t="str">
        <f>IF(InpPerformance!S$8&lt;&gt;"",ROUND(InpPerformance!S$8,1),"")</f>
        <v/>
      </c>
      <c r="T126" s="221" t="str">
        <f>IF(InpPerformance!T$8&lt;&gt;"",ROUND(InpPerformance!T$8,1),"")</f>
        <v/>
      </c>
      <c r="U126" s="221" t="str">
        <f>IF(InpPerformance!U$8&lt;&gt;"",ROUND(InpPerformance!U$8,1),"")</f>
        <v/>
      </c>
      <c r="V126" s="221" t="str">
        <f>IF(InpPerformance!V$8&lt;&gt;"",ROUND(InpPerformance!V$8,1),"")</f>
        <v/>
      </c>
      <c r="W126" s="221" t="str">
        <f>IF(InpPerformance!W$8&lt;&gt;"",ROUND(InpPerformance!W$8,1),"")</f>
        <v/>
      </c>
      <c r="X126" s="221" t="str">
        <f>IF(InpPerformance!X$8&lt;&gt;"",ROUND(InpPerformance!X$8,1),"")</f>
        <v/>
      </c>
      <c r="Y126" s="221" t="str">
        <f>IF(InpPerformance!Y$8&lt;&gt;"",ROUND(InpPerformance!Y$8,1),"")</f>
        <v/>
      </c>
      <c r="Z126" s="221" t="str">
        <f>IF(InpPerformance!Z$8&lt;&gt;"",ROUND(InpPerformance!Z$8,1),"")</f>
        <v/>
      </c>
      <c r="AA126" s="221" t="str">
        <f>IF(InpPerformance!AA$8&lt;&gt;"",ROUND(InpPerformance!AA$8,1),"")</f>
        <v/>
      </c>
      <c r="AB126" s="221" t="str">
        <f>IF(InpPerformance!AB$8&lt;&gt;"",ROUND(InpPerformance!AB$8,1),"")</f>
        <v/>
      </c>
      <c r="AC126" s="221" t="str">
        <f>IF(InpPerformance!AC$8&lt;&gt;"",ROUND(InpPerformance!AC$8,1),"")</f>
        <v/>
      </c>
      <c r="AD126" s="221" t="str">
        <f>IF(InpPerformance!AD$8&lt;&gt;"",ROUND(InpPerformance!AD$8,1),"")</f>
        <v/>
      </c>
      <c r="AE126" s="221" t="str">
        <f>IF(InpPerformance!AE$8&lt;&gt;"",ROUND(InpPerformance!AE$8,1),"")</f>
        <v/>
      </c>
      <c r="AF126" s="221" t="str">
        <f>IF(InpPerformance!AF$8&lt;&gt;"",ROUND(InpPerformance!AF$8,1),"")</f>
        <v/>
      </c>
      <c r="AG126" s="221" t="str">
        <f>IF(InpPerformance!AG$8&lt;&gt;"",ROUND(InpPerformance!AG$8,1),"")</f>
        <v/>
      </c>
      <c r="AH126" s="221" t="str">
        <f>IF(InpPerformance!AH$8&lt;&gt;"",ROUND(InpPerformance!AH$8,1),"")</f>
        <v/>
      </c>
      <c r="AI126" s="221" t="str">
        <f>IF(InpPerformance!AI$8&lt;&gt;"",ROUND(InpPerformance!AI$8,1),"")</f>
        <v/>
      </c>
      <c r="AJ126" s="221" t="str">
        <f>IF(InpPerformance!AJ$8&lt;&gt;"",ROUND(InpPerformance!AJ$8,1),"")</f>
        <v/>
      </c>
      <c r="AK126" s="221" t="str">
        <f>IF(InpPerformance!AK$8&lt;&gt;"",ROUND(InpPerformance!AK$8,1),"")</f>
        <v/>
      </c>
      <c r="AL126" s="221" t="str">
        <f>IF(InpPerformance!AL$8&lt;&gt;"",ROUND(InpPerformance!AL$8,1),"")</f>
        <v/>
      </c>
      <c r="AM126" s="221" t="str">
        <f>IF(InpPerformance!AM$8&lt;&gt;"",ROUND(InpPerformance!AM$8,1),"")</f>
        <v/>
      </c>
      <c r="AN126" s="221" t="str">
        <f>IF(InpPerformance!AN$8&lt;&gt;"",ROUND(InpPerformance!AN$8,1),"")</f>
        <v/>
      </c>
      <c r="AO126" s="221" t="str">
        <f>IF(InpPerformance!AO$8&lt;&gt;"",ROUND(InpPerformance!AO$8,1),"")</f>
        <v/>
      </c>
      <c r="AP126" s="221" t="str">
        <f>IF(InpPerformance!AP$8&lt;&gt;"",ROUND(InpPerformance!AP$8,1),"")</f>
        <v/>
      </c>
      <c r="AQ126" s="221" t="str">
        <f>IF(InpPerformance!AQ$8&lt;&gt;"",ROUND(InpPerformance!AQ$8,1),"")</f>
        <v/>
      </c>
      <c r="AR126" s="221" t="str">
        <f>IF(InpPerformance!AR$8&lt;&gt;"",ROUND(InpPerformance!AR$8,1),"")</f>
        <v/>
      </c>
      <c r="AS126" s="221" t="str">
        <f>IF(InpPerformance!AS$8&lt;&gt;"",ROUND(InpPerformance!AS$8,1),"")</f>
        <v/>
      </c>
      <c r="AT126" s="221" t="str">
        <f>IF(InpPerformance!AT$8&lt;&gt;"",ROUND(InpPerformance!AT$8,1),"")</f>
        <v/>
      </c>
      <c r="AU126" s="221" t="str">
        <f>IF(InpPerformance!AU$8&lt;&gt;"",ROUND(InpPerformance!AU$8,1),"")</f>
        <v/>
      </c>
      <c r="AV126" s="221" t="str">
        <f>IF(InpPerformance!AV$8&lt;&gt;"",ROUND(InpPerformance!AV$8,1),"")</f>
        <v/>
      </c>
      <c r="AW126" s="221" t="str">
        <f>IF(InpPerformance!AW$8&lt;&gt;"",ROUND(InpPerformance!AW$8,1),"")</f>
        <v/>
      </c>
      <c r="AX126" s="221" t="str">
        <f>IF(InpPerformance!AX$8&lt;&gt;"",ROUND(InpPerformance!AX$8,1),"")</f>
        <v/>
      </c>
      <c r="AY126" s="221" t="str">
        <f>IF(InpPerformance!AY$8&lt;&gt;"",ROUND(InpPerformance!AY$8,1),"")</f>
        <v/>
      </c>
      <c r="AZ126" s="221" t="str">
        <f>IF(InpPerformance!AZ$8&lt;&gt;"",ROUND(InpPerformance!AZ$8,1),"")</f>
        <v/>
      </c>
      <c r="BA126" s="221" t="str">
        <f>IF(InpPerformance!BA$8&lt;&gt;"",ROUND(InpPerformance!BA$8,1),"")</f>
        <v/>
      </c>
      <c r="BB126" s="221" t="str">
        <f>IF(InpPerformance!BB$8&lt;&gt;"",ROUND(InpPerformance!BB$8,1),"")</f>
        <v/>
      </c>
      <c r="BC126" s="221" t="str">
        <f>IF(InpPerformance!BC$8&lt;&gt;"",ROUND(InpPerformance!BC$8,1),"")</f>
        <v/>
      </c>
      <c r="BD126" s="221" t="str">
        <f>IF(InpPerformance!BD$8&lt;&gt;"",ROUND(InpPerformance!BD$8,1),"")</f>
        <v/>
      </c>
      <c r="BE126" s="221" t="str">
        <f>IF(InpPerformance!BE$8&lt;&gt;"",ROUND(InpPerformance!BE$8,1),"")</f>
        <v/>
      </c>
      <c r="BF126" s="221" t="str">
        <f>IF(InpPerformance!BF$8&lt;&gt;"",ROUND(InpPerformance!BF$8,1),"")</f>
        <v/>
      </c>
      <c r="BG126" s="221" t="str">
        <f>IF(InpPerformance!BG$8&lt;&gt;"",ROUND(InpPerformance!BG$8,1),"")</f>
        <v/>
      </c>
      <c r="BH126" s="221" t="str">
        <f>IF(InpPerformance!BH$8&lt;&gt;"",ROUND(InpPerformance!BH$8,1),"")</f>
        <v/>
      </c>
      <c r="BI126" s="221" t="str">
        <f>IF(InpPerformance!BI$8&lt;&gt;"",ROUND(InpPerformance!BI$8,1),"")</f>
        <v/>
      </c>
      <c r="BJ126" s="221" t="str">
        <f>IF(InpPerformance!BJ$8&lt;&gt;"",ROUND(InpPerformance!BJ$8,1),"")</f>
        <v/>
      </c>
      <c r="BK126" s="221" t="str">
        <f>IF(InpPerformance!BK$8&lt;&gt;"",ROUND(InpPerformance!BK$8,1),"")</f>
        <v/>
      </c>
      <c r="BL126" s="221" t="str">
        <f>IF(InpPerformance!BL$8&lt;&gt;"",ROUND(InpPerformance!BL$8,1),"")</f>
        <v/>
      </c>
      <c r="BM126" s="221" t="str">
        <f>IF(InpPerformance!BM$8&lt;&gt;"",ROUND(InpPerformance!BM$8,1),"")</f>
        <v/>
      </c>
      <c r="BN126" s="221" t="str">
        <f>IF(InpPerformance!BN$8&lt;&gt;"",ROUND(InpPerformance!BN$8,1),"")</f>
        <v/>
      </c>
      <c r="BO126" s="221" t="str">
        <f>IF(InpPerformance!BO$8&lt;&gt;"",ROUND(InpPerformance!BO$8,1),"")</f>
        <v/>
      </c>
      <c r="BP126" s="221" t="str">
        <f>IF(InpPerformance!BP$8&lt;&gt;"",ROUND(InpPerformance!BP$8,1),"")</f>
        <v/>
      </c>
      <c r="BQ126" s="221" t="str">
        <f>IF(InpPerformance!BQ$8&lt;&gt;"",ROUND(InpPerformance!BQ$8,1),"")</f>
        <v/>
      </c>
    </row>
    <row r="127" spans="1:69" s="15" customFormat="1" x14ac:dyDescent="0.2">
      <c r="A127" s="213"/>
      <c r="B127" s="213"/>
      <c r="C127" s="213"/>
      <c r="D127" s="213"/>
      <c r="E127" s="213" t="s">
        <v>183</v>
      </c>
      <c r="F127" s="213"/>
      <c r="G127" s="213" t="s">
        <v>101</v>
      </c>
      <c r="H127" s="213"/>
      <c r="I127" s="213"/>
      <c r="J127" s="238">
        <f>IF(AND(J125=TRUE,J118=TRUE),ROUND((J124/100)*J126,1),J124)</f>
        <v>0</v>
      </c>
      <c r="K127" s="238">
        <f t="shared" ref="K127" si="102">IF(AND(K125=TRUE,K118=TRUE),ROUND((K124/100)*K126,1),K124)</f>
        <v>0</v>
      </c>
      <c r="L127" s="238">
        <f t="shared" ref="L127:M127" si="103">IF(AND(L125=TRUE,L118=TRUE),ROUND((L124/100)*L126,1),L124)</f>
        <v>0</v>
      </c>
      <c r="M127" s="238">
        <f t="shared" si="103"/>
        <v>0</v>
      </c>
      <c r="N127" s="238">
        <f t="shared" ref="N127:BQ127" si="104">IF(AND(N125=TRUE,N118=TRUE),ROUND((N124/100)*N126,1),N124)</f>
        <v>0</v>
      </c>
      <c r="O127" s="238">
        <f t="shared" si="104"/>
        <v>0</v>
      </c>
      <c r="P127" s="238">
        <f t="shared" si="104"/>
        <v>0</v>
      </c>
      <c r="Q127" s="238">
        <f t="shared" si="104"/>
        <v>0</v>
      </c>
      <c r="R127" s="238">
        <f t="shared" si="104"/>
        <v>0</v>
      </c>
      <c r="S127" s="238">
        <f t="shared" si="104"/>
        <v>0</v>
      </c>
      <c r="T127" s="238">
        <f t="shared" si="104"/>
        <v>0</v>
      </c>
      <c r="U127" s="238">
        <f t="shared" si="104"/>
        <v>0</v>
      </c>
      <c r="V127" s="238">
        <f t="shared" si="104"/>
        <v>0</v>
      </c>
      <c r="W127" s="238">
        <f t="shared" si="104"/>
        <v>0</v>
      </c>
      <c r="X127" s="238">
        <f t="shared" si="104"/>
        <v>0</v>
      </c>
      <c r="Y127" s="238">
        <f t="shared" si="104"/>
        <v>0</v>
      </c>
      <c r="Z127" s="238">
        <f t="shared" si="104"/>
        <v>0</v>
      </c>
      <c r="AA127" s="238">
        <f t="shared" si="104"/>
        <v>0</v>
      </c>
      <c r="AB127" s="238">
        <f t="shared" si="104"/>
        <v>0</v>
      </c>
      <c r="AC127" s="238">
        <f t="shared" si="104"/>
        <v>0</v>
      </c>
      <c r="AD127" s="238">
        <f t="shared" si="104"/>
        <v>0</v>
      </c>
      <c r="AE127" s="238">
        <f t="shared" si="104"/>
        <v>0</v>
      </c>
      <c r="AF127" s="238">
        <f t="shared" si="104"/>
        <v>0</v>
      </c>
      <c r="AG127" s="238">
        <f t="shared" si="104"/>
        <v>0</v>
      </c>
      <c r="AH127" s="238">
        <f t="shared" si="104"/>
        <v>0</v>
      </c>
      <c r="AI127" s="238">
        <f t="shared" si="104"/>
        <v>0</v>
      </c>
      <c r="AJ127" s="238">
        <f t="shared" si="104"/>
        <v>0</v>
      </c>
      <c r="AK127" s="238">
        <f t="shared" si="104"/>
        <v>0</v>
      </c>
      <c r="AL127" s="238">
        <f t="shared" si="104"/>
        <v>0</v>
      </c>
      <c r="AM127" s="238">
        <f t="shared" si="104"/>
        <v>0</v>
      </c>
      <c r="AN127" s="238">
        <f t="shared" si="104"/>
        <v>0</v>
      </c>
      <c r="AO127" s="238">
        <f t="shared" si="104"/>
        <v>0</v>
      </c>
      <c r="AP127" s="238">
        <f t="shared" si="104"/>
        <v>0</v>
      </c>
      <c r="AQ127" s="238">
        <f t="shared" si="104"/>
        <v>0</v>
      </c>
      <c r="AR127" s="238">
        <f t="shared" si="104"/>
        <v>0</v>
      </c>
      <c r="AS127" s="238">
        <f t="shared" si="104"/>
        <v>0</v>
      </c>
      <c r="AT127" s="238">
        <f t="shared" si="104"/>
        <v>0</v>
      </c>
      <c r="AU127" s="238">
        <f t="shared" si="104"/>
        <v>0</v>
      </c>
      <c r="AV127" s="238">
        <f t="shared" si="104"/>
        <v>0</v>
      </c>
      <c r="AW127" s="238">
        <f t="shared" si="104"/>
        <v>0</v>
      </c>
      <c r="AX127" s="238">
        <f t="shared" si="104"/>
        <v>0</v>
      </c>
      <c r="AY127" s="238">
        <f t="shared" si="104"/>
        <v>0</v>
      </c>
      <c r="AZ127" s="238">
        <f t="shared" si="104"/>
        <v>0</v>
      </c>
      <c r="BA127" s="238">
        <f t="shared" si="104"/>
        <v>0</v>
      </c>
      <c r="BB127" s="238">
        <f t="shared" si="104"/>
        <v>0</v>
      </c>
      <c r="BC127" s="238">
        <f t="shared" si="104"/>
        <v>0</v>
      </c>
      <c r="BD127" s="238">
        <f t="shared" si="104"/>
        <v>0</v>
      </c>
      <c r="BE127" s="238">
        <f t="shared" si="104"/>
        <v>0</v>
      </c>
      <c r="BF127" s="238">
        <f t="shared" si="104"/>
        <v>0</v>
      </c>
      <c r="BG127" s="238">
        <f t="shared" si="104"/>
        <v>0</v>
      </c>
      <c r="BH127" s="238">
        <f t="shared" si="104"/>
        <v>0</v>
      </c>
      <c r="BI127" s="238">
        <f t="shared" si="104"/>
        <v>0</v>
      </c>
      <c r="BJ127" s="238">
        <f t="shared" si="104"/>
        <v>0</v>
      </c>
      <c r="BK127" s="238">
        <f t="shared" si="104"/>
        <v>0</v>
      </c>
      <c r="BL127" s="238">
        <f t="shared" si="104"/>
        <v>0</v>
      </c>
      <c r="BM127" s="238">
        <f t="shared" si="104"/>
        <v>0</v>
      </c>
      <c r="BN127" s="238">
        <f t="shared" si="104"/>
        <v>0</v>
      </c>
      <c r="BO127" s="238">
        <f t="shared" si="104"/>
        <v>0</v>
      </c>
      <c r="BP127" s="238">
        <f t="shared" si="104"/>
        <v>0</v>
      </c>
      <c r="BQ127" s="238">
        <f t="shared" si="104"/>
        <v>0</v>
      </c>
    </row>
    <row r="128" spans="1:69" s="15" customFormat="1" x14ac:dyDescent="0.2">
      <c r="A128" s="213"/>
      <c r="B128" s="213"/>
      <c r="C128" s="213"/>
      <c r="D128" s="213"/>
      <c r="E128" s="212"/>
      <c r="F128" s="212"/>
      <c r="G128" s="212"/>
      <c r="H128" s="212"/>
      <c r="I128" s="213"/>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4"/>
      <c r="BA128" s="224"/>
      <c r="BB128" s="224"/>
      <c r="BC128" s="224"/>
      <c r="BD128" s="224"/>
      <c r="BE128" s="224"/>
      <c r="BF128" s="224"/>
      <c r="BG128" s="224"/>
      <c r="BH128" s="224"/>
      <c r="BI128" s="224"/>
      <c r="BJ128" s="224"/>
      <c r="BK128" s="224"/>
      <c r="BL128" s="224"/>
      <c r="BM128" s="224"/>
      <c r="BN128" s="224"/>
      <c r="BO128" s="224"/>
      <c r="BP128" s="224"/>
      <c r="BQ128" s="224"/>
    </row>
    <row r="129" spans="2:69" s="15" customFormat="1" x14ac:dyDescent="0.2">
      <c r="B129" s="213"/>
      <c r="C129" s="213"/>
      <c r="D129" s="213"/>
      <c r="E129" s="235" t="str">
        <f>InpPerformance!E$60</f>
        <v>Enhanced underperformance rate</v>
      </c>
      <c r="F129" s="212"/>
      <c r="G129" s="235" t="str">
        <f>InpPerformance!G$60</f>
        <v>£m/unit (2017-18 prices)</v>
      </c>
      <c r="H129" s="212"/>
      <c r="I129" s="213"/>
      <c r="J129" s="240" t="str">
        <f>InpPerformance!J$60</f>
        <v/>
      </c>
      <c r="K129" s="240" t="str">
        <f>InpPerformance!K$60</f>
        <v/>
      </c>
      <c r="L129" s="240" t="str">
        <f>InpPerformance!L$60</f>
        <v/>
      </c>
      <c r="M129" s="240" t="str">
        <f>InpPerformance!M$60</f>
        <v/>
      </c>
      <c r="N129" s="240" t="str">
        <f>InpPerformance!N$60</f>
        <v/>
      </c>
      <c r="O129" s="240" t="str">
        <f>InpPerformance!O$60</f>
        <v/>
      </c>
      <c r="P129" s="240" t="str">
        <f>InpPerformance!P$60</f>
        <v/>
      </c>
      <c r="Q129" s="240" t="str">
        <f>InpPerformance!Q$60</f>
        <v/>
      </c>
      <c r="R129" s="240" t="str">
        <f>InpPerformance!R$60</f>
        <v/>
      </c>
      <c r="S129" s="240" t="str">
        <f>InpPerformance!S$60</f>
        <v/>
      </c>
      <c r="T129" s="240" t="str">
        <f>InpPerformance!T$60</f>
        <v/>
      </c>
      <c r="U129" s="240" t="str">
        <f>InpPerformance!U$60</f>
        <v/>
      </c>
      <c r="V129" s="240" t="str">
        <f>InpPerformance!V$60</f>
        <v/>
      </c>
      <c r="W129" s="240" t="str">
        <f>InpPerformance!W$60</f>
        <v/>
      </c>
      <c r="X129" s="240" t="str">
        <f>InpPerformance!X$60</f>
        <v/>
      </c>
      <c r="Y129" s="240" t="str">
        <f>InpPerformance!Y$60</f>
        <v/>
      </c>
      <c r="Z129" s="240" t="str">
        <f>InpPerformance!Z$60</f>
        <v/>
      </c>
      <c r="AA129" s="240" t="str">
        <f>InpPerformance!AA$60</f>
        <v/>
      </c>
      <c r="AB129" s="240" t="str">
        <f>InpPerformance!AB$60</f>
        <v/>
      </c>
      <c r="AC129" s="240" t="str">
        <f>InpPerformance!AC$60</f>
        <v/>
      </c>
      <c r="AD129" s="240" t="str">
        <f>InpPerformance!AD$60</f>
        <v/>
      </c>
      <c r="AE129" s="240" t="str">
        <f>InpPerformance!AE$60</f>
        <v/>
      </c>
      <c r="AF129" s="240" t="str">
        <f>InpPerformance!AF$60</f>
        <v/>
      </c>
      <c r="AG129" s="240" t="str">
        <f>InpPerformance!AG$60</f>
        <v/>
      </c>
      <c r="AH129" s="240" t="str">
        <f>InpPerformance!AH$60</f>
        <v/>
      </c>
      <c r="AI129" s="240" t="str">
        <f>InpPerformance!AI$60</f>
        <v/>
      </c>
      <c r="AJ129" s="240" t="str">
        <f>InpPerformance!AJ$60</f>
        <v/>
      </c>
      <c r="AK129" s="240" t="str">
        <f>InpPerformance!AK$60</f>
        <v/>
      </c>
      <c r="AL129" s="240" t="str">
        <f>InpPerformance!AL$60</f>
        <v/>
      </c>
      <c r="AM129" s="240" t="str">
        <f>InpPerformance!AM$60</f>
        <v/>
      </c>
      <c r="AN129" s="240" t="str">
        <f>InpPerformance!AN$60</f>
        <v/>
      </c>
      <c r="AO129" s="240" t="str">
        <f>InpPerformance!AO$60</f>
        <v/>
      </c>
      <c r="AP129" s="240" t="str">
        <f>InpPerformance!AP$60</f>
        <v/>
      </c>
      <c r="AQ129" s="240" t="str">
        <f>InpPerformance!AQ$60</f>
        <v/>
      </c>
      <c r="AR129" s="240" t="str">
        <f>InpPerformance!AR$60</f>
        <v/>
      </c>
      <c r="AS129" s="240" t="str">
        <f>InpPerformance!AS$60</f>
        <v/>
      </c>
      <c r="AT129" s="240" t="str">
        <f>InpPerformance!AT$60</f>
        <v/>
      </c>
      <c r="AU129" s="240" t="str">
        <f>InpPerformance!AU$60</f>
        <v/>
      </c>
      <c r="AV129" s="240" t="str">
        <f>InpPerformance!AV$60</f>
        <v/>
      </c>
      <c r="AW129" s="240" t="str">
        <f>InpPerformance!AW$60</f>
        <v/>
      </c>
      <c r="AX129" s="240" t="str">
        <f>InpPerformance!AX$60</f>
        <v/>
      </c>
      <c r="AY129" s="240" t="str">
        <f>InpPerformance!AY$60</f>
        <v/>
      </c>
      <c r="AZ129" s="240" t="str">
        <f>InpPerformance!AZ$60</f>
        <v/>
      </c>
      <c r="BA129" s="240" t="str">
        <f>InpPerformance!BA$60</f>
        <v/>
      </c>
      <c r="BB129" s="240" t="str">
        <f>InpPerformance!BB$60</f>
        <v/>
      </c>
      <c r="BC129" s="240" t="str">
        <f>InpPerformance!BC$60</f>
        <v/>
      </c>
      <c r="BD129" s="240" t="str">
        <f>InpPerformance!BD$60</f>
        <v/>
      </c>
      <c r="BE129" s="240" t="str">
        <f>InpPerformance!BE$60</f>
        <v/>
      </c>
      <c r="BF129" s="240" t="str">
        <f>InpPerformance!BF$60</f>
        <v/>
      </c>
      <c r="BG129" s="240" t="str">
        <f>InpPerformance!BG$60</f>
        <v/>
      </c>
      <c r="BH129" s="240" t="str">
        <f>InpPerformance!BH$60</f>
        <v/>
      </c>
      <c r="BI129" s="240" t="str">
        <f>InpPerformance!BI$60</f>
        <v/>
      </c>
      <c r="BJ129" s="240" t="str">
        <f>InpPerformance!BJ$60</f>
        <v/>
      </c>
      <c r="BK129" s="240" t="str">
        <f>InpPerformance!BK$60</f>
        <v/>
      </c>
      <c r="BL129" s="240" t="str">
        <f>InpPerformance!BL$60</f>
        <v/>
      </c>
      <c r="BM129" s="240" t="str">
        <f>InpPerformance!BM$60</f>
        <v/>
      </c>
      <c r="BN129" s="240" t="str">
        <f>InpPerformance!BN$60</f>
        <v/>
      </c>
      <c r="BO129" s="240" t="str">
        <f>InpPerformance!BO$60</f>
        <v/>
      </c>
      <c r="BP129" s="240" t="str">
        <f>InpPerformance!BP$60</f>
        <v/>
      </c>
      <c r="BQ129" s="240" t="str">
        <f>InpPerformance!BQ$60</f>
        <v/>
      </c>
    </row>
    <row r="130" spans="2:69" s="15" customFormat="1" x14ac:dyDescent="0.2">
      <c r="B130" s="213"/>
      <c r="C130" s="213"/>
      <c r="D130" s="213"/>
      <c r="E130" s="212" t="s">
        <v>209</v>
      </c>
      <c r="F130" s="212"/>
      <c r="G130" s="212" t="str">
        <f>InpCompany!$F$11</f>
        <v>£m (2017-18 prices)</v>
      </c>
      <c r="H130" s="212"/>
      <c r="I130" s="213"/>
      <c r="J130" s="233">
        <f>IF(J112=TRUE,J127*J129,0)</f>
        <v>0</v>
      </c>
      <c r="K130" s="233">
        <f t="shared" ref="K130:L130" si="105">IF(K112=TRUE,K127*K129,0)</f>
        <v>0</v>
      </c>
      <c r="L130" s="233">
        <f t="shared" si="105"/>
        <v>0</v>
      </c>
      <c r="M130" s="233">
        <f t="shared" ref="M130:N130" si="106">IF(M112=TRUE,M127*M129,0)</f>
        <v>0</v>
      </c>
      <c r="N130" s="233">
        <f t="shared" si="106"/>
        <v>0</v>
      </c>
      <c r="O130" s="233">
        <f t="shared" ref="O130:BQ130" si="107">IF(O112=TRUE,O127*O129,0)</f>
        <v>0</v>
      </c>
      <c r="P130" s="233">
        <f t="shared" si="107"/>
        <v>0</v>
      </c>
      <c r="Q130" s="233">
        <f t="shared" si="107"/>
        <v>0</v>
      </c>
      <c r="R130" s="233">
        <f t="shared" si="107"/>
        <v>0</v>
      </c>
      <c r="S130" s="233">
        <f t="shared" si="107"/>
        <v>0</v>
      </c>
      <c r="T130" s="233">
        <f t="shared" si="107"/>
        <v>0</v>
      </c>
      <c r="U130" s="233">
        <f t="shared" si="107"/>
        <v>0</v>
      </c>
      <c r="V130" s="233">
        <f t="shared" si="107"/>
        <v>0</v>
      </c>
      <c r="W130" s="233">
        <f t="shared" si="107"/>
        <v>0</v>
      </c>
      <c r="X130" s="233">
        <f t="shared" si="107"/>
        <v>0</v>
      </c>
      <c r="Y130" s="233">
        <f t="shared" si="107"/>
        <v>0</v>
      </c>
      <c r="Z130" s="233">
        <f t="shared" si="107"/>
        <v>0</v>
      </c>
      <c r="AA130" s="233">
        <f t="shared" si="107"/>
        <v>0</v>
      </c>
      <c r="AB130" s="233">
        <f t="shared" si="107"/>
        <v>0</v>
      </c>
      <c r="AC130" s="233">
        <f t="shared" si="107"/>
        <v>0</v>
      </c>
      <c r="AD130" s="233">
        <f t="shared" si="107"/>
        <v>0</v>
      </c>
      <c r="AE130" s="233">
        <f t="shared" si="107"/>
        <v>0</v>
      </c>
      <c r="AF130" s="233">
        <f t="shared" si="107"/>
        <v>0</v>
      </c>
      <c r="AG130" s="233">
        <f t="shared" si="107"/>
        <v>0</v>
      </c>
      <c r="AH130" s="233">
        <f t="shared" si="107"/>
        <v>0</v>
      </c>
      <c r="AI130" s="233">
        <f t="shared" si="107"/>
        <v>0</v>
      </c>
      <c r="AJ130" s="233">
        <f t="shared" si="107"/>
        <v>0</v>
      </c>
      <c r="AK130" s="233">
        <f t="shared" si="107"/>
        <v>0</v>
      </c>
      <c r="AL130" s="233">
        <f t="shared" si="107"/>
        <v>0</v>
      </c>
      <c r="AM130" s="233">
        <f t="shared" si="107"/>
        <v>0</v>
      </c>
      <c r="AN130" s="233">
        <f t="shared" si="107"/>
        <v>0</v>
      </c>
      <c r="AO130" s="233">
        <f t="shared" si="107"/>
        <v>0</v>
      </c>
      <c r="AP130" s="233">
        <f t="shared" si="107"/>
        <v>0</v>
      </c>
      <c r="AQ130" s="233">
        <f t="shared" si="107"/>
        <v>0</v>
      </c>
      <c r="AR130" s="233">
        <f t="shared" si="107"/>
        <v>0</v>
      </c>
      <c r="AS130" s="233">
        <f t="shared" si="107"/>
        <v>0</v>
      </c>
      <c r="AT130" s="233">
        <f t="shared" si="107"/>
        <v>0</v>
      </c>
      <c r="AU130" s="233">
        <f t="shared" si="107"/>
        <v>0</v>
      </c>
      <c r="AV130" s="233">
        <f t="shared" si="107"/>
        <v>0</v>
      </c>
      <c r="AW130" s="233">
        <f t="shared" si="107"/>
        <v>0</v>
      </c>
      <c r="AX130" s="233">
        <f t="shared" si="107"/>
        <v>0</v>
      </c>
      <c r="AY130" s="233">
        <f t="shared" si="107"/>
        <v>0</v>
      </c>
      <c r="AZ130" s="233">
        <f t="shared" si="107"/>
        <v>0</v>
      </c>
      <c r="BA130" s="233">
        <f t="shared" si="107"/>
        <v>0</v>
      </c>
      <c r="BB130" s="233">
        <f t="shared" si="107"/>
        <v>0</v>
      </c>
      <c r="BC130" s="233">
        <f t="shared" si="107"/>
        <v>0</v>
      </c>
      <c r="BD130" s="233">
        <f t="shared" si="107"/>
        <v>0</v>
      </c>
      <c r="BE130" s="233">
        <f t="shared" si="107"/>
        <v>0</v>
      </c>
      <c r="BF130" s="233">
        <f t="shared" si="107"/>
        <v>0</v>
      </c>
      <c r="BG130" s="233">
        <f t="shared" si="107"/>
        <v>0</v>
      </c>
      <c r="BH130" s="233">
        <f t="shared" si="107"/>
        <v>0</v>
      </c>
      <c r="BI130" s="233">
        <f t="shared" si="107"/>
        <v>0</v>
      </c>
      <c r="BJ130" s="233">
        <f t="shared" si="107"/>
        <v>0</v>
      </c>
      <c r="BK130" s="233">
        <f t="shared" si="107"/>
        <v>0</v>
      </c>
      <c r="BL130" s="233">
        <f t="shared" si="107"/>
        <v>0</v>
      </c>
      <c r="BM130" s="233">
        <f t="shared" si="107"/>
        <v>0</v>
      </c>
      <c r="BN130" s="233">
        <f t="shared" si="107"/>
        <v>0</v>
      </c>
      <c r="BO130" s="233">
        <f t="shared" si="107"/>
        <v>0</v>
      </c>
      <c r="BP130" s="233">
        <f t="shared" si="107"/>
        <v>0</v>
      </c>
      <c r="BQ130" s="233">
        <f t="shared" si="107"/>
        <v>0</v>
      </c>
    </row>
    <row r="131" spans="2:69" s="15" customFormat="1" x14ac:dyDescent="0.2">
      <c r="B131" s="213"/>
      <c r="C131" s="213"/>
      <c r="D131" s="213"/>
      <c r="E131" s="213"/>
      <c r="F131" s="213"/>
      <c r="G131" s="213"/>
      <c r="H131" s="213"/>
      <c r="I131" s="213"/>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19"/>
      <c r="AY131" s="219"/>
      <c r="AZ131" s="219"/>
      <c r="BA131" s="219"/>
      <c r="BB131" s="219"/>
      <c r="BC131" s="219"/>
      <c r="BD131" s="219"/>
      <c r="BE131" s="219"/>
      <c r="BF131" s="219"/>
      <c r="BG131" s="219"/>
      <c r="BH131" s="219"/>
      <c r="BI131" s="219"/>
      <c r="BJ131" s="219"/>
      <c r="BK131" s="219"/>
      <c r="BL131" s="219"/>
      <c r="BM131" s="219"/>
      <c r="BN131" s="219"/>
      <c r="BO131" s="219"/>
      <c r="BP131" s="219"/>
      <c r="BQ131" s="219"/>
    </row>
    <row r="132" spans="2:69" s="15" customFormat="1" x14ac:dyDescent="0.2">
      <c r="B132" s="36" t="s">
        <v>144</v>
      </c>
      <c r="C132" s="205"/>
      <c r="D132" s="213"/>
      <c r="E132" s="213"/>
      <c r="F132" s="213"/>
      <c r="G132" s="213"/>
      <c r="H132" s="213"/>
      <c r="I132" s="213"/>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row>
    <row r="133" spans="2:69" s="15" customFormat="1" x14ac:dyDescent="0.2">
      <c r="B133" s="213"/>
      <c r="C133" s="213"/>
      <c r="D133" s="213"/>
      <c r="E133" s="213"/>
      <c r="F133" s="213"/>
      <c r="G133" s="213"/>
      <c r="H133" s="213"/>
      <c r="I133" s="213"/>
      <c r="J133" s="219"/>
      <c r="K133" s="219"/>
      <c r="L133" s="219"/>
      <c r="M133" s="219"/>
      <c r="N133" s="219"/>
      <c r="O133" s="219"/>
      <c r="P133" s="219"/>
      <c r="Q133" s="219"/>
      <c r="R133" s="219"/>
      <c r="S133" s="219"/>
      <c r="T133" s="219"/>
      <c r="U133" s="219"/>
      <c r="V133" s="219"/>
      <c r="W133" s="219"/>
      <c r="X133" s="219"/>
      <c r="Y133" s="219"/>
      <c r="Z133" s="219"/>
      <c r="AA133" s="219"/>
      <c r="AB133" s="219"/>
      <c r="AC133" s="219"/>
      <c r="AD133" s="219"/>
      <c r="AE133" s="219"/>
      <c r="AF133" s="219"/>
      <c r="AG133" s="219"/>
      <c r="AH133" s="219"/>
      <c r="AI133" s="219"/>
      <c r="AJ133" s="219"/>
      <c r="AK133" s="219"/>
      <c r="AL133" s="219"/>
      <c r="AM133" s="219"/>
      <c r="AN133" s="219"/>
      <c r="AO133" s="219"/>
      <c r="AP133" s="219"/>
      <c r="AQ133" s="219"/>
      <c r="AR133" s="219"/>
      <c r="AS133" s="219"/>
      <c r="AT133" s="219"/>
      <c r="AU133" s="219"/>
      <c r="AV133" s="219"/>
      <c r="AW133" s="219"/>
      <c r="AX133" s="219"/>
      <c r="AY133" s="219"/>
      <c r="AZ133" s="219"/>
      <c r="BA133" s="219"/>
      <c r="BB133" s="219"/>
      <c r="BC133" s="219"/>
      <c r="BD133" s="219"/>
      <c r="BE133" s="219"/>
      <c r="BF133" s="219"/>
      <c r="BG133" s="219"/>
      <c r="BH133" s="219"/>
      <c r="BI133" s="219"/>
      <c r="BJ133" s="219"/>
      <c r="BK133" s="219"/>
      <c r="BL133" s="219"/>
      <c r="BM133" s="219"/>
      <c r="BN133" s="219"/>
      <c r="BO133" s="219"/>
      <c r="BP133" s="219"/>
      <c r="BQ133" s="219"/>
    </row>
    <row r="134" spans="2:69" s="15" customFormat="1" x14ac:dyDescent="0.2">
      <c r="B134" s="213"/>
      <c r="C134" s="213"/>
      <c r="D134" s="213"/>
      <c r="E134" s="220" t="str">
        <f>InpPerformance!E63</f>
        <v>Additional ODI rate - out</v>
      </c>
      <c r="F134" s="213"/>
      <c r="G134" s="220" t="str">
        <f>InpPerformance!G63</f>
        <v>£m/unit (2017-18 prices)</v>
      </c>
      <c r="H134" s="213"/>
      <c r="I134" s="213"/>
      <c r="J134" s="242" t="str">
        <f>InpPerformance!J63</f>
        <v/>
      </c>
      <c r="K134" s="242" t="str">
        <f>InpPerformance!K63</f>
        <v/>
      </c>
      <c r="L134" s="242" t="str">
        <f>InpPerformance!L63</f>
        <v/>
      </c>
      <c r="M134" s="242" t="str">
        <f>InpPerformance!M63</f>
        <v/>
      </c>
      <c r="N134" s="242" t="str">
        <f>InpPerformance!N63</f>
        <v/>
      </c>
      <c r="O134" s="242" t="str">
        <f>InpPerformance!O63</f>
        <v/>
      </c>
      <c r="P134" s="242" t="str">
        <f>InpPerformance!P63</f>
        <v/>
      </c>
      <c r="Q134" s="242" t="str">
        <f>InpPerformance!Q63</f>
        <v/>
      </c>
      <c r="R134" s="242" t="str">
        <f>InpPerformance!R63</f>
        <v/>
      </c>
      <c r="S134" s="242" t="str">
        <f>InpPerformance!S63</f>
        <v/>
      </c>
      <c r="T134" s="242" t="str">
        <f>InpPerformance!T63</f>
        <v/>
      </c>
      <c r="U134" s="242" t="str">
        <f>InpPerformance!U63</f>
        <v/>
      </c>
      <c r="V134" s="242" t="str">
        <f>InpPerformance!V63</f>
        <v/>
      </c>
      <c r="W134" s="242" t="str">
        <f>InpPerformance!W63</f>
        <v/>
      </c>
      <c r="X134" s="242" t="str">
        <f>InpPerformance!X63</f>
        <v/>
      </c>
      <c r="Y134" s="242" t="str">
        <f>InpPerformance!Y63</f>
        <v/>
      </c>
      <c r="Z134" s="242" t="str">
        <f>InpPerformance!Z63</f>
        <v/>
      </c>
      <c r="AA134" s="242" t="str">
        <f>InpPerformance!AA63</f>
        <v/>
      </c>
      <c r="AB134" s="242" t="str">
        <f>InpPerformance!AB63</f>
        <v/>
      </c>
      <c r="AC134" s="242" t="str">
        <f>InpPerformance!AC63</f>
        <v/>
      </c>
      <c r="AD134" s="242" t="str">
        <f>InpPerformance!AD63</f>
        <v/>
      </c>
      <c r="AE134" s="242" t="str">
        <f>InpPerformance!AE63</f>
        <v/>
      </c>
      <c r="AF134" s="242" t="str">
        <f>InpPerformance!AF63</f>
        <v/>
      </c>
      <c r="AG134" s="242" t="str">
        <f>InpPerformance!AG63</f>
        <v/>
      </c>
      <c r="AH134" s="242" t="str">
        <f>InpPerformance!AH63</f>
        <v/>
      </c>
      <c r="AI134" s="242" t="str">
        <f>InpPerformance!AI63</f>
        <v/>
      </c>
      <c r="AJ134" s="242" t="str">
        <f>InpPerformance!AJ63</f>
        <v/>
      </c>
      <c r="AK134" s="242" t="str">
        <f>InpPerformance!AK63</f>
        <v/>
      </c>
      <c r="AL134" s="242" t="str">
        <f>InpPerformance!AL63</f>
        <v/>
      </c>
      <c r="AM134" s="242" t="str">
        <f>InpPerformance!AM63</f>
        <v/>
      </c>
      <c r="AN134" s="242" t="str">
        <f>InpPerformance!AN63</f>
        <v/>
      </c>
      <c r="AO134" s="242" t="str">
        <f>InpPerformance!AO63</f>
        <v/>
      </c>
      <c r="AP134" s="242" t="str">
        <f>InpPerformance!AP63</f>
        <v/>
      </c>
      <c r="AQ134" s="242" t="str">
        <f>InpPerformance!AQ63</f>
        <v/>
      </c>
      <c r="AR134" s="242" t="str">
        <f>InpPerformance!AR63</f>
        <v/>
      </c>
      <c r="AS134" s="242" t="str">
        <f>InpPerformance!AS63</f>
        <v/>
      </c>
      <c r="AT134" s="242" t="str">
        <f>InpPerformance!AT63</f>
        <v/>
      </c>
      <c r="AU134" s="242" t="str">
        <f>InpPerformance!AU63</f>
        <v/>
      </c>
      <c r="AV134" s="242" t="str">
        <f>InpPerformance!AV63</f>
        <v/>
      </c>
      <c r="AW134" s="242" t="str">
        <f>InpPerformance!AW63</f>
        <v/>
      </c>
      <c r="AX134" s="242" t="str">
        <f>InpPerformance!AX63</f>
        <v/>
      </c>
      <c r="AY134" s="242" t="str">
        <f>InpPerformance!AY63</f>
        <v/>
      </c>
      <c r="AZ134" s="242" t="str">
        <f>InpPerformance!AZ63</f>
        <v/>
      </c>
      <c r="BA134" s="242" t="str">
        <f>InpPerformance!BA63</f>
        <v/>
      </c>
      <c r="BB134" s="242" t="str">
        <f>InpPerformance!BB63</f>
        <v/>
      </c>
      <c r="BC134" s="242" t="str">
        <f>InpPerformance!BC63</f>
        <v/>
      </c>
      <c r="BD134" s="242" t="str">
        <f>InpPerformance!BD63</f>
        <v/>
      </c>
      <c r="BE134" s="242" t="str">
        <f>InpPerformance!BE63</f>
        <v/>
      </c>
      <c r="BF134" s="242" t="str">
        <f>InpPerformance!BF63</f>
        <v/>
      </c>
      <c r="BG134" s="242" t="str">
        <f>InpPerformance!BG63</f>
        <v/>
      </c>
      <c r="BH134" s="242" t="str">
        <f>InpPerformance!BH63</f>
        <v/>
      </c>
      <c r="BI134" s="242" t="str">
        <f>InpPerformance!BI63</f>
        <v/>
      </c>
      <c r="BJ134" s="242" t="str">
        <f>InpPerformance!BJ63</f>
        <v/>
      </c>
      <c r="BK134" s="242" t="str">
        <f>InpPerformance!BK63</f>
        <v/>
      </c>
      <c r="BL134" s="242" t="str">
        <f>InpPerformance!BL63</f>
        <v/>
      </c>
      <c r="BM134" s="242" t="str">
        <f>InpPerformance!BM63</f>
        <v/>
      </c>
      <c r="BN134" s="242" t="str">
        <f>InpPerformance!BN63</f>
        <v/>
      </c>
      <c r="BO134" s="242" t="str">
        <f>InpPerformance!BO63</f>
        <v/>
      </c>
      <c r="BP134" s="242" t="str">
        <f>InpPerformance!BP63</f>
        <v/>
      </c>
      <c r="BQ134" s="242" t="str">
        <f>InpPerformance!BQ63</f>
        <v/>
      </c>
    </row>
    <row r="135" spans="2:69" s="15" customFormat="1" x14ac:dyDescent="0.2">
      <c r="B135" s="213"/>
      <c r="C135" s="213"/>
      <c r="D135" s="213"/>
      <c r="E135" s="220" t="str">
        <f>InpPerformance!E64</f>
        <v>Additional ODI rate - under</v>
      </c>
      <c r="F135" s="213"/>
      <c r="G135" s="220" t="str">
        <f>InpPerformance!G64</f>
        <v>£m/unit (2017-18 prices)</v>
      </c>
      <c r="H135" s="213"/>
      <c r="I135" s="213"/>
      <c r="J135" s="242" t="str">
        <f>InpPerformance!J64</f>
        <v/>
      </c>
      <c r="K135" s="242" t="str">
        <f>InpPerformance!K64</f>
        <v/>
      </c>
      <c r="L135" s="242" t="str">
        <f>InpPerformance!L64</f>
        <v/>
      </c>
      <c r="M135" s="242" t="str">
        <f>InpPerformance!M64</f>
        <v/>
      </c>
      <c r="N135" s="242" t="str">
        <f>InpPerformance!N64</f>
        <v/>
      </c>
      <c r="O135" s="242" t="str">
        <f>InpPerformance!O64</f>
        <v/>
      </c>
      <c r="P135" s="242" t="str">
        <f>InpPerformance!P64</f>
        <v/>
      </c>
      <c r="Q135" s="242" t="str">
        <f>InpPerformance!Q64</f>
        <v/>
      </c>
      <c r="R135" s="242" t="str">
        <f>InpPerformance!R64</f>
        <v/>
      </c>
      <c r="S135" s="242" t="str">
        <f>InpPerformance!S64</f>
        <v/>
      </c>
      <c r="T135" s="242" t="str">
        <f>InpPerformance!T64</f>
        <v/>
      </c>
      <c r="U135" s="242" t="str">
        <f>InpPerformance!U64</f>
        <v/>
      </c>
      <c r="V135" s="242" t="str">
        <f>InpPerformance!V64</f>
        <v/>
      </c>
      <c r="W135" s="242" t="str">
        <f>InpPerformance!W64</f>
        <v/>
      </c>
      <c r="X135" s="242" t="str">
        <f>InpPerformance!X64</f>
        <v/>
      </c>
      <c r="Y135" s="242" t="str">
        <f>InpPerformance!Y64</f>
        <v/>
      </c>
      <c r="Z135" s="242" t="str">
        <f>InpPerformance!Z64</f>
        <v/>
      </c>
      <c r="AA135" s="242" t="str">
        <f>InpPerformance!AA64</f>
        <v/>
      </c>
      <c r="AB135" s="242" t="str">
        <f>InpPerformance!AB64</f>
        <v/>
      </c>
      <c r="AC135" s="242" t="str">
        <f>InpPerformance!AC64</f>
        <v/>
      </c>
      <c r="AD135" s="242" t="str">
        <f>InpPerformance!AD64</f>
        <v/>
      </c>
      <c r="AE135" s="242" t="str">
        <f>InpPerformance!AE64</f>
        <v/>
      </c>
      <c r="AF135" s="242" t="str">
        <f>InpPerformance!AF64</f>
        <v/>
      </c>
      <c r="AG135" s="242" t="str">
        <f>InpPerformance!AG64</f>
        <v/>
      </c>
      <c r="AH135" s="242" t="str">
        <f>InpPerformance!AH64</f>
        <v/>
      </c>
      <c r="AI135" s="242" t="str">
        <f>InpPerformance!AI64</f>
        <v/>
      </c>
      <c r="AJ135" s="242" t="str">
        <f>InpPerformance!AJ64</f>
        <v/>
      </c>
      <c r="AK135" s="242" t="str">
        <f>InpPerformance!AK64</f>
        <v/>
      </c>
      <c r="AL135" s="242" t="str">
        <f>InpPerformance!AL64</f>
        <v/>
      </c>
      <c r="AM135" s="242" t="str">
        <f>InpPerformance!AM64</f>
        <v/>
      </c>
      <c r="AN135" s="242" t="str">
        <f>InpPerformance!AN64</f>
        <v/>
      </c>
      <c r="AO135" s="242" t="str">
        <f>InpPerformance!AO64</f>
        <v/>
      </c>
      <c r="AP135" s="242" t="str">
        <f>InpPerformance!AP64</f>
        <v/>
      </c>
      <c r="AQ135" s="242" t="str">
        <f>InpPerformance!AQ64</f>
        <v/>
      </c>
      <c r="AR135" s="242" t="str">
        <f>InpPerformance!AR64</f>
        <v/>
      </c>
      <c r="AS135" s="242" t="str">
        <f>InpPerformance!AS64</f>
        <v/>
      </c>
      <c r="AT135" s="242" t="str">
        <f>InpPerformance!AT64</f>
        <v/>
      </c>
      <c r="AU135" s="242" t="str">
        <f>InpPerformance!AU64</f>
        <v/>
      </c>
      <c r="AV135" s="242" t="str">
        <f>InpPerformance!AV64</f>
        <v/>
      </c>
      <c r="AW135" s="242" t="str">
        <f>InpPerformance!AW64</f>
        <v/>
      </c>
      <c r="AX135" s="242" t="str">
        <f>InpPerformance!AX64</f>
        <v/>
      </c>
      <c r="AY135" s="242" t="str">
        <f>InpPerformance!AY64</f>
        <v/>
      </c>
      <c r="AZ135" s="242" t="str">
        <f>InpPerformance!AZ64</f>
        <v/>
      </c>
      <c r="BA135" s="242" t="str">
        <f>InpPerformance!BA64</f>
        <v/>
      </c>
      <c r="BB135" s="242" t="str">
        <f>InpPerformance!BB64</f>
        <v/>
      </c>
      <c r="BC135" s="242" t="str">
        <f>InpPerformance!BC64</f>
        <v/>
      </c>
      <c r="BD135" s="242" t="str">
        <f>InpPerformance!BD64</f>
        <v/>
      </c>
      <c r="BE135" s="242" t="str">
        <f>InpPerformance!BE64</f>
        <v/>
      </c>
      <c r="BF135" s="242" t="str">
        <f>InpPerformance!BF64</f>
        <v/>
      </c>
      <c r="BG135" s="242" t="str">
        <f>InpPerformance!BG64</f>
        <v/>
      </c>
      <c r="BH135" s="242" t="str">
        <f>InpPerformance!BH64</f>
        <v/>
      </c>
      <c r="BI135" s="242" t="str">
        <f>InpPerformance!BI64</f>
        <v/>
      </c>
      <c r="BJ135" s="242" t="str">
        <f>InpPerformance!BJ64</f>
        <v/>
      </c>
      <c r="BK135" s="242" t="str">
        <f>InpPerformance!BK64</f>
        <v/>
      </c>
      <c r="BL135" s="242" t="str">
        <f>InpPerformance!BL64</f>
        <v/>
      </c>
      <c r="BM135" s="242" t="str">
        <f>InpPerformance!BM64</f>
        <v/>
      </c>
      <c r="BN135" s="242" t="str">
        <f>InpPerformance!BN64</f>
        <v/>
      </c>
      <c r="BO135" s="242" t="str">
        <f>InpPerformance!BO64</f>
        <v/>
      </c>
      <c r="BP135" s="242" t="str">
        <f>InpPerformance!BP64</f>
        <v/>
      </c>
      <c r="BQ135" s="242" t="str">
        <f>InpPerformance!BQ64</f>
        <v/>
      </c>
    </row>
    <row r="136" spans="2:69" s="15" customFormat="1" x14ac:dyDescent="0.2">
      <c r="B136" s="213"/>
      <c r="C136" s="213"/>
      <c r="D136" s="213"/>
      <c r="E136" s="220" t="str">
        <f>InpPerformance!E65</f>
        <v>Cost recovery mechanism applies this year?</v>
      </c>
      <c r="F136" s="213"/>
      <c r="G136" s="220" t="str">
        <f>InpPerformance!G65</f>
        <v>TRUE or FALSE</v>
      </c>
      <c r="H136" s="213"/>
      <c r="I136" s="213"/>
      <c r="J136" s="220" t="str">
        <f>InpPerformance!J65</f>
        <v/>
      </c>
      <c r="K136" s="220" t="str">
        <f>InpPerformance!K65</f>
        <v/>
      </c>
      <c r="L136" s="220" t="str">
        <f>InpPerformance!L65</f>
        <v/>
      </c>
      <c r="M136" s="220" t="str">
        <f>InpPerformance!M65</f>
        <v/>
      </c>
      <c r="N136" s="220" t="str">
        <f>InpPerformance!N65</f>
        <v/>
      </c>
      <c r="O136" s="220" t="str">
        <f>InpPerformance!O65</f>
        <v/>
      </c>
      <c r="P136" s="220" t="str">
        <f>InpPerformance!P65</f>
        <v/>
      </c>
      <c r="Q136" s="220" t="str">
        <f>InpPerformance!Q65</f>
        <v/>
      </c>
      <c r="R136" s="220" t="str">
        <f>InpPerformance!R65</f>
        <v/>
      </c>
      <c r="S136" s="220" t="str">
        <f>InpPerformance!S65</f>
        <v/>
      </c>
      <c r="T136" s="220" t="str">
        <f>InpPerformance!T65</f>
        <v/>
      </c>
      <c r="U136" s="220" t="str">
        <f>InpPerformance!U65</f>
        <v/>
      </c>
      <c r="V136" s="220" t="str">
        <f>InpPerformance!V65</f>
        <v/>
      </c>
      <c r="W136" s="220" t="str">
        <f>InpPerformance!W65</f>
        <v/>
      </c>
      <c r="X136" s="220" t="str">
        <f>InpPerformance!X65</f>
        <v/>
      </c>
      <c r="Y136" s="220" t="str">
        <f>InpPerformance!Y65</f>
        <v/>
      </c>
      <c r="Z136" s="220" t="str">
        <f>InpPerformance!Z65</f>
        <v/>
      </c>
      <c r="AA136" s="220" t="str">
        <f>InpPerformance!AA65</f>
        <v/>
      </c>
      <c r="AB136" s="220" t="str">
        <f>InpPerformance!AB65</f>
        <v/>
      </c>
      <c r="AC136" s="220" t="str">
        <f>InpPerformance!AC65</f>
        <v/>
      </c>
      <c r="AD136" s="220" t="str">
        <f>InpPerformance!AD65</f>
        <v/>
      </c>
      <c r="AE136" s="220" t="str">
        <f>InpPerformance!AE65</f>
        <v/>
      </c>
      <c r="AF136" s="220" t="str">
        <f>InpPerformance!AF65</f>
        <v/>
      </c>
      <c r="AG136" s="220" t="str">
        <f>InpPerformance!AG65</f>
        <v/>
      </c>
      <c r="AH136" s="220" t="str">
        <f>InpPerformance!AH65</f>
        <v/>
      </c>
      <c r="AI136" s="220" t="str">
        <f>InpPerformance!AI65</f>
        <v/>
      </c>
      <c r="AJ136" s="220" t="str">
        <f>InpPerformance!AJ65</f>
        <v/>
      </c>
      <c r="AK136" s="220" t="str">
        <f>InpPerformance!AK65</f>
        <v/>
      </c>
      <c r="AL136" s="220" t="str">
        <f>InpPerformance!AL65</f>
        <v/>
      </c>
      <c r="AM136" s="220" t="str">
        <f>InpPerformance!AM65</f>
        <v/>
      </c>
      <c r="AN136" s="220" t="str">
        <f>InpPerformance!AN65</f>
        <v/>
      </c>
      <c r="AO136" s="220" t="str">
        <f>InpPerformance!AO65</f>
        <v/>
      </c>
      <c r="AP136" s="220" t="str">
        <f>InpPerformance!AP65</f>
        <v/>
      </c>
      <c r="AQ136" s="220" t="str">
        <f>InpPerformance!AQ65</f>
        <v/>
      </c>
      <c r="AR136" s="220" t="str">
        <f>InpPerformance!AR65</f>
        <v/>
      </c>
      <c r="AS136" s="220" t="str">
        <f>InpPerformance!AS65</f>
        <v/>
      </c>
      <c r="AT136" s="220" t="str">
        <f>InpPerformance!AT65</f>
        <v/>
      </c>
      <c r="AU136" s="220" t="str">
        <f>InpPerformance!AU65</f>
        <v/>
      </c>
      <c r="AV136" s="220" t="str">
        <f>InpPerformance!AV65</f>
        <v/>
      </c>
      <c r="AW136" s="220" t="str">
        <f>InpPerformance!AW65</f>
        <v/>
      </c>
      <c r="AX136" s="220" t="str">
        <f>InpPerformance!AX65</f>
        <v/>
      </c>
      <c r="AY136" s="220" t="str">
        <f>InpPerformance!AY65</f>
        <v/>
      </c>
      <c r="AZ136" s="220" t="str">
        <f>InpPerformance!AZ65</f>
        <v/>
      </c>
      <c r="BA136" s="220" t="str">
        <f>InpPerformance!BA65</f>
        <v/>
      </c>
      <c r="BB136" s="220" t="str">
        <f>InpPerformance!BB65</f>
        <v/>
      </c>
      <c r="BC136" s="220" t="str">
        <f>InpPerformance!BC65</f>
        <v/>
      </c>
      <c r="BD136" s="220" t="str">
        <f>InpPerformance!BD65</f>
        <v/>
      </c>
      <c r="BE136" s="220" t="str">
        <f>InpPerformance!BE65</f>
        <v/>
      </c>
      <c r="BF136" s="220" t="str">
        <f>InpPerformance!BF65</f>
        <v/>
      </c>
      <c r="BG136" s="220" t="str">
        <f>InpPerformance!BG65</f>
        <v/>
      </c>
      <c r="BH136" s="220" t="str">
        <f>InpPerformance!BH65</f>
        <v/>
      </c>
      <c r="BI136" s="220" t="str">
        <f>InpPerformance!BI65</f>
        <v/>
      </c>
      <c r="BJ136" s="220" t="str">
        <f>InpPerformance!BJ65</f>
        <v/>
      </c>
      <c r="BK136" s="220" t="str">
        <f>InpPerformance!BK65</f>
        <v/>
      </c>
      <c r="BL136" s="220" t="str">
        <f>InpPerformance!BL65</f>
        <v/>
      </c>
      <c r="BM136" s="220" t="str">
        <f>InpPerformance!BM65</f>
        <v/>
      </c>
      <c r="BN136" s="220" t="str">
        <f>InpPerformance!BN65</f>
        <v/>
      </c>
      <c r="BO136" s="220" t="str">
        <f>InpPerformance!BO65</f>
        <v/>
      </c>
      <c r="BP136" s="220" t="str">
        <f>InpPerformance!BP65</f>
        <v/>
      </c>
      <c r="BQ136" s="220" t="str">
        <f>InpPerformance!BQ65</f>
        <v/>
      </c>
    </row>
    <row r="137" spans="2:69" s="15" customFormat="1" x14ac:dyDescent="0.2">
      <c r="B137" s="213"/>
      <c r="C137" s="213"/>
      <c r="D137" s="213"/>
      <c r="E137" s="213"/>
      <c r="F137" s="213"/>
      <c r="G137" s="213"/>
      <c r="H137" s="213"/>
      <c r="I137" s="213"/>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19"/>
      <c r="BA137" s="219"/>
      <c r="BB137" s="219"/>
      <c r="BC137" s="219"/>
      <c r="BD137" s="219"/>
      <c r="BE137" s="219"/>
      <c r="BF137" s="219"/>
      <c r="BG137" s="219"/>
      <c r="BH137" s="219"/>
      <c r="BI137" s="219"/>
      <c r="BJ137" s="219"/>
      <c r="BK137" s="219"/>
      <c r="BL137" s="219"/>
      <c r="BM137" s="219"/>
      <c r="BN137" s="219"/>
      <c r="BO137" s="219"/>
      <c r="BP137" s="219"/>
      <c r="BQ137" s="219"/>
    </row>
    <row r="138" spans="2:69" s="15" customFormat="1" x14ac:dyDescent="0.2">
      <c r="B138" s="213"/>
      <c r="C138" s="213"/>
      <c r="D138" s="213"/>
      <c r="E138" s="213" t="str">
        <f>E33</f>
        <v>Outperformance beyond any deadband</v>
      </c>
      <c r="F138" s="213"/>
      <c r="G138" s="213" t="str">
        <f>G33</f>
        <v>Performance commitment unit</v>
      </c>
      <c r="H138" s="213"/>
      <c r="I138" s="213"/>
      <c r="J138" s="226" t="str">
        <f t="shared" ref="J138:L138" si="108">J33</f>
        <v/>
      </c>
      <c r="K138" s="226" t="str">
        <f t="shared" si="108"/>
        <v/>
      </c>
      <c r="L138" s="226" t="str">
        <f t="shared" si="108"/>
        <v/>
      </c>
      <c r="M138" s="226" t="str">
        <f t="shared" ref="M138:N138" si="109">M33</f>
        <v/>
      </c>
      <c r="N138" s="226" t="str">
        <f t="shared" si="109"/>
        <v/>
      </c>
      <c r="O138" s="226" t="str">
        <f t="shared" ref="O138:BQ138" si="110">O33</f>
        <v/>
      </c>
      <c r="P138" s="226" t="str">
        <f t="shared" si="110"/>
        <v/>
      </c>
      <c r="Q138" s="226" t="str">
        <f t="shared" si="110"/>
        <v/>
      </c>
      <c r="R138" s="226" t="str">
        <f t="shared" si="110"/>
        <v/>
      </c>
      <c r="S138" s="226" t="str">
        <f t="shared" si="110"/>
        <v/>
      </c>
      <c r="T138" s="226" t="str">
        <f t="shared" si="110"/>
        <v/>
      </c>
      <c r="U138" s="226" t="str">
        <f t="shared" si="110"/>
        <v/>
      </c>
      <c r="V138" s="226" t="str">
        <f t="shared" si="110"/>
        <v/>
      </c>
      <c r="W138" s="226" t="str">
        <f t="shared" si="110"/>
        <v/>
      </c>
      <c r="X138" s="226" t="str">
        <f t="shared" si="110"/>
        <v/>
      </c>
      <c r="Y138" s="226" t="str">
        <f t="shared" si="110"/>
        <v/>
      </c>
      <c r="Z138" s="226" t="str">
        <f t="shared" si="110"/>
        <v/>
      </c>
      <c r="AA138" s="226" t="str">
        <f t="shared" si="110"/>
        <v/>
      </c>
      <c r="AB138" s="226" t="str">
        <f t="shared" si="110"/>
        <v/>
      </c>
      <c r="AC138" s="226" t="str">
        <f t="shared" si="110"/>
        <v/>
      </c>
      <c r="AD138" s="226" t="str">
        <f t="shared" si="110"/>
        <v/>
      </c>
      <c r="AE138" s="226" t="str">
        <f t="shared" si="110"/>
        <v/>
      </c>
      <c r="AF138" s="226" t="str">
        <f t="shared" si="110"/>
        <v/>
      </c>
      <c r="AG138" s="226" t="str">
        <f t="shared" si="110"/>
        <v/>
      </c>
      <c r="AH138" s="226" t="str">
        <f t="shared" si="110"/>
        <v/>
      </c>
      <c r="AI138" s="226" t="str">
        <f t="shared" si="110"/>
        <v/>
      </c>
      <c r="AJ138" s="226" t="str">
        <f t="shared" si="110"/>
        <v/>
      </c>
      <c r="AK138" s="226" t="str">
        <f t="shared" si="110"/>
        <v/>
      </c>
      <c r="AL138" s="226" t="str">
        <f t="shared" si="110"/>
        <v/>
      </c>
      <c r="AM138" s="226" t="str">
        <f t="shared" si="110"/>
        <v/>
      </c>
      <c r="AN138" s="226" t="str">
        <f t="shared" si="110"/>
        <v/>
      </c>
      <c r="AO138" s="226" t="str">
        <f t="shared" si="110"/>
        <v/>
      </c>
      <c r="AP138" s="226" t="str">
        <f t="shared" si="110"/>
        <v/>
      </c>
      <c r="AQ138" s="226" t="str">
        <f t="shared" si="110"/>
        <v/>
      </c>
      <c r="AR138" s="226" t="str">
        <f t="shared" si="110"/>
        <v/>
      </c>
      <c r="AS138" s="226" t="str">
        <f t="shared" si="110"/>
        <v/>
      </c>
      <c r="AT138" s="226" t="str">
        <f t="shared" si="110"/>
        <v/>
      </c>
      <c r="AU138" s="226" t="str">
        <f t="shared" si="110"/>
        <v/>
      </c>
      <c r="AV138" s="226" t="str">
        <f t="shared" si="110"/>
        <v/>
      </c>
      <c r="AW138" s="226" t="str">
        <f t="shared" si="110"/>
        <v/>
      </c>
      <c r="AX138" s="226" t="str">
        <f t="shared" si="110"/>
        <v/>
      </c>
      <c r="AY138" s="226" t="str">
        <f t="shared" si="110"/>
        <v/>
      </c>
      <c r="AZ138" s="226" t="str">
        <f t="shared" si="110"/>
        <v/>
      </c>
      <c r="BA138" s="226" t="str">
        <f t="shared" si="110"/>
        <v/>
      </c>
      <c r="BB138" s="226" t="str">
        <f t="shared" si="110"/>
        <v/>
      </c>
      <c r="BC138" s="226" t="str">
        <f t="shared" si="110"/>
        <v/>
      </c>
      <c r="BD138" s="226" t="str">
        <f t="shared" si="110"/>
        <v/>
      </c>
      <c r="BE138" s="226" t="str">
        <f t="shared" si="110"/>
        <v/>
      </c>
      <c r="BF138" s="226" t="str">
        <f t="shared" si="110"/>
        <v/>
      </c>
      <c r="BG138" s="226" t="str">
        <f t="shared" si="110"/>
        <v/>
      </c>
      <c r="BH138" s="226" t="str">
        <f t="shared" si="110"/>
        <v/>
      </c>
      <c r="BI138" s="226" t="str">
        <f t="shared" si="110"/>
        <v/>
      </c>
      <c r="BJ138" s="226" t="str">
        <f t="shared" si="110"/>
        <v/>
      </c>
      <c r="BK138" s="226" t="str">
        <f t="shared" si="110"/>
        <v/>
      </c>
      <c r="BL138" s="226" t="str">
        <f t="shared" si="110"/>
        <v/>
      </c>
      <c r="BM138" s="226" t="str">
        <f t="shared" si="110"/>
        <v/>
      </c>
      <c r="BN138" s="226" t="str">
        <f t="shared" si="110"/>
        <v/>
      </c>
      <c r="BO138" s="226" t="str">
        <f t="shared" si="110"/>
        <v/>
      </c>
      <c r="BP138" s="226" t="str">
        <f t="shared" si="110"/>
        <v/>
      </c>
      <c r="BQ138" s="226" t="str">
        <f t="shared" si="110"/>
        <v/>
      </c>
    </row>
    <row r="139" spans="2:69" s="15" customFormat="1" x14ac:dyDescent="0.2">
      <c r="B139" s="213"/>
      <c r="C139" s="213"/>
      <c r="D139" s="213"/>
      <c r="E139" s="213" t="s">
        <v>210</v>
      </c>
      <c r="F139" s="213"/>
      <c r="G139" s="38" t="str">
        <f>InpCompany!$F$11</f>
        <v>£m (2017-18 prices)</v>
      </c>
      <c r="H139" s="213"/>
      <c r="I139" s="213"/>
      <c r="J139" s="233">
        <f>IF(AND(J$136=TRUE,J134&lt;&gt;""),J138*J134,0)</f>
        <v>0</v>
      </c>
      <c r="K139" s="233">
        <f t="shared" ref="K139:L139" si="111">IF(AND(K$136=TRUE,K134&lt;&gt;""),K138*K134,0)</f>
        <v>0</v>
      </c>
      <c r="L139" s="233">
        <f t="shared" si="111"/>
        <v>0</v>
      </c>
      <c r="M139" s="233">
        <f t="shared" ref="M139:N139" si="112">IF(AND(M$136=TRUE,M134&lt;&gt;""),M138*M134,0)</f>
        <v>0</v>
      </c>
      <c r="N139" s="233">
        <f t="shared" si="112"/>
        <v>0</v>
      </c>
      <c r="O139" s="233">
        <f t="shared" ref="O139:BQ139" si="113">IF(AND(O$136=TRUE,O134&lt;&gt;""),O138*O134,0)</f>
        <v>0</v>
      </c>
      <c r="P139" s="233">
        <f t="shared" si="113"/>
        <v>0</v>
      </c>
      <c r="Q139" s="233">
        <f t="shared" si="113"/>
        <v>0</v>
      </c>
      <c r="R139" s="233">
        <f t="shared" si="113"/>
        <v>0</v>
      </c>
      <c r="S139" s="233">
        <f t="shared" si="113"/>
        <v>0</v>
      </c>
      <c r="T139" s="233">
        <f t="shared" si="113"/>
        <v>0</v>
      </c>
      <c r="U139" s="233">
        <f t="shared" si="113"/>
        <v>0</v>
      </c>
      <c r="V139" s="233">
        <f t="shared" si="113"/>
        <v>0</v>
      </c>
      <c r="W139" s="233">
        <f t="shared" si="113"/>
        <v>0</v>
      </c>
      <c r="X139" s="233">
        <f t="shared" si="113"/>
        <v>0</v>
      </c>
      <c r="Y139" s="233">
        <f t="shared" si="113"/>
        <v>0</v>
      </c>
      <c r="Z139" s="233">
        <f t="shared" si="113"/>
        <v>0</v>
      </c>
      <c r="AA139" s="233">
        <f t="shared" si="113"/>
        <v>0</v>
      </c>
      <c r="AB139" s="233">
        <f t="shared" si="113"/>
        <v>0</v>
      </c>
      <c r="AC139" s="233">
        <f t="shared" si="113"/>
        <v>0</v>
      </c>
      <c r="AD139" s="233">
        <f t="shared" si="113"/>
        <v>0</v>
      </c>
      <c r="AE139" s="233">
        <f t="shared" si="113"/>
        <v>0</v>
      </c>
      <c r="AF139" s="233">
        <f t="shared" si="113"/>
        <v>0</v>
      </c>
      <c r="AG139" s="233">
        <f t="shared" si="113"/>
        <v>0</v>
      </c>
      <c r="AH139" s="233">
        <f t="shared" si="113"/>
        <v>0</v>
      </c>
      <c r="AI139" s="233">
        <f t="shared" si="113"/>
        <v>0</v>
      </c>
      <c r="AJ139" s="233">
        <f t="shared" si="113"/>
        <v>0</v>
      </c>
      <c r="AK139" s="233">
        <f t="shared" si="113"/>
        <v>0</v>
      </c>
      <c r="AL139" s="233">
        <f t="shared" si="113"/>
        <v>0</v>
      </c>
      <c r="AM139" s="233">
        <f t="shared" si="113"/>
        <v>0</v>
      </c>
      <c r="AN139" s="233">
        <f t="shared" si="113"/>
        <v>0</v>
      </c>
      <c r="AO139" s="233">
        <f t="shared" si="113"/>
        <v>0</v>
      </c>
      <c r="AP139" s="233">
        <f t="shared" si="113"/>
        <v>0</v>
      </c>
      <c r="AQ139" s="233">
        <f t="shared" si="113"/>
        <v>0</v>
      </c>
      <c r="AR139" s="233">
        <f t="shared" si="113"/>
        <v>0</v>
      </c>
      <c r="AS139" s="233">
        <f t="shared" si="113"/>
        <v>0</v>
      </c>
      <c r="AT139" s="233">
        <f t="shared" si="113"/>
        <v>0</v>
      </c>
      <c r="AU139" s="233">
        <f t="shared" si="113"/>
        <v>0</v>
      </c>
      <c r="AV139" s="233">
        <f t="shared" si="113"/>
        <v>0</v>
      </c>
      <c r="AW139" s="233">
        <f t="shared" si="113"/>
        <v>0</v>
      </c>
      <c r="AX139" s="233">
        <f t="shared" si="113"/>
        <v>0</v>
      </c>
      <c r="AY139" s="233">
        <f t="shared" si="113"/>
        <v>0</v>
      </c>
      <c r="AZ139" s="233">
        <f t="shared" si="113"/>
        <v>0</v>
      </c>
      <c r="BA139" s="233">
        <f t="shared" si="113"/>
        <v>0</v>
      </c>
      <c r="BB139" s="233">
        <f t="shared" si="113"/>
        <v>0</v>
      </c>
      <c r="BC139" s="233">
        <f t="shared" si="113"/>
        <v>0</v>
      </c>
      <c r="BD139" s="233">
        <f t="shared" si="113"/>
        <v>0</v>
      </c>
      <c r="BE139" s="233">
        <f t="shared" si="113"/>
        <v>0</v>
      </c>
      <c r="BF139" s="233">
        <f t="shared" si="113"/>
        <v>0</v>
      </c>
      <c r="BG139" s="233">
        <f t="shared" si="113"/>
        <v>0</v>
      </c>
      <c r="BH139" s="233">
        <f t="shared" si="113"/>
        <v>0</v>
      </c>
      <c r="BI139" s="233">
        <f t="shared" si="113"/>
        <v>0</v>
      </c>
      <c r="BJ139" s="233">
        <f t="shared" si="113"/>
        <v>0</v>
      </c>
      <c r="BK139" s="233">
        <f t="shared" si="113"/>
        <v>0</v>
      </c>
      <c r="BL139" s="233">
        <f t="shared" si="113"/>
        <v>0</v>
      </c>
      <c r="BM139" s="233">
        <f t="shared" si="113"/>
        <v>0</v>
      </c>
      <c r="BN139" s="233">
        <f t="shared" si="113"/>
        <v>0</v>
      </c>
      <c r="BO139" s="233">
        <f t="shared" si="113"/>
        <v>0</v>
      </c>
      <c r="BP139" s="233">
        <f t="shared" si="113"/>
        <v>0</v>
      </c>
      <c r="BQ139" s="233">
        <f t="shared" si="113"/>
        <v>0</v>
      </c>
    </row>
    <row r="140" spans="2:69" s="15" customFormat="1" x14ac:dyDescent="0.2">
      <c r="B140" s="213"/>
      <c r="C140" s="213"/>
      <c r="D140" s="213"/>
      <c r="E140" s="213"/>
      <c r="F140" s="213"/>
      <c r="G140" s="38"/>
      <c r="H140" s="213"/>
      <c r="I140" s="213"/>
      <c r="J140" s="219"/>
      <c r="K140" s="219"/>
      <c r="L140" s="219"/>
      <c r="M140" s="219"/>
      <c r="N140" s="219"/>
      <c r="O140" s="219"/>
      <c r="P140" s="219"/>
      <c r="Q140" s="219"/>
      <c r="R140" s="219"/>
      <c r="S140" s="219"/>
      <c r="T140" s="219"/>
      <c r="U140" s="219"/>
      <c r="V140" s="219"/>
      <c r="W140" s="219"/>
      <c r="X140" s="219"/>
      <c r="Y140" s="219"/>
      <c r="Z140" s="219"/>
      <c r="AA140" s="219"/>
      <c r="AB140" s="219"/>
      <c r="AC140" s="219"/>
      <c r="AD140" s="219"/>
      <c r="AE140" s="219"/>
      <c r="AF140" s="219"/>
      <c r="AG140" s="219"/>
      <c r="AH140" s="219"/>
      <c r="AI140" s="219"/>
      <c r="AJ140" s="219"/>
      <c r="AK140" s="219"/>
      <c r="AL140" s="219"/>
      <c r="AM140" s="219"/>
      <c r="AN140" s="219"/>
      <c r="AO140" s="219"/>
      <c r="AP140" s="219"/>
      <c r="AQ140" s="219"/>
      <c r="AR140" s="219"/>
      <c r="AS140" s="219"/>
      <c r="AT140" s="219"/>
      <c r="AU140" s="219"/>
      <c r="AV140" s="219"/>
      <c r="AW140" s="219"/>
      <c r="AX140" s="219"/>
      <c r="AY140" s="219"/>
      <c r="AZ140" s="219"/>
      <c r="BA140" s="219"/>
      <c r="BB140" s="219"/>
      <c r="BC140" s="219"/>
      <c r="BD140" s="219"/>
      <c r="BE140" s="219"/>
      <c r="BF140" s="219"/>
      <c r="BG140" s="219"/>
      <c r="BH140" s="219"/>
      <c r="BI140" s="219"/>
      <c r="BJ140" s="219"/>
      <c r="BK140" s="219"/>
      <c r="BL140" s="219"/>
      <c r="BM140" s="219"/>
      <c r="BN140" s="219"/>
      <c r="BO140" s="219"/>
      <c r="BP140" s="219"/>
      <c r="BQ140" s="219"/>
    </row>
    <row r="141" spans="2:69" s="15" customFormat="1" x14ac:dyDescent="0.2">
      <c r="B141" s="213"/>
      <c r="C141" s="213"/>
      <c r="D141" s="213"/>
      <c r="E141" s="213" t="str">
        <f>E51</f>
        <v>Underperformance beyond any deadband</v>
      </c>
      <c r="F141" s="213"/>
      <c r="G141" s="213" t="str">
        <f>G51</f>
        <v>Performance commitment unit</v>
      </c>
      <c r="H141" s="213"/>
      <c r="I141" s="213"/>
      <c r="J141" s="226" t="str">
        <f t="shared" ref="J141:L141" si="114">J51</f>
        <v/>
      </c>
      <c r="K141" s="226" t="str">
        <f t="shared" si="114"/>
        <v/>
      </c>
      <c r="L141" s="226" t="str">
        <f t="shared" si="114"/>
        <v/>
      </c>
      <c r="M141" s="226" t="str">
        <f t="shared" ref="M141:N141" si="115">M51</f>
        <v/>
      </c>
      <c r="N141" s="226" t="str">
        <f t="shared" si="115"/>
        <v/>
      </c>
      <c r="O141" s="226" t="str">
        <f t="shared" ref="O141:BQ141" si="116">O51</f>
        <v/>
      </c>
      <c r="P141" s="226" t="str">
        <f t="shared" si="116"/>
        <v/>
      </c>
      <c r="Q141" s="226" t="str">
        <f t="shared" si="116"/>
        <v/>
      </c>
      <c r="R141" s="226" t="str">
        <f t="shared" si="116"/>
        <v/>
      </c>
      <c r="S141" s="226" t="str">
        <f t="shared" si="116"/>
        <v/>
      </c>
      <c r="T141" s="226" t="str">
        <f t="shared" si="116"/>
        <v/>
      </c>
      <c r="U141" s="226" t="str">
        <f t="shared" si="116"/>
        <v/>
      </c>
      <c r="V141" s="226" t="str">
        <f t="shared" si="116"/>
        <v/>
      </c>
      <c r="W141" s="226" t="str">
        <f t="shared" si="116"/>
        <v/>
      </c>
      <c r="X141" s="226" t="str">
        <f t="shared" si="116"/>
        <v/>
      </c>
      <c r="Y141" s="226" t="str">
        <f t="shared" si="116"/>
        <v/>
      </c>
      <c r="Z141" s="226" t="str">
        <f t="shared" si="116"/>
        <v/>
      </c>
      <c r="AA141" s="226" t="str">
        <f t="shared" si="116"/>
        <v/>
      </c>
      <c r="AB141" s="226" t="str">
        <f t="shared" si="116"/>
        <v/>
      </c>
      <c r="AC141" s="226" t="str">
        <f t="shared" si="116"/>
        <v/>
      </c>
      <c r="AD141" s="226" t="str">
        <f t="shared" si="116"/>
        <v/>
      </c>
      <c r="AE141" s="226" t="str">
        <f t="shared" si="116"/>
        <v/>
      </c>
      <c r="AF141" s="226" t="str">
        <f t="shared" si="116"/>
        <v/>
      </c>
      <c r="AG141" s="226" t="str">
        <f t="shared" si="116"/>
        <v/>
      </c>
      <c r="AH141" s="226" t="str">
        <f t="shared" si="116"/>
        <v/>
      </c>
      <c r="AI141" s="226" t="str">
        <f t="shared" si="116"/>
        <v/>
      </c>
      <c r="AJ141" s="226" t="str">
        <f t="shared" si="116"/>
        <v/>
      </c>
      <c r="AK141" s="226" t="str">
        <f t="shared" si="116"/>
        <v/>
      </c>
      <c r="AL141" s="226" t="str">
        <f t="shared" si="116"/>
        <v/>
      </c>
      <c r="AM141" s="226" t="str">
        <f t="shared" si="116"/>
        <v/>
      </c>
      <c r="AN141" s="226" t="str">
        <f t="shared" si="116"/>
        <v/>
      </c>
      <c r="AO141" s="226" t="str">
        <f t="shared" si="116"/>
        <v/>
      </c>
      <c r="AP141" s="226" t="str">
        <f t="shared" si="116"/>
        <v/>
      </c>
      <c r="AQ141" s="226" t="str">
        <f t="shared" si="116"/>
        <v/>
      </c>
      <c r="AR141" s="226" t="str">
        <f t="shared" si="116"/>
        <v/>
      </c>
      <c r="AS141" s="226" t="str">
        <f t="shared" si="116"/>
        <v/>
      </c>
      <c r="AT141" s="226" t="str">
        <f t="shared" si="116"/>
        <v/>
      </c>
      <c r="AU141" s="226" t="str">
        <f t="shared" si="116"/>
        <v/>
      </c>
      <c r="AV141" s="226" t="str">
        <f t="shared" si="116"/>
        <v/>
      </c>
      <c r="AW141" s="226" t="str">
        <f t="shared" si="116"/>
        <v/>
      </c>
      <c r="AX141" s="226" t="str">
        <f t="shared" si="116"/>
        <v/>
      </c>
      <c r="AY141" s="226" t="str">
        <f t="shared" si="116"/>
        <v/>
      </c>
      <c r="AZ141" s="226" t="str">
        <f t="shared" si="116"/>
        <v/>
      </c>
      <c r="BA141" s="226" t="str">
        <f t="shared" si="116"/>
        <v/>
      </c>
      <c r="BB141" s="226" t="str">
        <f t="shared" si="116"/>
        <v/>
      </c>
      <c r="BC141" s="226" t="str">
        <f t="shared" si="116"/>
        <v/>
      </c>
      <c r="BD141" s="226" t="str">
        <f t="shared" si="116"/>
        <v/>
      </c>
      <c r="BE141" s="226" t="str">
        <f t="shared" si="116"/>
        <v/>
      </c>
      <c r="BF141" s="226" t="str">
        <f t="shared" si="116"/>
        <v/>
      </c>
      <c r="BG141" s="226" t="str">
        <f t="shared" si="116"/>
        <v/>
      </c>
      <c r="BH141" s="226" t="str">
        <f t="shared" si="116"/>
        <v/>
      </c>
      <c r="BI141" s="226" t="str">
        <f t="shared" si="116"/>
        <v/>
      </c>
      <c r="BJ141" s="226" t="str">
        <f t="shared" si="116"/>
        <v/>
      </c>
      <c r="BK141" s="226" t="str">
        <f t="shared" si="116"/>
        <v/>
      </c>
      <c r="BL141" s="226" t="str">
        <f t="shared" si="116"/>
        <v/>
      </c>
      <c r="BM141" s="226" t="str">
        <f t="shared" si="116"/>
        <v/>
      </c>
      <c r="BN141" s="226" t="str">
        <f t="shared" si="116"/>
        <v/>
      </c>
      <c r="BO141" s="226" t="str">
        <f t="shared" si="116"/>
        <v/>
      </c>
      <c r="BP141" s="226" t="str">
        <f t="shared" si="116"/>
        <v/>
      </c>
      <c r="BQ141" s="226" t="str">
        <f t="shared" si="116"/>
        <v/>
      </c>
    </row>
    <row r="142" spans="2:69" s="15" customFormat="1" x14ac:dyDescent="0.2">
      <c r="B142" s="213"/>
      <c r="C142" s="213"/>
      <c r="D142" s="213"/>
      <c r="E142" s="213" t="s">
        <v>211</v>
      </c>
      <c r="F142" s="213"/>
      <c r="G142" s="38" t="str">
        <f>InpCompany!$F$11</f>
        <v>£m (2017-18 prices)</v>
      </c>
      <c r="H142" s="213"/>
      <c r="I142" s="213"/>
      <c r="J142" s="233">
        <f>IF(AND(J$136=TRUE,J135&lt;&gt;""),J141*J135,0)</f>
        <v>0</v>
      </c>
      <c r="K142" s="233">
        <f t="shared" ref="K142:L142" si="117">IF(AND(K$136=TRUE,K135&lt;&gt;""),K141*K135,0)</f>
        <v>0</v>
      </c>
      <c r="L142" s="233">
        <f t="shared" si="117"/>
        <v>0</v>
      </c>
      <c r="M142" s="233">
        <f t="shared" ref="M142:N142" si="118">IF(AND(M$136=TRUE,M135&lt;&gt;""),M141*M135,0)</f>
        <v>0</v>
      </c>
      <c r="N142" s="233">
        <f t="shared" si="118"/>
        <v>0</v>
      </c>
      <c r="O142" s="233">
        <f t="shared" ref="O142:BQ142" si="119">IF(AND(O$136=TRUE,O135&lt;&gt;""),O141*O135,0)</f>
        <v>0</v>
      </c>
      <c r="P142" s="233">
        <f t="shared" si="119"/>
        <v>0</v>
      </c>
      <c r="Q142" s="233">
        <f t="shared" si="119"/>
        <v>0</v>
      </c>
      <c r="R142" s="233">
        <f t="shared" si="119"/>
        <v>0</v>
      </c>
      <c r="S142" s="233">
        <f t="shared" si="119"/>
        <v>0</v>
      </c>
      <c r="T142" s="233">
        <f t="shared" si="119"/>
        <v>0</v>
      </c>
      <c r="U142" s="233">
        <f t="shared" si="119"/>
        <v>0</v>
      </c>
      <c r="V142" s="233">
        <f t="shared" si="119"/>
        <v>0</v>
      </c>
      <c r="W142" s="233">
        <f t="shared" si="119"/>
        <v>0</v>
      </c>
      <c r="X142" s="233">
        <f t="shared" si="119"/>
        <v>0</v>
      </c>
      <c r="Y142" s="233">
        <f t="shared" si="119"/>
        <v>0</v>
      </c>
      <c r="Z142" s="233">
        <f t="shared" si="119"/>
        <v>0</v>
      </c>
      <c r="AA142" s="233">
        <f t="shared" si="119"/>
        <v>0</v>
      </c>
      <c r="AB142" s="233">
        <f t="shared" si="119"/>
        <v>0</v>
      </c>
      <c r="AC142" s="233">
        <f t="shared" si="119"/>
        <v>0</v>
      </c>
      <c r="AD142" s="233">
        <f t="shared" si="119"/>
        <v>0</v>
      </c>
      <c r="AE142" s="233">
        <f t="shared" si="119"/>
        <v>0</v>
      </c>
      <c r="AF142" s="233">
        <f t="shared" si="119"/>
        <v>0</v>
      </c>
      <c r="AG142" s="233">
        <f t="shared" si="119"/>
        <v>0</v>
      </c>
      <c r="AH142" s="233">
        <f t="shared" si="119"/>
        <v>0</v>
      </c>
      <c r="AI142" s="233">
        <f t="shared" si="119"/>
        <v>0</v>
      </c>
      <c r="AJ142" s="233">
        <f t="shared" si="119"/>
        <v>0</v>
      </c>
      <c r="AK142" s="233">
        <f t="shared" si="119"/>
        <v>0</v>
      </c>
      <c r="AL142" s="233">
        <f t="shared" si="119"/>
        <v>0</v>
      </c>
      <c r="AM142" s="233">
        <f t="shared" si="119"/>
        <v>0</v>
      </c>
      <c r="AN142" s="233">
        <f t="shared" si="119"/>
        <v>0</v>
      </c>
      <c r="AO142" s="233">
        <f t="shared" si="119"/>
        <v>0</v>
      </c>
      <c r="AP142" s="233">
        <f t="shared" si="119"/>
        <v>0</v>
      </c>
      <c r="AQ142" s="233">
        <f t="shared" si="119"/>
        <v>0</v>
      </c>
      <c r="AR142" s="233">
        <f t="shared" si="119"/>
        <v>0</v>
      </c>
      <c r="AS142" s="233">
        <f t="shared" si="119"/>
        <v>0</v>
      </c>
      <c r="AT142" s="233">
        <f t="shared" si="119"/>
        <v>0</v>
      </c>
      <c r="AU142" s="233">
        <f t="shared" si="119"/>
        <v>0</v>
      </c>
      <c r="AV142" s="233">
        <f t="shared" si="119"/>
        <v>0</v>
      </c>
      <c r="AW142" s="233">
        <f t="shared" si="119"/>
        <v>0</v>
      </c>
      <c r="AX142" s="233">
        <f t="shared" si="119"/>
        <v>0</v>
      </c>
      <c r="AY142" s="233">
        <f t="shared" si="119"/>
        <v>0</v>
      </c>
      <c r="AZ142" s="233">
        <f t="shared" si="119"/>
        <v>0</v>
      </c>
      <c r="BA142" s="233">
        <f t="shared" si="119"/>
        <v>0</v>
      </c>
      <c r="BB142" s="233">
        <f t="shared" si="119"/>
        <v>0</v>
      </c>
      <c r="BC142" s="233">
        <f t="shared" si="119"/>
        <v>0</v>
      </c>
      <c r="BD142" s="233">
        <f t="shared" si="119"/>
        <v>0</v>
      </c>
      <c r="BE142" s="233">
        <f t="shared" si="119"/>
        <v>0</v>
      </c>
      <c r="BF142" s="233">
        <f t="shared" si="119"/>
        <v>0</v>
      </c>
      <c r="BG142" s="233">
        <f t="shared" si="119"/>
        <v>0</v>
      </c>
      <c r="BH142" s="233">
        <f t="shared" si="119"/>
        <v>0</v>
      </c>
      <c r="BI142" s="233">
        <f t="shared" si="119"/>
        <v>0</v>
      </c>
      <c r="BJ142" s="233">
        <f t="shared" si="119"/>
        <v>0</v>
      </c>
      <c r="BK142" s="233">
        <f t="shared" si="119"/>
        <v>0</v>
      </c>
      <c r="BL142" s="233">
        <f t="shared" si="119"/>
        <v>0</v>
      </c>
      <c r="BM142" s="233">
        <f t="shared" si="119"/>
        <v>0</v>
      </c>
      <c r="BN142" s="233">
        <f t="shared" si="119"/>
        <v>0</v>
      </c>
      <c r="BO142" s="233">
        <f t="shared" si="119"/>
        <v>0</v>
      </c>
      <c r="BP142" s="233">
        <f t="shared" si="119"/>
        <v>0</v>
      </c>
      <c r="BQ142" s="233">
        <f t="shared" si="119"/>
        <v>0</v>
      </c>
    </row>
    <row r="143" spans="2:69" s="15" customFormat="1" x14ac:dyDescent="0.2">
      <c r="B143" s="213"/>
      <c r="C143" s="213"/>
      <c r="D143" s="213"/>
      <c r="E143" s="213"/>
      <c r="F143" s="213"/>
      <c r="G143" s="40"/>
      <c r="H143" s="213"/>
      <c r="I143" s="213"/>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219"/>
      <c r="AG143" s="219"/>
      <c r="AH143" s="219"/>
      <c r="AI143" s="219"/>
      <c r="AJ143" s="219"/>
      <c r="AK143" s="219"/>
      <c r="AL143" s="219"/>
      <c r="AM143" s="219"/>
      <c r="AN143" s="219"/>
      <c r="AO143" s="219"/>
      <c r="AP143" s="219"/>
      <c r="AQ143" s="219"/>
      <c r="AR143" s="219"/>
      <c r="AS143" s="219"/>
      <c r="AT143" s="219"/>
      <c r="AU143" s="219"/>
      <c r="AV143" s="219"/>
      <c r="AW143" s="219"/>
      <c r="AX143" s="219"/>
      <c r="AY143" s="219"/>
      <c r="AZ143" s="219"/>
      <c r="BA143" s="219"/>
      <c r="BB143" s="219"/>
      <c r="BC143" s="219"/>
      <c r="BD143" s="219"/>
      <c r="BE143" s="219"/>
      <c r="BF143" s="219"/>
      <c r="BG143" s="219"/>
      <c r="BH143" s="219"/>
      <c r="BI143" s="219"/>
      <c r="BJ143" s="219"/>
      <c r="BK143" s="219"/>
      <c r="BL143" s="219"/>
      <c r="BM143" s="219"/>
      <c r="BN143" s="219"/>
      <c r="BO143" s="219"/>
      <c r="BP143" s="219"/>
      <c r="BQ143" s="219"/>
    </row>
    <row r="144" spans="2:69" s="15" customFormat="1" x14ac:dyDescent="0.2">
      <c r="B144" s="36" t="s">
        <v>212</v>
      </c>
      <c r="C144" s="205"/>
      <c r="D144" s="213"/>
      <c r="E144" s="213"/>
      <c r="F144" s="213"/>
      <c r="G144" s="40"/>
      <c r="H144" s="213"/>
      <c r="I144" s="213"/>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c r="AG144" s="219"/>
      <c r="AH144" s="219"/>
      <c r="AI144" s="219"/>
      <c r="AJ144" s="219"/>
      <c r="AK144" s="219"/>
      <c r="AL144" s="219"/>
      <c r="AM144" s="219"/>
      <c r="AN144" s="219"/>
      <c r="AO144" s="219"/>
      <c r="AP144" s="219"/>
      <c r="AQ144" s="219"/>
      <c r="AR144" s="219"/>
      <c r="AS144" s="219"/>
      <c r="AT144" s="219"/>
      <c r="AU144" s="219"/>
      <c r="AV144" s="219"/>
      <c r="AW144" s="219"/>
      <c r="AX144" s="219"/>
      <c r="AY144" s="219"/>
      <c r="AZ144" s="219"/>
      <c r="BA144" s="219"/>
      <c r="BB144" s="219"/>
      <c r="BC144" s="219"/>
      <c r="BD144" s="219"/>
      <c r="BE144" s="219"/>
      <c r="BF144" s="219"/>
      <c r="BG144" s="219"/>
      <c r="BH144" s="219"/>
      <c r="BI144" s="219"/>
      <c r="BJ144" s="219"/>
      <c r="BK144" s="219"/>
      <c r="BL144" s="219"/>
      <c r="BM144" s="219"/>
      <c r="BN144" s="219"/>
      <c r="BO144" s="219"/>
      <c r="BP144" s="219"/>
      <c r="BQ144" s="219"/>
    </row>
    <row r="145" spans="3:69" s="15" customFormat="1" x14ac:dyDescent="0.2">
      <c r="C145" s="205"/>
      <c r="D145" s="213"/>
      <c r="E145" s="213"/>
      <c r="F145" s="213"/>
      <c r="G145" s="40"/>
      <c r="H145" s="213"/>
      <c r="I145" s="213"/>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19"/>
    </row>
    <row r="146" spans="3:69" s="15" customFormat="1" x14ac:dyDescent="0.2">
      <c r="C146" s="213"/>
      <c r="D146" s="205" t="s">
        <v>213</v>
      </c>
      <c r="E146" s="213"/>
      <c r="F146" s="213"/>
      <c r="G146" s="40"/>
      <c r="H146" s="213"/>
      <c r="I146" s="213"/>
      <c r="J146" s="219"/>
      <c r="K146" s="219"/>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19"/>
      <c r="AY146" s="219"/>
      <c r="AZ146" s="219"/>
      <c r="BA146" s="219"/>
      <c r="BB146" s="219"/>
      <c r="BC146" s="219"/>
      <c r="BD146" s="219"/>
      <c r="BE146" s="219"/>
      <c r="BF146" s="219"/>
      <c r="BG146" s="219"/>
      <c r="BH146" s="219"/>
      <c r="BI146" s="219"/>
      <c r="BJ146" s="219"/>
      <c r="BK146" s="219"/>
      <c r="BL146" s="219"/>
      <c r="BM146" s="219"/>
      <c r="BN146" s="219"/>
      <c r="BO146" s="219"/>
      <c r="BP146" s="219"/>
      <c r="BQ146" s="219"/>
    </row>
    <row r="147" spans="3:69" s="15" customFormat="1" x14ac:dyDescent="0.2">
      <c r="C147" s="205"/>
      <c r="D147" s="213"/>
      <c r="E147" s="220" t="str">
        <f>InpPerformance!E13</f>
        <v xml:space="preserve">If using HH:MM:SS format is number entered to nearest second?   </v>
      </c>
      <c r="F147" s="213"/>
      <c r="G147" s="220" t="str">
        <f>InpPerformance!G13</f>
        <v>TRUE or FALSE</v>
      </c>
      <c r="H147" s="213"/>
      <c r="I147" s="213"/>
      <c r="J147" s="220" t="str">
        <f>InpPerformance!J13</f>
        <v/>
      </c>
      <c r="K147" s="220" t="str">
        <f>InpPerformance!K13</f>
        <v/>
      </c>
      <c r="L147" s="220" t="str">
        <f>InpPerformance!L13</f>
        <v/>
      </c>
      <c r="M147" s="220" t="str">
        <f>InpPerformance!M13</f>
        <v/>
      </c>
      <c r="N147" s="220" t="str">
        <f>InpPerformance!N13</f>
        <v/>
      </c>
      <c r="O147" s="220" t="str">
        <f>InpPerformance!O13</f>
        <v/>
      </c>
      <c r="P147" s="220" t="str">
        <f>InpPerformance!P13</f>
        <v/>
      </c>
      <c r="Q147" s="220" t="str">
        <f>InpPerformance!Q13</f>
        <v/>
      </c>
      <c r="R147" s="220" t="str">
        <f>InpPerformance!R13</f>
        <v/>
      </c>
      <c r="S147" s="220" t="str">
        <f>InpPerformance!S13</f>
        <v/>
      </c>
      <c r="T147" s="220" t="str">
        <f>InpPerformance!T13</f>
        <v/>
      </c>
      <c r="U147" s="220" t="str">
        <f>InpPerformance!U13</f>
        <v/>
      </c>
      <c r="V147" s="220" t="str">
        <f>InpPerformance!V13</f>
        <v/>
      </c>
      <c r="W147" s="220" t="str">
        <f>InpPerformance!W13</f>
        <v/>
      </c>
      <c r="X147" s="220" t="str">
        <f>InpPerformance!X13</f>
        <v/>
      </c>
      <c r="Y147" s="220" t="str">
        <f>InpPerformance!Y13</f>
        <v/>
      </c>
      <c r="Z147" s="220" t="str">
        <f>InpPerformance!Z13</f>
        <v/>
      </c>
      <c r="AA147" s="220" t="str">
        <f>InpPerformance!AA13</f>
        <v/>
      </c>
      <c r="AB147" s="220" t="str">
        <f>InpPerformance!AB13</f>
        <v/>
      </c>
      <c r="AC147" s="220" t="str">
        <f>InpPerformance!AC13</f>
        <v/>
      </c>
      <c r="AD147" s="220" t="str">
        <f>InpPerformance!AD13</f>
        <v/>
      </c>
      <c r="AE147" s="220" t="str">
        <f>InpPerformance!AE13</f>
        <v/>
      </c>
      <c r="AF147" s="220" t="str">
        <f>InpPerformance!AF13</f>
        <v/>
      </c>
      <c r="AG147" s="220" t="str">
        <f>InpPerformance!AG13</f>
        <v/>
      </c>
      <c r="AH147" s="220" t="str">
        <f>InpPerformance!AH13</f>
        <v/>
      </c>
      <c r="AI147" s="220" t="str">
        <f>InpPerformance!AI13</f>
        <v/>
      </c>
      <c r="AJ147" s="220" t="str">
        <f>InpPerformance!AJ13</f>
        <v/>
      </c>
      <c r="AK147" s="220" t="str">
        <f>InpPerformance!AK13</f>
        <v/>
      </c>
      <c r="AL147" s="220" t="str">
        <f>InpPerformance!AL13</f>
        <v/>
      </c>
      <c r="AM147" s="220" t="str">
        <f>InpPerformance!AM13</f>
        <v/>
      </c>
      <c r="AN147" s="220" t="str">
        <f>InpPerformance!AN13</f>
        <v/>
      </c>
      <c r="AO147" s="220" t="str">
        <f>InpPerformance!AO13</f>
        <v/>
      </c>
      <c r="AP147" s="220" t="str">
        <f>InpPerformance!AP13</f>
        <v/>
      </c>
      <c r="AQ147" s="220" t="str">
        <f>InpPerformance!AQ13</f>
        <v/>
      </c>
      <c r="AR147" s="220" t="str">
        <f>InpPerformance!AR13</f>
        <v/>
      </c>
      <c r="AS147" s="220" t="str">
        <f>InpPerformance!AS13</f>
        <v/>
      </c>
      <c r="AT147" s="220" t="str">
        <f>InpPerformance!AT13</f>
        <v/>
      </c>
      <c r="AU147" s="220" t="str">
        <f>InpPerformance!AU13</f>
        <v/>
      </c>
      <c r="AV147" s="220" t="str">
        <f>InpPerformance!AV13</f>
        <v/>
      </c>
      <c r="AW147" s="220" t="str">
        <f>InpPerformance!AW13</f>
        <v/>
      </c>
      <c r="AX147" s="220" t="str">
        <f>InpPerformance!AX13</f>
        <v/>
      </c>
      <c r="AY147" s="220" t="str">
        <f>InpPerformance!AY13</f>
        <v/>
      </c>
      <c r="AZ147" s="220" t="str">
        <f>InpPerformance!AZ13</f>
        <v/>
      </c>
      <c r="BA147" s="220" t="str">
        <f>InpPerformance!BA13</f>
        <v/>
      </c>
      <c r="BB147" s="220" t="str">
        <f>InpPerformance!BB13</f>
        <v/>
      </c>
      <c r="BC147" s="220" t="str">
        <f>InpPerformance!BC13</f>
        <v/>
      </c>
      <c r="BD147" s="220" t="str">
        <f>InpPerformance!BD13</f>
        <v/>
      </c>
      <c r="BE147" s="220" t="str">
        <f>InpPerformance!BE13</f>
        <v/>
      </c>
      <c r="BF147" s="220" t="str">
        <f>InpPerformance!BF13</f>
        <v/>
      </c>
      <c r="BG147" s="220" t="str">
        <f>InpPerformance!BG13</f>
        <v/>
      </c>
      <c r="BH147" s="220" t="str">
        <f>InpPerformance!BH13</f>
        <v/>
      </c>
      <c r="BI147" s="220" t="str">
        <f>InpPerformance!BI13</f>
        <v/>
      </c>
      <c r="BJ147" s="220" t="str">
        <f>InpPerformance!BJ13</f>
        <v/>
      </c>
      <c r="BK147" s="220" t="str">
        <f>InpPerformance!BK13</f>
        <v/>
      </c>
      <c r="BL147" s="220" t="str">
        <f>InpPerformance!BL13</f>
        <v/>
      </c>
      <c r="BM147" s="220" t="str">
        <f>InpPerformance!BM13</f>
        <v/>
      </c>
      <c r="BN147" s="220" t="str">
        <f>InpPerformance!BN13</f>
        <v/>
      </c>
      <c r="BO147" s="220" t="str">
        <f>InpPerformance!BO13</f>
        <v/>
      </c>
      <c r="BP147" s="220" t="str">
        <f>InpPerformance!BP13</f>
        <v/>
      </c>
      <c r="BQ147" s="220" t="str">
        <f>InpPerformance!BQ13</f>
        <v/>
      </c>
    </row>
    <row r="148" spans="3:69" s="15" customFormat="1" x14ac:dyDescent="0.2">
      <c r="C148" s="205"/>
      <c r="D148" s="213"/>
      <c r="E148" s="213" t="s">
        <v>214</v>
      </c>
      <c r="F148" s="213"/>
      <c r="G148" s="40" t="s">
        <v>215</v>
      </c>
      <c r="H148" s="213"/>
      <c r="I148" s="213"/>
      <c r="J148" s="243" t="str">
        <f>IF(J147="","",$E147&amp;J147)</f>
        <v/>
      </c>
      <c r="K148" s="243" t="str">
        <f t="shared" ref="K148:BQ148" si="120">IF(K147="","",$E147&amp;K147)</f>
        <v/>
      </c>
      <c r="L148" s="243" t="str">
        <f t="shared" si="120"/>
        <v/>
      </c>
      <c r="M148" s="243" t="str">
        <f t="shared" si="120"/>
        <v/>
      </c>
      <c r="N148" s="243" t="str">
        <f t="shared" si="120"/>
        <v/>
      </c>
      <c r="O148" s="243" t="str">
        <f t="shared" si="120"/>
        <v/>
      </c>
      <c r="P148" s="243" t="str">
        <f t="shared" si="120"/>
        <v/>
      </c>
      <c r="Q148" s="243" t="str">
        <f t="shared" si="120"/>
        <v/>
      </c>
      <c r="R148" s="243" t="str">
        <f t="shared" si="120"/>
        <v/>
      </c>
      <c r="S148" s="243" t="str">
        <f t="shared" si="120"/>
        <v/>
      </c>
      <c r="T148" s="243" t="str">
        <f t="shared" si="120"/>
        <v/>
      </c>
      <c r="U148" s="243" t="str">
        <f t="shared" si="120"/>
        <v/>
      </c>
      <c r="V148" s="243" t="str">
        <f t="shared" si="120"/>
        <v/>
      </c>
      <c r="W148" s="243" t="str">
        <f t="shared" si="120"/>
        <v/>
      </c>
      <c r="X148" s="243" t="str">
        <f t="shared" si="120"/>
        <v/>
      </c>
      <c r="Y148" s="243" t="str">
        <f t="shared" si="120"/>
        <v/>
      </c>
      <c r="Z148" s="243" t="str">
        <f t="shared" si="120"/>
        <v/>
      </c>
      <c r="AA148" s="243" t="str">
        <f t="shared" si="120"/>
        <v/>
      </c>
      <c r="AB148" s="243" t="str">
        <f t="shared" si="120"/>
        <v/>
      </c>
      <c r="AC148" s="243" t="str">
        <f t="shared" si="120"/>
        <v/>
      </c>
      <c r="AD148" s="243" t="str">
        <f t="shared" si="120"/>
        <v/>
      </c>
      <c r="AE148" s="243" t="str">
        <f t="shared" si="120"/>
        <v/>
      </c>
      <c r="AF148" s="243" t="str">
        <f t="shared" si="120"/>
        <v/>
      </c>
      <c r="AG148" s="243" t="str">
        <f t="shared" si="120"/>
        <v/>
      </c>
      <c r="AH148" s="243" t="str">
        <f t="shared" si="120"/>
        <v/>
      </c>
      <c r="AI148" s="243" t="str">
        <f t="shared" si="120"/>
        <v/>
      </c>
      <c r="AJ148" s="243" t="str">
        <f t="shared" si="120"/>
        <v/>
      </c>
      <c r="AK148" s="243" t="str">
        <f t="shared" si="120"/>
        <v/>
      </c>
      <c r="AL148" s="243" t="str">
        <f t="shared" si="120"/>
        <v/>
      </c>
      <c r="AM148" s="243" t="str">
        <f t="shared" si="120"/>
        <v/>
      </c>
      <c r="AN148" s="243" t="str">
        <f t="shared" si="120"/>
        <v/>
      </c>
      <c r="AO148" s="243" t="str">
        <f t="shared" si="120"/>
        <v/>
      </c>
      <c r="AP148" s="243" t="str">
        <f t="shared" si="120"/>
        <v/>
      </c>
      <c r="AQ148" s="243" t="str">
        <f t="shared" si="120"/>
        <v/>
      </c>
      <c r="AR148" s="243" t="str">
        <f t="shared" si="120"/>
        <v/>
      </c>
      <c r="AS148" s="243" t="str">
        <f t="shared" si="120"/>
        <v/>
      </c>
      <c r="AT148" s="243" t="str">
        <f t="shared" si="120"/>
        <v/>
      </c>
      <c r="AU148" s="243" t="str">
        <f t="shared" si="120"/>
        <v/>
      </c>
      <c r="AV148" s="243" t="str">
        <f t="shared" si="120"/>
        <v/>
      </c>
      <c r="AW148" s="243" t="str">
        <f t="shared" si="120"/>
        <v/>
      </c>
      <c r="AX148" s="243" t="str">
        <f t="shared" si="120"/>
        <v/>
      </c>
      <c r="AY148" s="243" t="str">
        <f t="shared" si="120"/>
        <v/>
      </c>
      <c r="AZ148" s="243" t="str">
        <f t="shared" si="120"/>
        <v/>
      </c>
      <c r="BA148" s="243" t="str">
        <f t="shared" si="120"/>
        <v/>
      </c>
      <c r="BB148" s="243" t="str">
        <f t="shared" si="120"/>
        <v/>
      </c>
      <c r="BC148" s="243" t="str">
        <f t="shared" si="120"/>
        <v/>
      </c>
      <c r="BD148" s="243" t="str">
        <f t="shared" si="120"/>
        <v/>
      </c>
      <c r="BE148" s="243" t="str">
        <f t="shared" si="120"/>
        <v/>
      </c>
      <c r="BF148" s="243" t="str">
        <f t="shared" si="120"/>
        <v/>
      </c>
      <c r="BG148" s="243" t="str">
        <f t="shared" si="120"/>
        <v/>
      </c>
      <c r="BH148" s="243" t="str">
        <f t="shared" si="120"/>
        <v/>
      </c>
      <c r="BI148" s="243" t="str">
        <f t="shared" si="120"/>
        <v/>
      </c>
      <c r="BJ148" s="243" t="str">
        <f t="shared" si="120"/>
        <v/>
      </c>
      <c r="BK148" s="243" t="str">
        <f t="shared" si="120"/>
        <v/>
      </c>
      <c r="BL148" s="243" t="str">
        <f t="shared" si="120"/>
        <v/>
      </c>
      <c r="BM148" s="243" t="str">
        <f t="shared" si="120"/>
        <v/>
      </c>
      <c r="BN148" s="243" t="str">
        <f t="shared" si="120"/>
        <v/>
      </c>
      <c r="BO148" s="243" t="str">
        <f t="shared" si="120"/>
        <v/>
      </c>
      <c r="BP148" s="243" t="str">
        <f t="shared" si="120"/>
        <v/>
      </c>
      <c r="BQ148" s="243" t="str">
        <f t="shared" si="120"/>
        <v/>
      </c>
    </row>
    <row r="149" spans="3:69" s="15" customFormat="1" x14ac:dyDescent="0.2">
      <c r="C149" s="205"/>
      <c r="D149" s="213"/>
      <c r="E149" s="213"/>
      <c r="F149" s="213"/>
      <c r="G149" s="40"/>
      <c r="H149" s="213"/>
      <c r="I149" s="213"/>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19"/>
      <c r="AY149" s="219"/>
      <c r="AZ149" s="219"/>
      <c r="BA149" s="219"/>
      <c r="BB149" s="219"/>
      <c r="BC149" s="219"/>
      <c r="BD149" s="219"/>
      <c r="BE149" s="219"/>
      <c r="BF149" s="219"/>
      <c r="BG149" s="219"/>
      <c r="BH149" s="219"/>
      <c r="BI149" s="219"/>
      <c r="BJ149" s="219"/>
      <c r="BK149" s="219"/>
      <c r="BL149" s="219"/>
      <c r="BM149" s="219"/>
      <c r="BN149" s="219"/>
      <c r="BO149" s="219"/>
      <c r="BP149" s="219"/>
      <c r="BQ149" s="219"/>
    </row>
    <row r="150" spans="3:69" s="15" customFormat="1" x14ac:dyDescent="0.2">
      <c r="C150" s="205"/>
      <c r="D150" s="205" t="s">
        <v>216</v>
      </c>
      <c r="E150" s="213"/>
      <c r="F150" s="213"/>
      <c r="G150" s="40"/>
      <c r="H150" s="213"/>
      <c r="I150" s="213"/>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c r="AG150" s="219"/>
      <c r="AH150" s="219"/>
      <c r="AI150" s="219"/>
      <c r="AJ150" s="219"/>
      <c r="AK150" s="219"/>
      <c r="AL150" s="219"/>
      <c r="AM150" s="219"/>
      <c r="AN150" s="219"/>
      <c r="AO150" s="219"/>
      <c r="AP150" s="219"/>
      <c r="AQ150" s="219"/>
      <c r="AR150" s="219"/>
      <c r="AS150" s="219"/>
      <c r="AT150" s="219"/>
      <c r="AU150" s="219"/>
      <c r="AV150" s="219"/>
      <c r="AW150" s="219"/>
      <c r="AX150" s="219"/>
      <c r="AY150" s="219"/>
      <c r="AZ150" s="219"/>
      <c r="BA150" s="219"/>
      <c r="BB150" s="219"/>
      <c r="BC150" s="219"/>
      <c r="BD150" s="219"/>
      <c r="BE150" s="219"/>
      <c r="BF150" s="219"/>
      <c r="BG150" s="219"/>
      <c r="BH150" s="219"/>
      <c r="BI150" s="219"/>
      <c r="BJ150" s="219"/>
      <c r="BK150" s="219"/>
      <c r="BL150" s="219"/>
      <c r="BM150" s="219"/>
      <c r="BN150" s="219"/>
      <c r="BO150" s="219"/>
      <c r="BP150" s="219"/>
      <c r="BQ150" s="219"/>
    </row>
    <row r="151" spans="3:69" s="15" customFormat="1" x14ac:dyDescent="0.2">
      <c r="C151" s="205"/>
      <c r="D151" s="213"/>
      <c r="E151" s="243" t="str">
        <f>E44</f>
        <v>Standard outperformance payments</v>
      </c>
      <c r="F151" s="213"/>
      <c r="G151" s="219" t="str">
        <f>G44</f>
        <v>£m (2017-18 prices)</v>
      </c>
      <c r="H151" s="213"/>
      <c r="I151" s="213"/>
      <c r="J151" s="233">
        <f t="shared" ref="J151:L151" si="121">J44</f>
        <v>0</v>
      </c>
      <c r="K151" s="233">
        <f t="shared" si="121"/>
        <v>0</v>
      </c>
      <c r="L151" s="233">
        <f t="shared" si="121"/>
        <v>0</v>
      </c>
      <c r="M151" s="233">
        <f t="shared" ref="M151:N151" si="122">M44</f>
        <v>0</v>
      </c>
      <c r="N151" s="233">
        <f t="shared" si="122"/>
        <v>0</v>
      </c>
      <c r="O151" s="233">
        <f t="shared" ref="O151:BQ151" si="123">O44</f>
        <v>0</v>
      </c>
      <c r="P151" s="233">
        <f t="shared" si="123"/>
        <v>0</v>
      </c>
      <c r="Q151" s="233">
        <f t="shared" si="123"/>
        <v>0</v>
      </c>
      <c r="R151" s="233">
        <f t="shared" si="123"/>
        <v>0</v>
      </c>
      <c r="S151" s="233">
        <f t="shared" si="123"/>
        <v>0</v>
      </c>
      <c r="T151" s="233">
        <f t="shared" si="123"/>
        <v>0</v>
      </c>
      <c r="U151" s="233">
        <f t="shared" si="123"/>
        <v>0</v>
      </c>
      <c r="V151" s="233">
        <f t="shared" si="123"/>
        <v>0</v>
      </c>
      <c r="W151" s="233">
        <f t="shared" si="123"/>
        <v>0</v>
      </c>
      <c r="X151" s="233">
        <f t="shared" si="123"/>
        <v>0</v>
      </c>
      <c r="Y151" s="233">
        <f t="shared" si="123"/>
        <v>0</v>
      </c>
      <c r="Z151" s="233">
        <f t="shared" si="123"/>
        <v>0</v>
      </c>
      <c r="AA151" s="233">
        <f t="shared" si="123"/>
        <v>0</v>
      </c>
      <c r="AB151" s="233">
        <f t="shared" si="123"/>
        <v>0</v>
      </c>
      <c r="AC151" s="233">
        <f t="shared" si="123"/>
        <v>0</v>
      </c>
      <c r="AD151" s="233">
        <f t="shared" si="123"/>
        <v>0</v>
      </c>
      <c r="AE151" s="233">
        <f t="shared" si="123"/>
        <v>0</v>
      </c>
      <c r="AF151" s="233">
        <f t="shared" si="123"/>
        <v>0</v>
      </c>
      <c r="AG151" s="233">
        <f t="shared" si="123"/>
        <v>0</v>
      </c>
      <c r="AH151" s="233">
        <f t="shared" si="123"/>
        <v>0</v>
      </c>
      <c r="AI151" s="233">
        <f t="shared" si="123"/>
        <v>0</v>
      </c>
      <c r="AJ151" s="233">
        <f t="shared" si="123"/>
        <v>0</v>
      </c>
      <c r="AK151" s="233">
        <f t="shared" si="123"/>
        <v>0</v>
      </c>
      <c r="AL151" s="233">
        <f t="shared" si="123"/>
        <v>0</v>
      </c>
      <c r="AM151" s="233">
        <f t="shared" si="123"/>
        <v>0</v>
      </c>
      <c r="AN151" s="233">
        <f t="shared" si="123"/>
        <v>0</v>
      </c>
      <c r="AO151" s="233">
        <f t="shared" si="123"/>
        <v>0</v>
      </c>
      <c r="AP151" s="233">
        <f t="shared" si="123"/>
        <v>0</v>
      </c>
      <c r="AQ151" s="233">
        <f t="shared" si="123"/>
        <v>0</v>
      </c>
      <c r="AR151" s="233">
        <f t="shared" si="123"/>
        <v>0</v>
      </c>
      <c r="AS151" s="233">
        <f t="shared" si="123"/>
        <v>0</v>
      </c>
      <c r="AT151" s="233">
        <f t="shared" si="123"/>
        <v>0</v>
      </c>
      <c r="AU151" s="233">
        <f t="shared" si="123"/>
        <v>0</v>
      </c>
      <c r="AV151" s="233">
        <f t="shared" si="123"/>
        <v>0</v>
      </c>
      <c r="AW151" s="233">
        <f t="shared" si="123"/>
        <v>0</v>
      </c>
      <c r="AX151" s="233">
        <f t="shared" si="123"/>
        <v>0</v>
      </c>
      <c r="AY151" s="233">
        <f t="shared" si="123"/>
        <v>0</v>
      </c>
      <c r="AZ151" s="233">
        <f t="shared" si="123"/>
        <v>0</v>
      </c>
      <c r="BA151" s="233">
        <f t="shared" si="123"/>
        <v>0</v>
      </c>
      <c r="BB151" s="233">
        <f t="shared" si="123"/>
        <v>0</v>
      </c>
      <c r="BC151" s="233">
        <f t="shared" si="123"/>
        <v>0</v>
      </c>
      <c r="BD151" s="233">
        <f t="shared" si="123"/>
        <v>0</v>
      </c>
      <c r="BE151" s="233">
        <f t="shared" si="123"/>
        <v>0</v>
      </c>
      <c r="BF151" s="233">
        <f t="shared" si="123"/>
        <v>0</v>
      </c>
      <c r="BG151" s="233">
        <f t="shared" si="123"/>
        <v>0</v>
      </c>
      <c r="BH151" s="233">
        <f t="shared" si="123"/>
        <v>0</v>
      </c>
      <c r="BI151" s="233">
        <f t="shared" si="123"/>
        <v>0</v>
      </c>
      <c r="BJ151" s="233">
        <f t="shared" si="123"/>
        <v>0</v>
      </c>
      <c r="BK151" s="233">
        <f t="shared" si="123"/>
        <v>0</v>
      </c>
      <c r="BL151" s="233">
        <f t="shared" si="123"/>
        <v>0</v>
      </c>
      <c r="BM151" s="233">
        <f t="shared" si="123"/>
        <v>0</v>
      </c>
      <c r="BN151" s="233">
        <f t="shared" si="123"/>
        <v>0</v>
      </c>
      <c r="BO151" s="233">
        <f t="shared" si="123"/>
        <v>0</v>
      </c>
      <c r="BP151" s="233">
        <f t="shared" si="123"/>
        <v>0</v>
      </c>
      <c r="BQ151" s="233">
        <f t="shared" si="123"/>
        <v>0</v>
      </c>
    </row>
    <row r="152" spans="3:69" s="15" customFormat="1" x14ac:dyDescent="0.2">
      <c r="C152" s="205"/>
      <c r="D152" s="213"/>
      <c r="E152" s="243" t="str">
        <f>E109</f>
        <v>Enhanced outperformance payments</v>
      </c>
      <c r="F152" s="213"/>
      <c r="G152" s="219" t="str">
        <f>G109</f>
        <v>£m (2017-18 prices)</v>
      </c>
      <c r="H152" s="213"/>
      <c r="I152" s="213"/>
      <c r="J152" s="233">
        <f>J109</f>
        <v>0</v>
      </c>
      <c r="K152" s="233">
        <f t="shared" ref="K152" si="124">K109</f>
        <v>0</v>
      </c>
      <c r="L152" s="233">
        <f t="shared" ref="L152:M152" si="125">L109</f>
        <v>0</v>
      </c>
      <c r="M152" s="233">
        <f t="shared" si="125"/>
        <v>0</v>
      </c>
      <c r="N152" s="233">
        <f t="shared" ref="N152:BQ152" si="126">N109</f>
        <v>0</v>
      </c>
      <c r="O152" s="233">
        <f t="shared" si="126"/>
        <v>0</v>
      </c>
      <c r="P152" s="233">
        <f t="shared" si="126"/>
        <v>0</v>
      </c>
      <c r="Q152" s="233">
        <f t="shared" si="126"/>
        <v>0</v>
      </c>
      <c r="R152" s="233">
        <f t="shared" si="126"/>
        <v>0</v>
      </c>
      <c r="S152" s="233">
        <f t="shared" si="126"/>
        <v>0</v>
      </c>
      <c r="T152" s="233">
        <f t="shared" si="126"/>
        <v>0</v>
      </c>
      <c r="U152" s="233">
        <f t="shared" si="126"/>
        <v>0</v>
      </c>
      <c r="V152" s="233">
        <f t="shared" si="126"/>
        <v>0</v>
      </c>
      <c r="W152" s="233">
        <f t="shared" si="126"/>
        <v>0</v>
      </c>
      <c r="X152" s="233">
        <f t="shared" si="126"/>
        <v>0</v>
      </c>
      <c r="Y152" s="233">
        <f t="shared" si="126"/>
        <v>0</v>
      </c>
      <c r="Z152" s="233">
        <f t="shared" si="126"/>
        <v>0</v>
      </c>
      <c r="AA152" s="233">
        <f t="shared" si="126"/>
        <v>0</v>
      </c>
      <c r="AB152" s="233">
        <f t="shared" si="126"/>
        <v>0</v>
      </c>
      <c r="AC152" s="233">
        <f t="shared" si="126"/>
        <v>0</v>
      </c>
      <c r="AD152" s="233">
        <f t="shared" si="126"/>
        <v>0</v>
      </c>
      <c r="AE152" s="233">
        <f t="shared" si="126"/>
        <v>0</v>
      </c>
      <c r="AF152" s="233">
        <f t="shared" si="126"/>
        <v>0</v>
      </c>
      <c r="AG152" s="233">
        <f t="shared" si="126"/>
        <v>0</v>
      </c>
      <c r="AH152" s="233">
        <f t="shared" si="126"/>
        <v>0</v>
      </c>
      <c r="AI152" s="233">
        <f t="shared" si="126"/>
        <v>0</v>
      </c>
      <c r="AJ152" s="233">
        <f t="shared" si="126"/>
        <v>0</v>
      </c>
      <c r="AK152" s="233">
        <f t="shared" si="126"/>
        <v>0</v>
      </c>
      <c r="AL152" s="233">
        <f t="shared" si="126"/>
        <v>0</v>
      </c>
      <c r="AM152" s="233">
        <f t="shared" si="126"/>
        <v>0</v>
      </c>
      <c r="AN152" s="233">
        <f t="shared" si="126"/>
        <v>0</v>
      </c>
      <c r="AO152" s="233">
        <f t="shared" si="126"/>
        <v>0</v>
      </c>
      <c r="AP152" s="233">
        <f t="shared" si="126"/>
        <v>0</v>
      </c>
      <c r="AQ152" s="233">
        <f t="shared" si="126"/>
        <v>0</v>
      </c>
      <c r="AR152" s="233">
        <f t="shared" si="126"/>
        <v>0</v>
      </c>
      <c r="AS152" s="233">
        <f t="shared" si="126"/>
        <v>0</v>
      </c>
      <c r="AT152" s="233">
        <f t="shared" si="126"/>
        <v>0</v>
      </c>
      <c r="AU152" s="233">
        <f t="shared" si="126"/>
        <v>0</v>
      </c>
      <c r="AV152" s="233">
        <f t="shared" si="126"/>
        <v>0</v>
      </c>
      <c r="AW152" s="233">
        <f t="shared" si="126"/>
        <v>0</v>
      </c>
      <c r="AX152" s="233">
        <f t="shared" si="126"/>
        <v>0</v>
      </c>
      <c r="AY152" s="233">
        <f t="shared" si="126"/>
        <v>0</v>
      </c>
      <c r="AZ152" s="233">
        <f t="shared" si="126"/>
        <v>0</v>
      </c>
      <c r="BA152" s="233">
        <f t="shared" si="126"/>
        <v>0</v>
      </c>
      <c r="BB152" s="233">
        <f t="shared" si="126"/>
        <v>0</v>
      </c>
      <c r="BC152" s="233">
        <f t="shared" si="126"/>
        <v>0</v>
      </c>
      <c r="BD152" s="233">
        <f t="shared" si="126"/>
        <v>0</v>
      </c>
      <c r="BE152" s="233">
        <f t="shared" si="126"/>
        <v>0</v>
      </c>
      <c r="BF152" s="233">
        <f t="shared" si="126"/>
        <v>0</v>
      </c>
      <c r="BG152" s="233">
        <f t="shared" si="126"/>
        <v>0</v>
      </c>
      <c r="BH152" s="233">
        <f t="shared" si="126"/>
        <v>0</v>
      </c>
      <c r="BI152" s="233">
        <f t="shared" si="126"/>
        <v>0</v>
      </c>
      <c r="BJ152" s="233">
        <f t="shared" si="126"/>
        <v>0</v>
      </c>
      <c r="BK152" s="233">
        <f t="shared" si="126"/>
        <v>0</v>
      </c>
      <c r="BL152" s="233">
        <f t="shared" si="126"/>
        <v>0</v>
      </c>
      <c r="BM152" s="233">
        <f t="shared" si="126"/>
        <v>0</v>
      </c>
      <c r="BN152" s="233">
        <f t="shared" si="126"/>
        <v>0</v>
      </c>
      <c r="BO152" s="233">
        <f t="shared" si="126"/>
        <v>0</v>
      </c>
      <c r="BP152" s="233">
        <f t="shared" si="126"/>
        <v>0</v>
      </c>
      <c r="BQ152" s="233">
        <f t="shared" si="126"/>
        <v>0</v>
      </c>
    </row>
    <row r="153" spans="3:69" s="15" customFormat="1" x14ac:dyDescent="0.2">
      <c r="C153" s="205"/>
      <c r="D153" s="213"/>
      <c r="E153" s="243" t="str">
        <f>E139</f>
        <v>Additional outperformance payments</v>
      </c>
      <c r="F153" s="213"/>
      <c r="G153" s="219" t="str">
        <f>G139</f>
        <v>£m (2017-18 prices)</v>
      </c>
      <c r="H153" s="213"/>
      <c r="I153" s="213"/>
      <c r="J153" s="233">
        <f>J139</f>
        <v>0</v>
      </c>
      <c r="K153" s="233">
        <f t="shared" ref="K153" si="127">K139</f>
        <v>0</v>
      </c>
      <c r="L153" s="233">
        <f t="shared" ref="L153:M153" si="128">L139</f>
        <v>0</v>
      </c>
      <c r="M153" s="233">
        <f t="shared" si="128"/>
        <v>0</v>
      </c>
      <c r="N153" s="233">
        <f t="shared" ref="N153:BQ153" si="129">N139</f>
        <v>0</v>
      </c>
      <c r="O153" s="233">
        <f t="shared" si="129"/>
        <v>0</v>
      </c>
      <c r="P153" s="233">
        <f t="shared" si="129"/>
        <v>0</v>
      </c>
      <c r="Q153" s="233">
        <f t="shared" si="129"/>
        <v>0</v>
      </c>
      <c r="R153" s="233">
        <f t="shared" si="129"/>
        <v>0</v>
      </c>
      <c r="S153" s="233">
        <f t="shared" si="129"/>
        <v>0</v>
      </c>
      <c r="T153" s="233">
        <f t="shared" si="129"/>
        <v>0</v>
      </c>
      <c r="U153" s="233">
        <f t="shared" si="129"/>
        <v>0</v>
      </c>
      <c r="V153" s="233">
        <f t="shared" si="129"/>
        <v>0</v>
      </c>
      <c r="W153" s="233">
        <f t="shared" si="129"/>
        <v>0</v>
      </c>
      <c r="X153" s="233">
        <f t="shared" si="129"/>
        <v>0</v>
      </c>
      <c r="Y153" s="233">
        <f t="shared" si="129"/>
        <v>0</v>
      </c>
      <c r="Z153" s="233">
        <f t="shared" si="129"/>
        <v>0</v>
      </c>
      <c r="AA153" s="233">
        <f t="shared" si="129"/>
        <v>0</v>
      </c>
      <c r="AB153" s="233">
        <f t="shared" si="129"/>
        <v>0</v>
      </c>
      <c r="AC153" s="233">
        <f t="shared" si="129"/>
        <v>0</v>
      </c>
      <c r="AD153" s="233">
        <f t="shared" si="129"/>
        <v>0</v>
      </c>
      <c r="AE153" s="233">
        <f t="shared" si="129"/>
        <v>0</v>
      </c>
      <c r="AF153" s="233">
        <f t="shared" si="129"/>
        <v>0</v>
      </c>
      <c r="AG153" s="233">
        <f t="shared" si="129"/>
        <v>0</v>
      </c>
      <c r="AH153" s="233">
        <f t="shared" si="129"/>
        <v>0</v>
      </c>
      <c r="AI153" s="233">
        <f t="shared" si="129"/>
        <v>0</v>
      </c>
      <c r="AJ153" s="233">
        <f t="shared" si="129"/>
        <v>0</v>
      </c>
      <c r="AK153" s="233">
        <f t="shared" si="129"/>
        <v>0</v>
      </c>
      <c r="AL153" s="233">
        <f t="shared" si="129"/>
        <v>0</v>
      </c>
      <c r="AM153" s="233">
        <f t="shared" si="129"/>
        <v>0</v>
      </c>
      <c r="AN153" s="233">
        <f t="shared" si="129"/>
        <v>0</v>
      </c>
      <c r="AO153" s="233">
        <f t="shared" si="129"/>
        <v>0</v>
      </c>
      <c r="AP153" s="233">
        <f t="shared" si="129"/>
        <v>0</v>
      </c>
      <c r="AQ153" s="233">
        <f t="shared" si="129"/>
        <v>0</v>
      </c>
      <c r="AR153" s="233">
        <f t="shared" si="129"/>
        <v>0</v>
      </c>
      <c r="AS153" s="233">
        <f t="shared" si="129"/>
        <v>0</v>
      </c>
      <c r="AT153" s="233">
        <f t="shared" si="129"/>
        <v>0</v>
      </c>
      <c r="AU153" s="233">
        <f t="shared" si="129"/>
        <v>0</v>
      </c>
      <c r="AV153" s="233">
        <f t="shared" si="129"/>
        <v>0</v>
      </c>
      <c r="AW153" s="233">
        <f t="shared" si="129"/>
        <v>0</v>
      </c>
      <c r="AX153" s="233">
        <f t="shared" si="129"/>
        <v>0</v>
      </c>
      <c r="AY153" s="233">
        <f t="shared" si="129"/>
        <v>0</v>
      </c>
      <c r="AZ153" s="233">
        <f t="shared" si="129"/>
        <v>0</v>
      </c>
      <c r="BA153" s="233">
        <f t="shared" si="129"/>
        <v>0</v>
      </c>
      <c r="BB153" s="233">
        <f t="shared" si="129"/>
        <v>0</v>
      </c>
      <c r="BC153" s="233">
        <f t="shared" si="129"/>
        <v>0</v>
      </c>
      <c r="BD153" s="233">
        <f t="shared" si="129"/>
        <v>0</v>
      </c>
      <c r="BE153" s="233">
        <f t="shared" si="129"/>
        <v>0</v>
      </c>
      <c r="BF153" s="233">
        <f t="shared" si="129"/>
        <v>0</v>
      </c>
      <c r="BG153" s="233">
        <f t="shared" si="129"/>
        <v>0</v>
      </c>
      <c r="BH153" s="233">
        <f t="shared" si="129"/>
        <v>0</v>
      </c>
      <c r="BI153" s="233">
        <f t="shared" si="129"/>
        <v>0</v>
      </c>
      <c r="BJ153" s="233">
        <f t="shared" si="129"/>
        <v>0</v>
      </c>
      <c r="BK153" s="233">
        <f t="shared" si="129"/>
        <v>0</v>
      </c>
      <c r="BL153" s="233">
        <f t="shared" si="129"/>
        <v>0</v>
      </c>
      <c r="BM153" s="233">
        <f t="shared" si="129"/>
        <v>0</v>
      </c>
      <c r="BN153" s="233">
        <f t="shared" si="129"/>
        <v>0</v>
      </c>
      <c r="BO153" s="233">
        <f t="shared" si="129"/>
        <v>0</v>
      </c>
      <c r="BP153" s="233">
        <f t="shared" si="129"/>
        <v>0</v>
      </c>
      <c r="BQ153" s="233">
        <f t="shared" si="129"/>
        <v>0</v>
      </c>
    </row>
    <row r="154" spans="3:69" s="15" customFormat="1" x14ac:dyDescent="0.2">
      <c r="C154" s="205"/>
      <c r="D154" s="213"/>
      <c r="E154" s="213"/>
      <c r="F154" s="213"/>
      <c r="G154" s="40"/>
      <c r="H154" s="213"/>
      <c r="I154" s="213"/>
      <c r="J154" s="233"/>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3"/>
      <c r="AP154" s="233"/>
      <c r="AQ154" s="233"/>
      <c r="AR154" s="233"/>
      <c r="AS154" s="233"/>
      <c r="AT154" s="233"/>
      <c r="AU154" s="233"/>
      <c r="AV154" s="233"/>
      <c r="AW154" s="233"/>
      <c r="AX154" s="233"/>
      <c r="AY154" s="233"/>
      <c r="AZ154" s="233"/>
      <c r="BA154" s="233"/>
      <c r="BB154" s="233"/>
      <c r="BC154" s="233"/>
      <c r="BD154" s="233"/>
      <c r="BE154" s="233"/>
      <c r="BF154" s="233"/>
      <c r="BG154" s="233"/>
      <c r="BH154" s="233"/>
      <c r="BI154" s="233"/>
      <c r="BJ154" s="233"/>
      <c r="BK154" s="233"/>
      <c r="BL154" s="233"/>
      <c r="BM154" s="233"/>
      <c r="BN154" s="233"/>
      <c r="BO154" s="233"/>
      <c r="BP154" s="233"/>
      <c r="BQ154" s="233"/>
    </row>
    <row r="155" spans="3:69" s="15" customFormat="1" x14ac:dyDescent="0.2">
      <c r="C155" s="205"/>
      <c r="D155" s="213"/>
      <c r="E155" s="243" t="str">
        <f>E62</f>
        <v>Standard underperformance payments</v>
      </c>
      <c r="F155" s="213"/>
      <c r="G155" s="219" t="str">
        <f>G62</f>
        <v>£m (2017-18 prices)</v>
      </c>
      <c r="H155" s="213"/>
      <c r="I155" s="213"/>
      <c r="J155" s="233">
        <f t="shared" ref="J155:L155" si="130">J62</f>
        <v>0</v>
      </c>
      <c r="K155" s="233">
        <f t="shared" si="130"/>
        <v>0</v>
      </c>
      <c r="L155" s="233">
        <f t="shared" si="130"/>
        <v>0</v>
      </c>
      <c r="M155" s="233">
        <f t="shared" ref="M155:N155" si="131">M62</f>
        <v>0</v>
      </c>
      <c r="N155" s="233">
        <f t="shared" si="131"/>
        <v>0</v>
      </c>
      <c r="O155" s="233">
        <f t="shared" ref="O155:BQ155" si="132">O62</f>
        <v>0</v>
      </c>
      <c r="P155" s="233">
        <f t="shared" si="132"/>
        <v>0</v>
      </c>
      <c r="Q155" s="233">
        <f t="shared" si="132"/>
        <v>0</v>
      </c>
      <c r="R155" s="233">
        <f t="shared" si="132"/>
        <v>0</v>
      </c>
      <c r="S155" s="233">
        <f t="shared" si="132"/>
        <v>0</v>
      </c>
      <c r="T155" s="233">
        <f t="shared" si="132"/>
        <v>0</v>
      </c>
      <c r="U155" s="233">
        <f t="shared" si="132"/>
        <v>0</v>
      </c>
      <c r="V155" s="233">
        <f t="shared" si="132"/>
        <v>0</v>
      </c>
      <c r="W155" s="233">
        <f t="shared" si="132"/>
        <v>0</v>
      </c>
      <c r="X155" s="233">
        <f t="shared" si="132"/>
        <v>0</v>
      </c>
      <c r="Y155" s="233">
        <f t="shared" si="132"/>
        <v>0</v>
      </c>
      <c r="Z155" s="233">
        <f t="shared" si="132"/>
        <v>0</v>
      </c>
      <c r="AA155" s="233">
        <f t="shared" si="132"/>
        <v>0</v>
      </c>
      <c r="AB155" s="233">
        <f t="shared" si="132"/>
        <v>0</v>
      </c>
      <c r="AC155" s="233">
        <f t="shared" si="132"/>
        <v>0</v>
      </c>
      <c r="AD155" s="233">
        <f t="shared" si="132"/>
        <v>0</v>
      </c>
      <c r="AE155" s="233">
        <f t="shared" si="132"/>
        <v>0</v>
      </c>
      <c r="AF155" s="233">
        <f t="shared" si="132"/>
        <v>0</v>
      </c>
      <c r="AG155" s="233">
        <f t="shared" si="132"/>
        <v>0</v>
      </c>
      <c r="AH155" s="233">
        <f t="shared" si="132"/>
        <v>0</v>
      </c>
      <c r="AI155" s="233">
        <f t="shared" si="132"/>
        <v>0</v>
      </c>
      <c r="AJ155" s="233">
        <f t="shared" si="132"/>
        <v>0</v>
      </c>
      <c r="AK155" s="233">
        <f t="shared" si="132"/>
        <v>0</v>
      </c>
      <c r="AL155" s="233">
        <f t="shared" si="132"/>
        <v>0</v>
      </c>
      <c r="AM155" s="233">
        <f t="shared" si="132"/>
        <v>0</v>
      </c>
      <c r="AN155" s="233">
        <f t="shared" si="132"/>
        <v>0</v>
      </c>
      <c r="AO155" s="233">
        <f t="shared" si="132"/>
        <v>0</v>
      </c>
      <c r="AP155" s="233">
        <f t="shared" si="132"/>
        <v>0</v>
      </c>
      <c r="AQ155" s="233">
        <f t="shared" si="132"/>
        <v>0</v>
      </c>
      <c r="AR155" s="233">
        <f t="shared" si="132"/>
        <v>0</v>
      </c>
      <c r="AS155" s="233">
        <f t="shared" si="132"/>
        <v>0</v>
      </c>
      <c r="AT155" s="233">
        <f t="shared" si="132"/>
        <v>0</v>
      </c>
      <c r="AU155" s="233">
        <f t="shared" si="132"/>
        <v>0</v>
      </c>
      <c r="AV155" s="233">
        <f t="shared" si="132"/>
        <v>0</v>
      </c>
      <c r="AW155" s="233">
        <f t="shared" si="132"/>
        <v>0</v>
      </c>
      <c r="AX155" s="233">
        <f t="shared" si="132"/>
        <v>0</v>
      </c>
      <c r="AY155" s="233">
        <f t="shared" si="132"/>
        <v>0</v>
      </c>
      <c r="AZ155" s="233">
        <f t="shared" si="132"/>
        <v>0</v>
      </c>
      <c r="BA155" s="233">
        <f t="shared" si="132"/>
        <v>0</v>
      </c>
      <c r="BB155" s="233">
        <f t="shared" si="132"/>
        <v>0</v>
      </c>
      <c r="BC155" s="233">
        <f t="shared" si="132"/>
        <v>0</v>
      </c>
      <c r="BD155" s="233">
        <f t="shared" si="132"/>
        <v>0</v>
      </c>
      <c r="BE155" s="233">
        <f t="shared" si="132"/>
        <v>0</v>
      </c>
      <c r="BF155" s="233">
        <f t="shared" si="132"/>
        <v>0</v>
      </c>
      <c r="BG155" s="233">
        <f t="shared" si="132"/>
        <v>0</v>
      </c>
      <c r="BH155" s="233">
        <f t="shared" si="132"/>
        <v>0</v>
      </c>
      <c r="BI155" s="233">
        <f t="shared" si="132"/>
        <v>0</v>
      </c>
      <c r="BJ155" s="233">
        <f t="shared" si="132"/>
        <v>0</v>
      </c>
      <c r="BK155" s="233">
        <f t="shared" si="132"/>
        <v>0</v>
      </c>
      <c r="BL155" s="233">
        <f t="shared" si="132"/>
        <v>0</v>
      </c>
      <c r="BM155" s="233">
        <f t="shared" si="132"/>
        <v>0</v>
      </c>
      <c r="BN155" s="233">
        <f t="shared" si="132"/>
        <v>0</v>
      </c>
      <c r="BO155" s="233">
        <f t="shared" si="132"/>
        <v>0</v>
      </c>
      <c r="BP155" s="233">
        <f t="shared" si="132"/>
        <v>0</v>
      </c>
      <c r="BQ155" s="233">
        <f t="shared" si="132"/>
        <v>0</v>
      </c>
    </row>
    <row r="156" spans="3:69" s="15" customFormat="1" x14ac:dyDescent="0.2">
      <c r="C156" s="205"/>
      <c r="D156" s="213"/>
      <c r="E156" s="243" t="str">
        <f>E130</f>
        <v>Enhanced underperformance payments</v>
      </c>
      <c r="F156" s="213"/>
      <c r="G156" s="219" t="str">
        <f>G130</f>
        <v>£m (2017-18 prices)</v>
      </c>
      <c r="H156" s="213"/>
      <c r="I156" s="213"/>
      <c r="J156" s="233">
        <f>J130</f>
        <v>0</v>
      </c>
      <c r="K156" s="233">
        <f t="shared" ref="K156" si="133">K130</f>
        <v>0</v>
      </c>
      <c r="L156" s="233">
        <f t="shared" ref="L156:M156" si="134">L130</f>
        <v>0</v>
      </c>
      <c r="M156" s="233">
        <f t="shared" si="134"/>
        <v>0</v>
      </c>
      <c r="N156" s="233">
        <f t="shared" ref="N156:BQ156" si="135">N130</f>
        <v>0</v>
      </c>
      <c r="O156" s="233">
        <f t="shared" si="135"/>
        <v>0</v>
      </c>
      <c r="P156" s="233">
        <f t="shared" si="135"/>
        <v>0</v>
      </c>
      <c r="Q156" s="233">
        <f t="shared" si="135"/>
        <v>0</v>
      </c>
      <c r="R156" s="233">
        <f t="shared" si="135"/>
        <v>0</v>
      </c>
      <c r="S156" s="233">
        <f t="shared" si="135"/>
        <v>0</v>
      </c>
      <c r="T156" s="233">
        <f t="shared" si="135"/>
        <v>0</v>
      </c>
      <c r="U156" s="233">
        <f t="shared" si="135"/>
        <v>0</v>
      </c>
      <c r="V156" s="233">
        <f t="shared" si="135"/>
        <v>0</v>
      </c>
      <c r="W156" s="233">
        <f t="shared" si="135"/>
        <v>0</v>
      </c>
      <c r="X156" s="233">
        <f t="shared" si="135"/>
        <v>0</v>
      </c>
      <c r="Y156" s="233">
        <f t="shared" si="135"/>
        <v>0</v>
      </c>
      <c r="Z156" s="233">
        <f t="shared" si="135"/>
        <v>0</v>
      </c>
      <c r="AA156" s="233">
        <f t="shared" si="135"/>
        <v>0</v>
      </c>
      <c r="AB156" s="233">
        <f t="shared" si="135"/>
        <v>0</v>
      </c>
      <c r="AC156" s="233">
        <f t="shared" si="135"/>
        <v>0</v>
      </c>
      <c r="AD156" s="233">
        <f t="shared" si="135"/>
        <v>0</v>
      </c>
      <c r="AE156" s="233">
        <f t="shared" si="135"/>
        <v>0</v>
      </c>
      <c r="AF156" s="233">
        <f t="shared" si="135"/>
        <v>0</v>
      </c>
      <c r="AG156" s="233">
        <f t="shared" si="135"/>
        <v>0</v>
      </c>
      <c r="AH156" s="233">
        <f t="shared" si="135"/>
        <v>0</v>
      </c>
      <c r="AI156" s="233">
        <f t="shared" si="135"/>
        <v>0</v>
      </c>
      <c r="AJ156" s="233">
        <f t="shared" si="135"/>
        <v>0</v>
      </c>
      <c r="AK156" s="233">
        <f t="shared" si="135"/>
        <v>0</v>
      </c>
      <c r="AL156" s="233">
        <f t="shared" si="135"/>
        <v>0</v>
      </c>
      <c r="AM156" s="233">
        <f t="shared" si="135"/>
        <v>0</v>
      </c>
      <c r="AN156" s="233">
        <f t="shared" si="135"/>
        <v>0</v>
      </c>
      <c r="AO156" s="233">
        <f t="shared" si="135"/>
        <v>0</v>
      </c>
      <c r="AP156" s="233">
        <f t="shared" si="135"/>
        <v>0</v>
      </c>
      <c r="AQ156" s="233">
        <f t="shared" si="135"/>
        <v>0</v>
      </c>
      <c r="AR156" s="233">
        <f t="shared" si="135"/>
        <v>0</v>
      </c>
      <c r="AS156" s="233">
        <f t="shared" si="135"/>
        <v>0</v>
      </c>
      <c r="AT156" s="233">
        <f t="shared" si="135"/>
        <v>0</v>
      </c>
      <c r="AU156" s="233">
        <f t="shared" si="135"/>
        <v>0</v>
      </c>
      <c r="AV156" s="233">
        <f t="shared" si="135"/>
        <v>0</v>
      </c>
      <c r="AW156" s="233">
        <f t="shared" si="135"/>
        <v>0</v>
      </c>
      <c r="AX156" s="233">
        <f t="shared" si="135"/>
        <v>0</v>
      </c>
      <c r="AY156" s="233">
        <f t="shared" si="135"/>
        <v>0</v>
      </c>
      <c r="AZ156" s="233">
        <f t="shared" si="135"/>
        <v>0</v>
      </c>
      <c r="BA156" s="233">
        <f t="shared" si="135"/>
        <v>0</v>
      </c>
      <c r="BB156" s="233">
        <f t="shared" si="135"/>
        <v>0</v>
      </c>
      <c r="BC156" s="233">
        <f t="shared" si="135"/>
        <v>0</v>
      </c>
      <c r="BD156" s="233">
        <f t="shared" si="135"/>
        <v>0</v>
      </c>
      <c r="BE156" s="233">
        <f t="shared" si="135"/>
        <v>0</v>
      </c>
      <c r="BF156" s="233">
        <f t="shared" si="135"/>
        <v>0</v>
      </c>
      <c r="BG156" s="233">
        <f t="shared" si="135"/>
        <v>0</v>
      </c>
      <c r="BH156" s="233">
        <f t="shared" si="135"/>
        <v>0</v>
      </c>
      <c r="BI156" s="233">
        <f t="shared" si="135"/>
        <v>0</v>
      </c>
      <c r="BJ156" s="233">
        <f t="shared" si="135"/>
        <v>0</v>
      </c>
      <c r="BK156" s="233">
        <f t="shared" si="135"/>
        <v>0</v>
      </c>
      <c r="BL156" s="233">
        <f t="shared" si="135"/>
        <v>0</v>
      </c>
      <c r="BM156" s="233">
        <f t="shared" si="135"/>
        <v>0</v>
      </c>
      <c r="BN156" s="233">
        <f t="shared" si="135"/>
        <v>0</v>
      </c>
      <c r="BO156" s="233">
        <f t="shared" si="135"/>
        <v>0</v>
      </c>
      <c r="BP156" s="233">
        <f t="shared" si="135"/>
        <v>0</v>
      </c>
      <c r="BQ156" s="233">
        <f t="shared" si="135"/>
        <v>0</v>
      </c>
    </row>
    <row r="157" spans="3:69" s="15" customFormat="1" x14ac:dyDescent="0.2">
      <c r="C157" s="205"/>
      <c r="D157" s="213"/>
      <c r="E157" s="243" t="str">
        <f>E142</f>
        <v>Additional underperformance payments</v>
      </c>
      <c r="F157" s="213"/>
      <c r="G157" s="219" t="str">
        <f>G142</f>
        <v>£m (2017-18 prices)</v>
      </c>
      <c r="H157" s="213"/>
      <c r="I157" s="213"/>
      <c r="J157" s="233">
        <f>J142</f>
        <v>0</v>
      </c>
      <c r="K157" s="233">
        <f t="shared" ref="K157" si="136">K142</f>
        <v>0</v>
      </c>
      <c r="L157" s="233">
        <f t="shared" ref="L157:M157" si="137">L142</f>
        <v>0</v>
      </c>
      <c r="M157" s="233">
        <f t="shared" si="137"/>
        <v>0</v>
      </c>
      <c r="N157" s="233">
        <f t="shared" ref="N157:BQ157" si="138">N142</f>
        <v>0</v>
      </c>
      <c r="O157" s="233">
        <f t="shared" si="138"/>
        <v>0</v>
      </c>
      <c r="P157" s="233">
        <f t="shared" si="138"/>
        <v>0</v>
      </c>
      <c r="Q157" s="233">
        <f t="shared" si="138"/>
        <v>0</v>
      </c>
      <c r="R157" s="233">
        <f t="shared" si="138"/>
        <v>0</v>
      </c>
      <c r="S157" s="233">
        <f t="shared" si="138"/>
        <v>0</v>
      </c>
      <c r="T157" s="233">
        <f t="shared" si="138"/>
        <v>0</v>
      </c>
      <c r="U157" s="233">
        <f t="shared" si="138"/>
        <v>0</v>
      </c>
      <c r="V157" s="233">
        <f t="shared" si="138"/>
        <v>0</v>
      </c>
      <c r="W157" s="233">
        <f t="shared" si="138"/>
        <v>0</v>
      </c>
      <c r="X157" s="233">
        <f t="shared" si="138"/>
        <v>0</v>
      </c>
      <c r="Y157" s="233">
        <f t="shared" si="138"/>
        <v>0</v>
      </c>
      <c r="Z157" s="233">
        <f t="shared" si="138"/>
        <v>0</v>
      </c>
      <c r="AA157" s="233">
        <f t="shared" si="138"/>
        <v>0</v>
      </c>
      <c r="AB157" s="233">
        <f t="shared" si="138"/>
        <v>0</v>
      </c>
      <c r="AC157" s="233">
        <f t="shared" si="138"/>
        <v>0</v>
      </c>
      <c r="AD157" s="233">
        <f t="shared" si="138"/>
        <v>0</v>
      </c>
      <c r="AE157" s="233">
        <f t="shared" si="138"/>
        <v>0</v>
      </c>
      <c r="AF157" s="233">
        <f t="shared" si="138"/>
        <v>0</v>
      </c>
      <c r="AG157" s="233">
        <f t="shared" si="138"/>
        <v>0</v>
      </c>
      <c r="AH157" s="233">
        <f t="shared" si="138"/>
        <v>0</v>
      </c>
      <c r="AI157" s="233">
        <f t="shared" si="138"/>
        <v>0</v>
      </c>
      <c r="AJ157" s="233">
        <f t="shared" si="138"/>
        <v>0</v>
      </c>
      <c r="AK157" s="233">
        <f t="shared" si="138"/>
        <v>0</v>
      </c>
      <c r="AL157" s="233">
        <f t="shared" si="138"/>
        <v>0</v>
      </c>
      <c r="AM157" s="233">
        <f t="shared" si="138"/>
        <v>0</v>
      </c>
      <c r="AN157" s="233">
        <f t="shared" si="138"/>
        <v>0</v>
      </c>
      <c r="AO157" s="233">
        <f t="shared" si="138"/>
        <v>0</v>
      </c>
      <c r="AP157" s="233">
        <f t="shared" si="138"/>
        <v>0</v>
      </c>
      <c r="AQ157" s="233">
        <f t="shared" si="138"/>
        <v>0</v>
      </c>
      <c r="AR157" s="233">
        <f t="shared" si="138"/>
        <v>0</v>
      </c>
      <c r="AS157" s="233">
        <f t="shared" si="138"/>
        <v>0</v>
      </c>
      <c r="AT157" s="233">
        <f t="shared" si="138"/>
        <v>0</v>
      </c>
      <c r="AU157" s="233">
        <f t="shared" si="138"/>
        <v>0</v>
      </c>
      <c r="AV157" s="233">
        <f t="shared" si="138"/>
        <v>0</v>
      </c>
      <c r="AW157" s="233">
        <f t="shared" si="138"/>
        <v>0</v>
      </c>
      <c r="AX157" s="233">
        <f t="shared" si="138"/>
        <v>0</v>
      </c>
      <c r="AY157" s="233">
        <f t="shared" si="138"/>
        <v>0</v>
      </c>
      <c r="AZ157" s="233">
        <f t="shared" si="138"/>
        <v>0</v>
      </c>
      <c r="BA157" s="233">
        <f t="shared" si="138"/>
        <v>0</v>
      </c>
      <c r="BB157" s="233">
        <f t="shared" si="138"/>
        <v>0</v>
      </c>
      <c r="BC157" s="233">
        <f t="shared" si="138"/>
        <v>0</v>
      </c>
      <c r="BD157" s="233">
        <f t="shared" si="138"/>
        <v>0</v>
      </c>
      <c r="BE157" s="233">
        <f t="shared" si="138"/>
        <v>0</v>
      </c>
      <c r="BF157" s="233">
        <f t="shared" si="138"/>
        <v>0</v>
      </c>
      <c r="BG157" s="233">
        <f t="shared" si="138"/>
        <v>0</v>
      </c>
      <c r="BH157" s="233">
        <f t="shared" si="138"/>
        <v>0</v>
      </c>
      <c r="BI157" s="233">
        <f t="shared" si="138"/>
        <v>0</v>
      </c>
      <c r="BJ157" s="233">
        <f t="shared" si="138"/>
        <v>0</v>
      </c>
      <c r="BK157" s="233">
        <f t="shared" si="138"/>
        <v>0</v>
      </c>
      <c r="BL157" s="233">
        <f t="shared" si="138"/>
        <v>0</v>
      </c>
      <c r="BM157" s="233">
        <f t="shared" si="138"/>
        <v>0</v>
      </c>
      <c r="BN157" s="233">
        <f t="shared" si="138"/>
        <v>0</v>
      </c>
      <c r="BO157" s="233">
        <f t="shared" si="138"/>
        <v>0</v>
      </c>
      <c r="BP157" s="233">
        <f t="shared" si="138"/>
        <v>0</v>
      </c>
      <c r="BQ157" s="233">
        <f t="shared" si="138"/>
        <v>0</v>
      </c>
    </row>
    <row r="158" spans="3:69" s="15" customFormat="1" x14ac:dyDescent="0.2">
      <c r="C158" s="205"/>
      <c r="D158" s="213"/>
      <c r="E158" s="213"/>
      <c r="F158" s="213"/>
      <c r="G158" s="40"/>
      <c r="H158" s="213"/>
      <c r="I158" s="213"/>
      <c r="J158" s="219"/>
      <c r="K158" s="219"/>
      <c r="L158" s="219"/>
      <c r="M158" s="219"/>
      <c r="N158" s="219"/>
      <c r="O158" s="219"/>
      <c r="P158" s="219"/>
      <c r="Q158" s="219"/>
      <c r="R158" s="219"/>
      <c r="S158" s="219"/>
      <c r="T158" s="219"/>
      <c r="U158" s="219"/>
      <c r="V158" s="219"/>
      <c r="W158" s="219"/>
      <c r="X158" s="219"/>
      <c r="Y158" s="219"/>
      <c r="Z158" s="219"/>
      <c r="AA158" s="219"/>
      <c r="AB158" s="219"/>
      <c r="AC158" s="219"/>
      <c r="AD158" s="219"/>
      <c r="AE158" s="219"/>
      <c r="AF158" s="219"/>
      <c r="AG158" s="219"/>
      <c r="AH158" s="219"/>
      <c r="AI158" s="219"/>
      <c r="AJ158" s="219"/>
      <c r="AK158" s="219"/>
      <c r="AL158" s="219"/>
      <c r="AM158" s="219"/>
      <c r="AN158" s="219"/>
      <c r="AO158" s="219"/>
      <c r="AP158" s="219"/>
      <c r="AQ158" s="219"/>
      <c r="AR158" s="219"/>
      <c r="AS158" s="219"/>
      <c r="AT158" s="219"/>
      <c r="AU158" s="219"/>
      <c r="AV158" s="219"/>
      <c r="AW158" s="219"/>
      <c r="AX158" s="219"/>
      <c r="AY158" s="219"/>
      <c r="AZ158" s="219"/>
      <c r="BA158" s="219"/>
      <c r="BB158" s="219"/>
      <c r="BC158" s="219"/>
      <c r="BD158" s="219"/>
      <c r="BE158" s="219"/>
      <c r="BF158" s="219"/>
      <c r="BG158" s="219"/>
      <c r="BH158" s="219"/>
      <c r="BI158" s="219"/>
      <c r="BJ158" s="219"/>
      <c r="BK158" s="219"/>
      <c r="BL158" s="219"/>
      <c r="BM158" s="219"/>
      <c r="BN158" s="219"/>
      <c r="BO158" s="219"/>
      <c r="BP158" s="219"/>
      <c r="BQ158" s="219"/>
    </row>
    <row r="159" spans="3:69" s="15" customFormat="1" x14ac:dyDescent="0.2">
      <c r="C159" s="213"/>
      <c r="D159" s="205" t="s">
        <v>115</v>
      </c>
      <c r="E159" s="213"/>
      <c r="F159" s="213"/>
      <c r="G159" s="213"/>
      <c r="H159" s="213"/>
      <c r="I159" s="213"/>
      <c r="J159" s="219"/>
      <c r="K159" s="219"/>
      <c r="L159" s="219"/>
      <c r="M159" s="219"/>
      <c r="N159" s="219"/>
      <c r="O159" s="219"/>
      <c r="P159" s="219"/>
      <c r="Q159" s="219"/>
      <c r="R159" s="219"/>
      <c r="S159" s="219"/>
      <c r="T159" s="219"/>
      <c r="U159" s="219"/>
      <c r="V159" s="219"/>
      <c r="W159" s="219"/>
      <c r="X159" s="219"/>
      <c r="Y159" s="219"/>
      <c r="Z159" s="219"/>
      <c r="AA159" s="219"/>
      <c r="AB159" s="219"/>
      <c r="AC159" s="219"/>
      <c r="AD159" s="219"/>
      <c r="AE159" s="219"/>
      <c r="AF159" s="219"/>
      <c r="AG159" s="219"/>
      <c r="AH159" s="219"/>
      <c r="AI159" s="219"/>
      <c r="AJ159" s="219"/>
      <c r="AK159" s="219"/>
      <c r="AL159" s="219"/>
      <c r="AM159" s="219"/>
      <c r="AN159" s="219"/>
      <c r="AO159" s="219"/>
      <c r="AP159" s="219"/>
      <c r="AQ159" s="219"/>
      <c r="AR159" s="219"/>
      <c r="AS159" s="219"/>
      <c r="AT159" s="219"/>
      <c r="AU159" s="219"/>
      <c r="AV159" s="219"/>
      <c r="AW159" s="219"/>
      <c r="AX159" s="219"/>
      <c r="AY159" s="219"/>
      <c r="AZ159" s="219"/>
      <c r="BA159" s="219"/>
      <c r="BB159" s="219"/>
      <c r="BC159" s="219"/>
      <c r="BD159" s="219"/>
      <c r="BE159" s="219"/>
      <c r="BF159" s="219"/>
      <c r="BG159" s="219"/>
      <c r="BH159" s="219"/>
      <c r="BI159" s="219"/>
      <c r="BJ159" s="219"/>
      <c r="BK159" s="219"/>
      <c r="BL159" s="219"/>
      <c r="BM159" s="219"/>
      <c r="BN159" s="219"/>
      <c r="BO159" s="219"/>
      <c r="BP159" s="219"/>
      <c r="BQ159" s="219"/>
    </row>
    <row r="160" spans="3:69" s="15" customFormat="1" x14ac:dyDescent="0.2">
      <c r="C160" s="213"/>
      <c r="D160" s="205"/>
      <c r="E160" s="220" t="str">
        <f>InpPerformance!E36</f>
        <v>Financial incentives apply this year?</v>
      </c>
      <c r="F160" s="213"/>
      <c r="G160" s="220" t="str">
        <f>InpPerformance!G36</f>
        <v>TRUE or FALSE</v>
      </c>
      <c r="H160" s="213"/>
      <c r="I160" s="213"/>
      <c r="J160" s="220" t="str">
        <f>InpPerformance!J36</f>
        <v/>
      </c>
      <c r="K160" s="220" t="str">
        <f>InpPerformance!K36</f>
        <v/>
      </c>
      <c r="L160" s="220" t="str">
        <f>InpPerformance!L36</f>
        <v/>
      </c>
      <c r="M160" s="220" t="str">
        <f>InpPerformance!M36</f>
        <v/>
      </c>
      <c r="N160" s="220" t="str">
        <f>InpPerformance!N36</f>
        <v/>
      </c>
      <c r="O160" s="220" t="str">
        <f>InpPerformance!O36</f>
        <v/>
      </c>
      <c r="P160" s="220" t="str">
        <f>InpPerformance!P36</f>
        <v/>
      </c>
      <c r="Q160" s="220" t="str">
        <f>InpPerformance!Q36</f>
        <v/>
      </c>
      <c r="R160" s="220" t="str">
        <f>InpPerformance!R36</f>
        <v/>
      </c>
      <c r="S160" s="220" t="str">
        <f>InpPerformance!S36</f>
        <v/>
      </c>
      <c r="T160" s="220" t="str">
        <f>InpPerformance!T36</f>
        <v/>
      </c>
      <c r="U160" s="220" t="str">
        <f>InpPerformance!U36</f>
        <v/>
      </c>
      <c r="V160" s="220" t="str">
        <f>InpPerformance!V36</f>
        <v/>
      </c>
      <c r="W160" s="220" t="str">
        <f>InpPerformance!W36</f>
        <v/>
      </c>
      <c r="X160" s="220" t="str">
        <f>InpPerformance!X36</f>
        <v/>
      </c>
      <c r="Y160" s="220" t="str">
        <f>InpPerformance!Y36</f>
        <v/>
      </c>
      <c r="Z160" s="220" t="str">
        <f>InpPerformance!Z36</f>
        <v/>
      </c>
      <c r="AA160" s="220" t="str">
        <f>InpPerformance!AA36</f>
        <v/>
      </c>
      <c r="AB160" s="220" t="str">
        <f>InpPerformance!AB36</f>
        <v/>
      </c>
      <c r="AC160" s="220" t="str">
        <f>InpPerformance!AC36</f>
        <v/>
      </c>
      <c r="AD160" s="220" t="str">
        <f>InpPerformance!AD36</f>
        <v/>
      </c>
      <c r="AE160" s="220" t="str">
        <f>InpPerformance!AE36</f>
        <v/>
      </c>
      <c r="AF160" s="220" t="str">
        <f>InpPerformance!AF36</f>
        <v/>
      </c>
      <c r="AG160" s="220" t="str">
        <f>InpPerformance!AG36</f>
        <v/>
      </c>
      <c r="AH160" s="220" t="str">
        <f>InpPerformance!AH36</f>
        <v/>
      </c>
      <c r="AI160" s="220" t="str">
        <f>InpPerformance!AI36</f>
        <v/>
      </c>
      <c r="AJ160" s="220" t="str">
        <f>InpPerformance!AJ36</f>
        <v/>
      </c>
      <c r="AK160" s="220" t="str">
        <f>InpPerformance!AK36</f>
        <v/>
      </c>
      <c r="AL160" s="220" t="str">
        <f>InpPerformance!AL36</f>
        <v/>
      </c>
      <c r="AM160" s="220" t="str">
        <f>InpPerformance!AM36</f>
        <v/>
      </c>
      <c r="AN160" s="220" t="str">
        <f>InpPerformance!AN36</f>
        <v/>
      </c>
      <c r="AO160" s="220" t="str">
        <f>InpPerformance!AO36</f>
        <v/>
      </c>
      <c r="AP160" s="220" t="str">
        <f>InpPerformance!AP36</f>
        <v/>
      </c>
      <c r="AQ160" s="220" t="str">
        <f>InpPerformance!AQ36</f>
        <v/>
      </c>
      <c r="AR160" s="220" t="str">
        <f>InpPerformance!AR36</f>
        <v/>
      </c>
      <c r="AS160" s="220" t="str">
        <f>InpPerformance!AS36</f>
        <v/>
      </c>
      <c r="AT160" s="220" t="str">
        <f>InpPerformance!AT36</f>
        <v/>
      </c>
      <c r="AU160" s="220" t="str">
        <f>InpPerformance!AU36</f>
        <v/>
      </c>
      <c r="AV160" s="220" t="str">
        <f>InpPerformance!AV36</f>
        <v/>
      </c>
      <c r="AW160" s="220" t="str">
        <f>InpPerformance!AW36</f>
        <v/>
      </c>
      <c r="AX160" s="220" t="str">
        <f>InpPerformance!AX36</f>
        <v/>
      </c>
      <c r="AY160" s="220" t="str">
        <f>InpPerformance!AY36</f>
        <v/>
      </c>
      <c r="AZ160" s="220" t="str">
        <f>InpPerformance!AZ36</f>
        <v/>
      </c>
      <c r="BA160" s="220" t="str">
        <f>InpPerformance!BA36</f>
        <v/>
      </c>
      <c r="BB160" s="220" t="str">
        <f>InpPerformance!BB36</f>
        <v/>
      </c>
      <c r="BC160" s="220" t="str">
        <f>InpPerformance!BC36</f>
        <v/>
      </c>
      <c r="BD160" s="220" t="str">
        <f>InpPerformance!BD36</f>
        <v/>
      </c>
      <c r="BE160" s="220" t="str">
        <f>InpPerformance!BE36</f>
        <v/>
      </c>
      <c r="BF160" s="220" t="str">
        <f>InpPerformance!BF36</f>
        <v/>
      </c>
      <c r="BG160" s="220" t="str">
        <f>InpPerformance!BG36</f>
        <v/>
      </c>
      <c r="BH160" s="220" t="str">
        <f>InpPerformance!BH36</f>
        <v/>
      </c>
      <c r="BI160" s="220" t="str">
        <f>InpPerformance!BI36</f>
        <v/>
      </c>
      <c r="BJ160" s="220" t="str">
        <f>InpPerformance!BJ36</f>
        <v/>
      </c>
      <c r="BK160" s="220" t="str">
        <f>InpPerformance!BK36</f>
        <v/>
      </c>
      <c r="BL160" s="220" t="str">
        <f>InpPerformance!BL36</f>
        <v/>
      </c>
      <c r="BM160" s="220" t="str">
        <f>InpPerformance!BM36</f>
        <v/>
      </c>
      <c r="BN160" s="220" t="str">
        <f>InpPerformance!BN36</f>
        <v/>
      </c>
      <c r="BO160" s="220" t="str">
        <f>InpPerformance!BO36</f>
        <v/>
      </c>
      <c r="BP160" s="220" t="str">
        <f>InpPerformance!BP36</f>
        <v/>
      </c>
      <c r="BQ160" s="220" t="str">
        <f>InpPerformance!BQ36</f>
        <v/>
      </c>
    </row>
    <row r="161" spans="3:69" s="37" customFormat="1" x14ac:dyDescent="0.2">
      <c r="C161" s="220"/>
      <c r="D161" s="220"/>
      <c r="E161" s="220" t="str">
        <f>InpPerformance!E23</f>
        <v>Standard outperformance payments - override</v>
      </c>
      <c r="F161" s="220"/>
      <c r="G161" s="220" t="str">
        <f>InpPerformance!G23</f>
        <v>£m (2017-18 prices)</v>
      </c>
      <c r="H161" s="220"/>
      <c r="I161" s="220"/>
      <c r="J161" s="231" t="str">
        <f>IF(InpPerformance!J23&lt;&gt;"",InpPerformance!J23,"")</f>
        <v/>
      </c>
      <c r="K161" s="231" t="str">
        <f>IF(InpPerformance!K23&lt;&gt;"",InpPerformance!K23,"")</f>
        <v/>
      </c>
      <c r="L161" s="231" t="str">
        <f>IF(InpPerformance!L23&lt;&gt;"",InpPerformance!L23,"")</f>
        <v/>
      </c>
      <c r="M161" s="231" t="str">
        <f>IF(InpPerformance!M23&lt;&gt;"",InpPerformance!M23,"")</f>
        <v/>
      </c>
      <c r="N161" s="231" t="str">
        <f>IF(InpPerformance!N23&lt;&gt;"",InpPerformance!N23,"")</f>
        <v/>
      </c>
      <c r="O161" s="231" t="str">
        <f>IF(InpPerformance!O23&lt;&gt;"",InpPerformance!O23,"")</f>
        <v/>
      </c>
      <c r="P161" s="231" t="str">
        <f>IF(InpPerformance!P23&lt;&gt;"",InpPerformance!P23,"")</f>
        <v/>
      </c>
      <c r="Q161" s="231" t="str">
        <f>IF(InpPerformance!Q23&lt;&gt;"",InpPerformance!Q23,"")</f>
        <v/>
      </c>
      <c r="R161" s="231" t="str">
        <f>IF(InpPerformance!R23&lt;&gt;"",InpPerformance!R23,"")</f>
        <v/>
      </c>
      <c r="S161" s="231" t="str">
        <f>IF(InpPerformance!S23&lt;&gt;"",InpPerformance!S23,"")</f>
        <v/>
      </c>
      <c r="T161" s="231" t="str">
        <f>IF(InpPerformance!T23&lt;&gt;"",InpPerformance!T23,"")</f>
        <v/>
      </c>
      <c r="U161" s="231" t="str">
        <f>IF(InpPerformance!U23&lt;&gt;"",InpPerformance!U23,"")</f>
        <v/>
      </c>
      <c r="V161" s="231" t="str">
        <f>IF(InpPerformance!V23&lt;&gt;"",InpPerformance!V23,"")</f>
        <v/>
      </c>
      <c r="W161" s="231" t="str">
        <f>IF(InpPerformance!W23&lt;&gt;"",InpPerformance!W23,"")</f>
        <v/>
      </c>
      <c r="X161" s="231" t="str">
        <f>IF(InpPerformance!X23&lt;&gt;"",InpPerformance!X23,"")</f>
        <v/>
      </c>
      <c r="Y161" s="231" t="str">
        <f>IF(InpPerformance!Y23&lt;&gt;"",InpPerformance!Y23,"")</f>
        <v/>
      </c>
      <c r="Z161" s="231" t="str">
        <f>IF(InpPerformance!Z23&lt;&gt;"",InpPerformance!Z23,"")</f>
        <v/>
      </c>
      <c r="AA161" s="231" t="str">
        <f>IF(InpPerformance!AA23&lt;&gt;"",InpPerformance!AA23,"")</f>
        <v/>
      </c>
      <c r="AB161" s="231" t="str">
        <f>IF(InpPerformance!AB23&lt;&gt;"",InpPerformance!AB23,"")</f>
        <v/>
      </c>
      <c r="AC161" s="231" t="str">
        <f>IF(InpPerformance!AC23&lt;&gt;"",InpPerformance!AC23,"")</f>
        <v/>
      </c>
      <c r="AD161" s="231" t="str">
        <f>IF(InpPerformance!AD23&lt;&gt;"",InpPerformance!AD23,"")</f>
        <v/>
      </c>
      <c r="AE161" s="231" t="str">
        <f>IF(InpPerformance!AE23&lt;&gt;"",InpPerformance!AE23,"")</f>
        <v/>
      </c>
      <c r="AF161" s="231" t="str">
        <f>IF(InpPerformance!AF23&lt;&gt;"",InpPerformance!AF23,"")</f>
        <v/>
      </c>
      <c r="AG161" s="231" t="str">
        <f>IF(InpPerformance!AG23&lt;&gt;"",InpPerformance!AG23,"")</f>
        <v/>
      </c>
      <c r="AH161" s="231" t="str">
        <f>IF(InpPerformance!AH23&lt;&gt;"",InpPerformance!AH23,"")</f>
        <v/>
      </c>
      <c r="AI161" s="231" t="str">
        <f>IF(InpPerformance!AI23&lt;&gt;"",InpPerformance!AI23,"")</f>
        <v/>
      </c>
      <c r="AJ161" s="231" t="str">
        <f>IF(InpPerformance!AJ23&lt;&gt;"",InpPerformance!AJ23,"")</f>
        <v/>
      </c>
      <c r="AK161" s="231" t="str">
        <f>IF(InpPerformance!AK23&lt;&gt;"",InpPerformance!AK23,"")</f>
        <v/>
      </c>
      <c r="AL161" s="231" t="str">
        <f>IF(InpPerformance!AL23&lt;&gt;"",InpPerformance!AL23,"")</f>
        <v/>
      </c>
      <c r="AM161" s="231" t="str">
        <f>IF(InpPerformance!AM23&lt;&gt;"",InpPerformance!AM23,"")</f>
        <v/>
      </c>
      <c r="AN161" s="231" t="str">
        <f>IF(InpPerformance!AN23&lt;&gt;"",InpPerformance!AN23,"")</f>
        <v/>
      </c>
      <c r="AO161" s="231" t="str">
        <f>IF(InpPerformance!AO23&lt;&gt;"",InpPerformance!AO23,"")</f>
        <v/>
      </c>
      <c r="AP161" s="231" t="str">
        <f>IF(InpPerformance!AP23&lt;&gt;"",InpPerformance!AP23,"")</f>
        <v/>
      </c>
      <c r="AQ161" s="231" t="str">
        <f>IF(InpPerformance!AQ23&lt;&gt;"",InpPerformance!AQ23,"")</f>
        <v/>
      </c>
      <c r="AR161" s="231" t="str">
        <f>IF(InpPerformance!AR23&lt;&gt;"",InpPerformance!AR23,"")</f>
        <v/>
      </c>
      <c r="AS161" s="231" t="str">
        <f>IF(InpPerformance!AS23&lt;&gt;"",InpPerformance!AS23,"")</f>
        <v/>
      </c>
      <c r="AT161" s="231" t="str">
        <f>IF(InpPerformance!AT23&lt;&gt;"",InpPerformance!AT23,"")</f>
        <v/>
      </c>
      <c r="AU161" s="231" t="str">
        <f>IF(InpPerformance!AU23&lt;&gt;"",InpPerformance!AU23,"")</f>
        <v/>
      </c>
      <c r="AV161" s="231" t="str">
        <f>IF(InpPerformance!AV23&lt;&gt;"",InpPerformance!AV23,"")</f>
        <v/>
      </c>
      <c r="AW161" s="231" t="str">
        <f>IF(InpPerformance!AW23&lt;&gt;"",InpPerformance!AW23,"")</f>
        <v/>
      </c>
      <c r="AX161" s="231" t="str">
        <f>IF(InpPerformance!AX23&lt;&gt;"",InpPerformance!AX23,"")</f>
        <v/>
      </c>
      <c r="AY161" s="231" t="str">
        <f>IF(InpPerformance!AY23&lt;&gt;"",InpPerformance!AY23,"")</f>
        <v/>
      </c>
      <c r="AZ161" s="231" t="str">
        <f>IF(InpPerformance!AZ23&lt;&gt;"",InpPerformance!AZ23,"")</f>
        <v/>
      </c>
      <c r="BA161" s="231" t="str">
        <f>IF(InpPerformance!BA23&lt;&gt;"",InpPerformance!BA23,"")</f>
        <v/>
      </c>
      <c r="BB161" s="231" t="str">
        <f>IF(InpPerformance!BB23&lt;&gt;"",InpPerformance!BB23,"")</f>
        <v/>
      </c>
      <c r="BC161" s="231" t="str">
        <f>IF(InpPerformance!BC23&lt;&gt;"",InpPerformance!BC23,"")</f>
        <v/>
      </c>
      <c r="BD161" s="231" t="str">
        <f>IF(InpPerformance!BD23&lt;&gt;"",InpPerformance!BD23,"")</f>
        <v/>
      </c>
      <c r="BE161" s="231" t="str">
        <f>IF(InpPerformance!BE23&lt;&gt;"",InpPerformance!BE23,"")</f>
        <v/>
      </c>
      <c r="BF161" s="231" t="str">
        <f>IF(InpPerformance!BF23&lt;&gt;"",InpPerformance!BF23,"")</f>
        <v/>
      </c>
      <c r="BG161" s="231" t="str">
        <f>IF(InpPerformance!BG23&lt;&gt;"",InpPerformance!BG23,"")</f>
        <v/>
      </c>
      <c r="BH161" s="231" t="str">
        <f>IF(InpPerformance!BH23&lt;&gt;"",InpPerformance!BH23,"")</f>
        <v/>
      </c>
      <c r="BI161" s="231" t="str">
        <f>IF(InpPerformance!BI23&lt;&gt;"",InpPerformance!BI23,"")</f>
        <v/>
      </c>
      <c r="BJ161" s="231" t="str">
        <f>IF(InpPerformance!BJ23&lt;&gt;"",InpPerformance!BJ23,"")</f>
        <v/>
      </c>
      <c r="BK161" s="231" t="str">
        <f>IF(InpPerformance!BK23&lt;&gt;"",InpPerformance!BK23,"")</f>
        <v/>
      </c>
      <c r="BL161" s="231" t="str">
        <f>IF(InpPerformance!BL23&lt;&gt;"",InpPerformance!BL23,"")</f>
        <v/>
      </c>
      <c r="BM161" s="231" t="str">
        <f>IF(InpPerformance!BM23&lt;&gt;"",InpPerformance!BM23,"")</f>
        <v/>
      </c>
      <c r="BN161" s="231" t="str">
        <f>IF(InpPerformance!BN23&lt;&gt;"",InpPerformance!BN23,"")</f>
        <v/>
      </c>
      <c r="BO161" s="231" t="str">
        <f>IF(InpPerformance!BO23&lt;&gt;"",InpPerformance!BO23,"")</f>
        <v/>
      </c>
      <c r="BP161" s="231" t="str">
        <f>IF(InpPerformance!BP23&lt;&gt;"",InpPerformance!BP23,"")</f>
        <v/>
      </c>
      <c r="BQ161" s="231" t="str">
        <f>IF(InpPerformance!BQ23&lt;&gt;"",InpPerformance!BQ23,"")</f>
        <v/>
      </c>
    </row>
    <row r="162" spans="3:69" s="37" customFormat="1" x14ac:dyDescent="0.2">
      <c r="C162" s="220"/>
      <c r="D162" s="220"/>
      <c r="E162" s="220" t="str">
        <f>InpPerformance!E24</f>
        <v>Enhanced outperformance payments - override</v>
      </c>
      <c r="F162" s="220"/>
      <c r="G162" s="220" t="str">
        <f>InpPerformance!G24</f>
        <v>£m (2017-18 prices)</v>
      </c>
      <c r="H162" s="220"/>
      <c r="I162" s="220"/>
      <c r="J162" s="231" t="str">
        <f>IF(InpPerformance!J24&lt;&gt;"",InpPerformance!J24,"")</f>
        <v/>
      </c>
      <c r="K162" s="231" t="str">
        <f>IF(InpPerformance!K24&lt;&gt;"",InpPerformance!K24,"")</f>
        <v/>
      </c>
      <c r="L162" s="231" t="str">
        <f>IF(InpPerformance!L24&lt;&gt;"",InpPerformance!L24,"")</f>
        <v/>
      </c>
      <c r="M162" s="231" t="str">
        <f>IF(InpPerformance!M24&lt;&gt;"",InpPerformance!M24,"")</f>
        <v/>
      </c>
      <c r="N162" s="231" t="str">
        <f>IF(InpPerformance!N24&lt;&gt;"",InpPerformance!N24,"")</f>
        <v/>
      </c>
      <c r="O162" s="231" t="str">
        <f>IF(InpPerformance!O24&lt;&gt;"",InpPerformance!O24,"")</f>
        <v/>
      </c>
      <c r="P162" s="231" t="str">
        <f>IF(InpPerformance!P24&lt;&gt;"",InpPerformance!P24,"")</f>
        <v/>
      </c>
      <c r="Q162" s="231" t="str">
        <f>IF(InpPerformance!Q24&lt;&gt;"",InpPerformance!Q24,"")</f>
        <v/>
      </c>
      <c r="R162" s="231" t="str">
        <f>IF(InpPerformance!R24&lt;&gt;"",InpPerformance!R24,"")</f>
        <v/>
      </c>
      <c r="S162" s="231" t="str">
        <f>IF(InpPerformance!S24&lt;&gt;"",InpPerformance!S24,"")</f>
        <v/>
      </c>
      <c r="T162" s="231" t="str">
        <f>IF(InpPerformance!T24&lt;&gt;"",InpPerformance!T24,"")</f>
        <v/>
      </c>
      <c r="U162" s="231" t="str">
        <f>IF(InpPerformance!U24&lt;&gt;"",InpPerformance!U24,"")</f>
        <v/>
      </c>
      <c r="V162" s="231" t="str">
        <f>IF(InpPerformance!V24&lt;&gt;"",InpPerformance!V24,"")</f>
        <v/>
      </c>
      <c r="W162" s="231" t="str">
        <f>IF(InpPerformance!W24&lt;&gt;"",InpPerformance!W24,"")</f>
        <v/>
      </c>
      <c r="X162" s="231" t="str">
        <f>IF(InpPerformance!X24&lt;&gt;"",InpPerformance!X24,"")</f>
        <v/>
      </c>
      <c r="Y162" s="231" t="str">
        <f>IF(InpPerformance!Y24&lt;&gt;"",InpPerformance!Y24,"")</f>
        <v/>
      </c>
      <c r="Z162" s="231" t="str">
        <f>IF(InpPerformance!Z24&lt;&gt;"",InpPerformance!Z24,"")</f>
        <v/>
      </c>
      <c r="AA162" s="231" t="str">
        <f>IF(InpPerformance!AA24&lt;&gt;"",InpPerformance!AA24,"")</f>
        <v/>
      </c>
      <c r="AB162" s="231" t="str">
        <f>IF(InpPerformance!AB24&lt;&gt;"",InpPerformance!AB24,"")</f>
        <v/>
      </c>
      <c r="AC162" s="231" t="str">
        <f>IF(InpPerformance!AC24&lt;&gt;"",InpPerformance!AC24,"")</f>
        <v/>
      </c>
      <c r="AD162" s="231" t="str">
        <f>IF(InpPerformance!AD24&lt;&gt;"",InpPerformance!AD24,"")</f>
        <v/>
      </c>
      <c r="AE162" s="231" t="str">
        <f>IF(InpPerformance!AE24&lt;&gt;"",InpPerformance!AE24,"")</f>
        <v/>
      </c>
      <c r="AF162" s="231" t="str">
        <f>IF(InpPerformance!AF24&lt;&gt;"",InpPerformance!AF24,"")</f>
        <v/>
      </c>
      <c r="AG162" s="231" t="str">
        <f>IF(InpPerformance!AG24&lt;&gt;"",InpPerformance!AG24,"")</f>
        <v/>
      </c>
      <c r="AH162" s="231" t="str">
        <f>IF(InpPerformance!AH24&lt;&gt;"",InpPerformance!AH24,"")</f>
        <v/>
      </c>
      <c r="AI162" s="231" t="str">
        <f>IF(InpPerformance!AI24&lt;&gt;"",InpPerformance!AI24,"")</f>
        <v/>
      </c>
      <c r="AJ162" s="231" t="str">
        <f>IF(InpPerformance!AJ24&lt;&gt;"",InpPerformance!AJ24,"")</f>
        <v/>
      </c>
      <c r="AK162" s="231" t="str">
        <f>IF(InpPerformance!AK24&lt;&gt;"",InpPerformance!AK24,"")</f>
        <v/>
      </c>
      <c r="AL162" s="231" t="str">
        <f>IF(InpPerformance!AL24&lt;&gt;"",InpPerformance!AL24,"")</f>
        <v/>
      </c>
      <c r="AM162" s="231" t="str">
        <f>IF(InpPerformance!AM24&lt;&gt;"",InpPerformance!AM24,"")</f>
        <v/>
      </c>
      <c r="AN162" s="231" t="str">
        <f>IF(InpPerformance!AN24&lt;&gt;"",InpPerformance!AN24,"")</f>
        <v/>
      </c>
      <c r="AO162" s="231" t="str">
        <f>IF(InpPerformance!AO24&lt;&gt;"",InpPerformance!AO24,"")</f>
        <v/>
      </c>
      <c r="AP162" s="231" t="str">
        <f>IF(InpPerformance!AP24&lt;&gt;"",InpPerformance!AP24,"")</f>
        <v/>
      </c>
      <c r="AQ162" s="231" t="str">
        <f>IF(InpPerformance!AQ24&lt;&gt;"",InpPerformance!AQ24,"")</f>
        <v/>
      </c>
      <c r="AR162" s="231" t="str">
        <f>IF(InpPerformance!AR24&lt;&gt;"",InpPerformance!AR24,"")</f>
        <v/>
      </c>
      <c r="AS162" s="231" t="str">
        <f>IF(InpPerformance!AS24&lt;&gt;"",InpPerformance!AS24,"")</f>
        <v/>
      </c>
      <c r="AT162" s="231" t="str">
        <f>IF(InpPerformance!AT24&lt;&gt;"",InpPerformance!AT24,"")</f>
        <v/>
      </c>
      <c r="AU162" s="231" t="str">
        <f>IF(InpPerformance!AU24&lt;&gt;"",InpPerformance!AU24,"")</f>
        <v/>
      </c>
      <c r="AV162" s="231" t="str">
        <f>IF(InpPerformance!AV24&lt;&gt;"",InpPerformance!AV24,"")</f>
        <v/>
      </c>
      <c r="AW162" s="231" t="str">
        <f>IF(InpPerformance!AW24&lt;&gt;"",InpPerformance!AW24,"")</f>
        <v/>
      </c>
      <c r="AX162" s="231" t="str">
        <f>IF(InpPerformance!AX24&lt;&gt;"",InpPerformance!AX24,"")</f>
        <v/>
      </c>
      <c r="AY162" s="231" t="str">
        <f>IF(InpPerformance!AY24&lt;&gt;"",InpPerformance!AY24,"")</f>
        <v/>
      </c>
      <c r="AZ162" s="231" t="str">
        <f>IF(InpPerformance!AZ24&lt;&gt;"",InpPerformance!AZ24,"")</f>
        <v/>
      </c>
      <c r="BA162" s="231" t="str">
        <f>IF(InpPerformance!BA24&lt;&gt;"",InpPerformance!BA24,"")</f>
        <v/>
      </c>
      <c r="BB162" s="231" t="str">
        <f>IF(InpPerformance!BB24&lt;&gt;"",InpPerformance!BB24,"")</f>
        <v/>
      </c>
      <c r="BC162" s="231" t="str">
        <f>IF(InpPerformance!BC24&lt;&gt;"",InpPerformance!BC24,"")</f>
        <v/>
      </c>
      <c r="BD162" s="231" t="str">
        <f>IF(InpPerformance!BD24&lt;&gt;"",InpPerformance!BD24,"")</f>
        <v/>
      </c>
      <c r="BE162" s="231" t="str">
        <f>IF(InpPerformance!BE24&lt;&gt;"",InpPerformance!BE24,"")</f>
        <v/>
      </c>
      <c r="BF162" s="231" t="str">
        <f>IF(InpPerformance!BF24&lt;&gt;"",InpPerformance!BF24,"")</f>
        <v/>
      </c>
      <c r="BG162" s="231" t="str">
        <f>IF(InpPerformance!BG24&lt;&gt;"",InpPerformance!BG24,"")</f>
        <v/>
      </c>
      <c r="BH162" s="231" t="str">
        <f>IF(InpPerformance!BH24&lt;&gt;"",InpPerformance!BH24,"")</f>
        <v/>
      </c>
      <c r="BI162" s="231" t="str">
        <f>IF(InpPerformance!BI24&lt;&gt;"",InpPerformance!BI24,"")</f>
        <v/>
      </c>
      <c r="BJ162" s="231" t="str">
        <f>IF(InpPerformance!BJ24&lt;&gt;"",InpPerformance!BJ24,"")</f>
        <v/>
      </c>
      <c r="BK162" s="231" t="str">
        <f>IF(InpPerformance!BK24&lt;&gt;"",InpPerformance!BK24,"")</f>
        <v/>
      </c>
      <c r="BL162" s="231" t="str">
        <f>IF(InpPerformance!BL24&lt;&gt;"",InpPerformance!BL24,"")</f>
        <v/>
      </c>
      <c r="BM162" s="231" t="str">
        <f>IF(InpPerformance!BM24&lt;&gt;"",InpPerformance!BM24,"")</f>
        <v/>
      </c>
      <c r="BN162" s="231" t="str">
        <f>IF(InpPerformance!BN24&lt;&gt;"",InpPerformance!BN24,"")</f>
        <v/>
      </c>
      <c r="BO162" s="231" t="str">
        <f>IF(InpPerformance!BO24&lt;&gt;"",InpPerformance!BO24,"")</f>
        <v/>
      </c>
      <c r="BP162" s="231" t="str">
        <f>IF(InpPerformance!BP24&lt;&gt;"",InpPerformance!BP24,"")</f>
        <v/>
      </c>
      <c r="BQ162" s="231" t="str">
        <f>IF(InpPerformance!BQ24&lt;&gt;"",InpPerformance!BQ24,"")</f>
        <v/>
      </c>
    </row>
    <row r="163" spans="3:69" s="37" customFormat="1" x14ac:dyDescent="0.2">
      <c r="C163" s="220"/>
      <c r="D163" s="220"/>
      <c r="E163" s="220" t="str">
        <f>InpPerformance!E25</f>
        <v>Additional outperformance payments - override</v>
      </c>
      <c r="F163" s="220"/>
      <c r="G163" s="220" t="str">
        <f>InpPerformance!G25</f>
        <v>£m (2017-18 prices)</v>
      </c>
      <c r="H163" s="220"/>
      <c r="I163" s="220"/>
      <c r="J163" s="231" t="str">
        <f>IF(InpPerformance!J25&lt;&gt;"",InpPerformance!J25,"")</f>
        <v/>
      </c>
      <c r="K163" s="231" t="str">
        <f>IF(InpPerformance!K25&lt;&gt;"",InpPerformance!K25,"")</f>
        <v/>
      </c>
      <c r="L163" s="231" t="str">
        <f>IF(InpPerformance!L25&lt;&gt;"",InpPerformance!L25,"")</f>
        <v/>
      </c>
      <c r="M163" s="231" t="str">
        <f>IF(InpPerformance!M25&lt;&gt;"",InpPerformance!M25,"")</f>
        <v/>
      </c>
      <c r="N163" s="231" t="str">
        <f>IF(InpPerformance!N25&lt;&gt;"",InpPerformance!N25,"")</f>
        <v/>
      </c>
      <c r="O163" s="231" t="str">
        <f>IF(InpPerformance!O25&lt;&gt;"",InpPerformance!O25,"")</f>
        <v/>
      </c>
      <c r="P163" s="231" t="str">
        <f>IF(InpPerformance!P25&lt;&gt;"",InpPerformance!P25,"")</f>
        <v/>
      </c>
      <c r="Q163" s="231" t="str">
        <f>IF(InpPerformance!Q25&lt;&gt;"",InpPerformance!Q25,"")</f>
        <v/>
      </c>
      <c r="R163" s="231" t="str">
        <f>IF(InpPerformance!R25&lt;&gt;"",InpPerformance!R25,"")</f>
        <v/>
      </c>
      <c r="S163" s="231" t="str">
        <f>IF(InpPerformance!S25&lt;&gt;"",InpPerformance!S25,"")</f>
        <v/>
      </c>
      <c r="T163" s="231" t="str">
        <f>IF(InpPerformance!T25&lt;&gt;"",InpPerformance!T25,"")</f>
        <v/>
      </c>
      <c r="U163" s="231" t="str">
        <f>IF(InpPerformance!U25&lt;&gt;"",InpPerformance!U25,"")</f>
        <v/>
      </c>
      <c r="V163" s="231" t="str">
        <f>IF(InpPerformance!V25&lt;&gt;"",InpPerformance!V25,"")</f>
        <v/>
      </c>
      <c r="W163" s="231" t="str">
        <f>IF(InpPerformance!W25&lt;&gt;"",InpPerformance!W25,"")</f>
        <v/>
      </c>
      <c r="X163" s="231" t="str">
        <f>IF(InpPerformance!X25&lt;&gt;"",InpPerformance!X25,"")</f>
        <v/>
      </c>
      <c r="Y163" s="231" t="str">
        <f>IF(InpPerformance!Y25&lt;&gt;"",InpPerformance!Y25,"")</f>
        <v/>
      </c>
      <c r="Z163" s="231" t="str">
        <f>IF(InpPerformance!Z25&lt;&gt;"",InpPerformance!Z25,"")</f>
        <v/>
      </c>
      <c r="AA163" s="231" t="str">
        <f>IF(InpPerformance!AA25&lt;&gt;"",InpPerformance!AA25,"")</f>
        <v/>
      </c>
      <c r="AB163" s="231" t="str">
        <f>IF(InpPerformance!AB25&lt;&gt;"",InpPerformance!AB25,"")</f>
        <v/>
      </c>
      <c r="AC163" s="231" t="str">
        <f>IF(InpPerformance!AC25&lt;&gt;"",InpPerformance!AC25,"")</f>
        <v/>
      </c>
      <c r="AD163" s="231" t="str">
        <f>IF(InpPerformance!AD25&lt;&gt;"",InpPerformance!AD25,"")</f>
        <v/>
      </c>
      <c r="AE163" s="231" t="str">
        <f>IF(InpPerformance!AE25&lt;&gt;"",InpPerformance!AE25,"")</f>
        <v/>
      </c>
      <c r="AF163" s="231" t="str">
        <f>IF(InpPerformance!AF25&lt;&gt;"",InpPerformance!AF25,"")</f>
        <v/>
      </c>
      <c r="AG163" s="231" t="str">
        <f>IF(InpPerformance!AG25&lt;&gt;"",InpPerformance!AG25,"")</f>
        <v/>
      </c>
      <c r="AH163" s="231" t="str">
        <f>IF(InpPerformance!AH25&lt;&gt;"",InpPerformance!AH25,"")</f>
        <v/>
      </c>
      <c r="AI163" s="231" t="str">
        <f>IF(InpPerformance!AI25&lt;&gt;"",InpPerformance!AI25,"")</f>
        <v/>
      </c>
      <c r="AJ163" s="231" t="str">
        <f>IF(InpPerformance!AJ25&lt;&gt;"",InpPerformance!AJ25,"")</f>
        <v/>
      </c>
      <c r="AK163" s="231" t="str">
        <f>IF(InpPerformance!AK25&lt;&gt;"",InpPerformance!AK25,"")</f>
        <v/>
      </c>
      <c r="AL163" s="231" t="str">
        <f>IF(InpPerformance!AL25&lt;&gt;"",InpPerformance!AL25,"")</f>
        <v/>
      </c>
      <c r="AM163" s="231" t="str">
        <f>IF(InpPerformance!AM25&lt;&gt;"",InpPerformance!AM25,"")</f>
        <v/>
      </c>
      <c r="AN163" s="231" t="str">
        <f>IF(InpPerformance!AN25&lt;&gt;"",InpPerformance!AN25,"")</f>
        <v/>
      </c>
      <c r="AO163" s="231" t="str">
        <f>IF(InpPerformance!AO25&lt;&gt;"",InpPerformance!AO25,"")</f>
        <v/>
      </c>
      <c r="AP163" s="231" t="str">
        <f>IF(InpPerformance!AP25&lt;&gt;"",InpPerformance!AP25,"")</f>
        <v/>
      </c>
      <c r="AQ163" s="231" t="str">
        <f>IF(InpPerformance!AQ25&lt;&gt;"",InpPerformance!AQ25,"")</f>
        <v/>
      </c>
      <c r="AR163" s="231" t="str">
        <f>IF(InpPerformance!AR25&lt;&gt;"",InpPerformance!AR25,"")</f>
        <v/>
      </c>
      <c r="AS163" s="231" t="str">
        <f>IF(InpPerformance!AS25&lt;&gt;"",InpPerformance!AS25,"")</f>
        <v/>
      </c>
      <c r="AT163" s="231" t="str">
        <f>IF(InpPerformance!AT25&lt;&gt;"",InpPerformance!AT25,"")</f>
        <v/>
      </c>
      <c r="AU163" s="231" t="str">
        <f>IF(InpPerformance!AU25&lt;&gt;"",InpPerformance!AU25,"")</f>
        <v/>
      </c>
      <c r="AV163" s="231" t="str">
        <f>IF(InpPerformance!AV25&lt;&gt;"",InpPerformance!AV25,"")</f>
        <v/>
      </c>
      <c r="AW163" s="231" t="str">
        <f>IF(InpPerformance!AW25&lt;&gt;"",InpPerformance!AW25,"")</f>
        <v/>
      </c>
      <c r="AX163" s="231" t="str">
        <f>IF(InpPerformance!AX25&lt;&gt;"",InpPerformance!AX25,"")</f>
        <v/>
      </c>
      <c r="AY163" s="231" t="str">
        <f>IF(InpPerformance!AY25&lt;&gt;"",InpPerformance!AY25,"")</f>
        <v/>
      </c>
      <c r="AZ163" s="231" t="str">
        <f>IF(InpPerformance!AZ25&lt;&gt;"",InpPerformance!AZ25,"")</f>
        <v/>
      </c>
      <c r="BA163" s="231" t="str">
        <f>IF(InpPerformance!BA25&lt;&gt;"",InpPerformance!BA25,"")</f>
        <v/>
      </c>
      <c r="BB163" s="231" t="str">
        <f>IF(InpPerformance!BB25&lt;&gt;"",InpPerformance!BB25,"")</f>
        <v/>
      </c>
      <c r="BC163" s="231" t="str">
        <f>IF(InpPerformance!BC25&lt;&gt;"",InpPerformance!BC25,"")</f>
        <v/>
      </c>
      <c r="BD163" s="231" t="str">
        <f>IF(InpPerformance!BD25&lt;&gt;"",InpPerformance!BD25,"")</f>
        <v/>
      </c>
      <c r="BE163" s="231" t="str">
        <f>IF(InpPerformance!BE25&lt;&gt;"",InpPerformance!BE25,"")</f>
        <v/>
      </c>
      <c r="BF163" s="231" t="str">
        <f>IF(InpPerformance!BF25&lt;&gt;"",InpPerformance!BF25,"")</f>
        <v/>
      </c>
      <c r="BG163" s="231" t="str">
        <f>IF(InpPerformance!BG25&lt;&gt;"",InpPerformance!BG25,"")</f>
        <v/>
      </c>
      <c r="BH163" s="231" t="str">
        <f>IF(InpPerformance!BH25&lt;&gt;"",InpPerformance!BH25,"")</f>
        <v/>
      </c>
      <c r="BI163" s="231" t="str">
        <f>IF(InpPerformance!BI25&lt;&gt;"",InpPerformance!BI25,"")</f>
        <v/>
      </c>
      <c r="BJ163" s="231" t="str">
        <f>IF(InpPerformance!BJ25&lt;&gt;"",InpPerformance!BJ25,"")</f>
        <v/>
      </c>
      <c r="BK163" s="231" t="str">
        <f>IF(InpPerformance!BK25&lt;&gt;"",InpPerformance!BK25,"")</f>
        <v/>
      </c>
      <c r="BL163" s="231" t="str">
        <f>IF(InpPerformance!BL25&lt;&gt;"",InpPerformance!BL25,"")</f>
        <v/>
      </c>
      <c r="BM163" s="231" t="str">
        <f>IF(InpPerformance!BM25&lt;&gt;"",InpPerformance!BM25,"")</f>
        <v/>
      </c>
      <c r="BN163" s="231" t="str">
        <f>IF(InpPerformance!BN25&lt;&gt;"",InpPerformance!BN25,"")</f>
        <v/>
      </c>
      <c r="BO163" s="231" t="str">
        <f>IF(InpPerformance!BO25&lt;&gt;"",InpPerformance!BO25,"")</f>
        <v/>
      </c>
      <c r="BP163" s="231" t="str">
        <f>IF(InpPerformance!BP25&lt;&gt;"",InpPerformance!BP25,"")</f>
        <v/>
      </c>
      <c r="BQ163" s="231" t="str">
        <f>IF(InpPerformance!BQ25&lt;&gt;"",InpPerformance!BQ25,"")</f>
        <v/>
      </c>
    </row>
    <row r="164" spans="3:69" s="38" customFormat="1" x14ac:dyDescent="0.2">
      <c r="J164" s="232"/>
      <c r="K164" s="232"/>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232"/>
      <c r="AJ164" s="232"/>
      <c r="AK164" s="232"/>
      <c r="AL164" s="232"/>
      <c r="AM164" s="232"/>
      <c r="AN164" s="232"/>
      <c r="AO164" s="232"/>
      <c r="AP164" s="232"/>
      <c r="AQ164" s="232"/>
      <c r="AR164" s="232"/>
      <c r="AS164" s="232"/>
      <c r="AT164" s="232"/>
      <c r="AU164" s="232"/>
      <c r="AV164" s="232"/>
      <c r="AW164" s="232"/>
      <c r="AX164" s="232"/>
      <c r="AY164" s="232"/>
      <c r="AZ164" s="232"/>
      <c r="BA164" s="232"/>
      <c r="BB164" s="232"/>
      <c r="BC164" s="232"/>
      <c r="BD164" s="232"/>
      <c r="BE164" s="232"/>
      <c r="BF164" s="232"/>
      <c r="BG164" s="232"/>
      <c r="BH164" s="232"/>
      <c r="BI164" s="232"/>
      <c r="BJ164" s="232"/>
      <c r="BK164" s="232"/>
      <c r="BL164" s="232"/>
      <c r="BM164" s="232"/>
      <c r="BN164" s="232"/>
      <c r="BO164" s="232"/>
      <c r="BP164" s="232"/>
      <c r="BQ164" s="232"/>
    </row>
    <row r="165" spans="3:69" s="37" customFormat="1" x14ac:dyDescent="0.2">
      <c r="C165" s="220"/>
      <c r="D165" s="220"/>
      <c r="E165" s="220" t="str">
        <f>InpPerformance!E27</f>
        <v>Standard underperformance payments - override (must be negative)</v>
      </c>
      <c r="F165" s="220"/>
      <c r="G165" s="220" t="str">
        <f>InpPerformance!G27</f>
        <v>£m (2017-18 prices)</v>
      </c>
      <c r="H165" s="220"/>
      <c r="I165" s="220"/>
      <c r="J165" s="231" t="str">
        <f>IF(InpPerformance!J27&lt;&gt;"",InpPerformance!J27,"")</f>
        <v/>
      </c>
      <c r="K165" s="231" t="str">
        <f>IF(InpPerformance!K27&lt;&gt;"",InpPerformance!K27,"")</f>
        <v/>
      </c>
      <c r="L165" s="231" t="str">
        <f>IF(InpPerformance!L27&lt;&gt;"",InpPerformance!L27,"")</f>
        <v/>
      </c>
      <c r="M165" s="231" t="str">
        <f>IF(InpPerformance!M27&lt;&gt;"",InpPerformance!M27,"")</f>
        <v/>
      </c>
      <c r="N165" s="231" t="str">
        <f>IF(InpPerformance!N27&lt;&gt;"",InpPerformance!N27,"")</f>
        <v/>
      </c>
      <c r="O165" s="231" t="str">
        <f>IF(InpPerformance!O27&lt;&gt;"",InpPerformance!O27,"")</f>
        <v/>
      </c>
      <c r="P165" s="231" t="str">
        <f>IF(InpPerformance!P27&lt;&gt;"",InpPerformance!P27,"")</f>
        <v/>
      </c>
      <c r="Q165" s="231" t="str">
        <f>IF(InpPerformance!Q27&lt;&gt;"",InpPerformance!Q27,"")</f>
        <v/>
      </c>
      <c r="R165" s="231" t="str">
        <f>IF(InpPerformance!R27&lt;&gt;"",InpPerformance!R27,"")</f>
        <v/>
      </c>
      <c r="S165" s="231" t="str">
        <f>IF(InpPerformance!S27&lt;&gt;"",InpPerformance!S27,"")</f>
        <v/>
      </c>
      <c r="T165" s="231" t="str">
        <f>IF(InpPerformance!T27&lt;&gt;"",InpPerformance!T27,"")</f>
        <v/>
      </c>
      <c r="U165" s="231" t="str">
        <f>IF(InpPerformance!U27&lt;&gt;"",InpPerformance!U27,"")</f>
        <v/>
      </c>
      <c r="V165" s="231" t="str">
        <f>IF(InpPerformance!V27&lt;&gt;"",InpPerformance!V27,"")</f>
        <v/>
      </c>
      <c r="W165" s="231" t="str">
        <f>IF(InpPerformance!W27&lt;&gt;"",InpPerformance!W27,"")</f>
        <v/>
      </c>
      <c r="X165" s="231" t="str">
        <f>IF(InpPerformance!X27&lt;&gt;"",InpPerformance!X27,"")</f>
        <v/>
      </c>
      <c r="Y165" s="231" t="str">
        <f>IF(InpPerformance!Y27&lt;&gt;"",InpPerformance!Y27,"")</f>
        <v/>
      </c>
      <c r="Z165" s="231" t="str">
        <f>IF(InpPerformance!Z27&lt;&gt;"",InpPerformance!Z27,"")</f>
        <v/>
      </c>
      <c r="AA165" s="231" t="str">
        <f>IF(InpPerformance!AA27&lt;&gt;"",InpPerformance!AA27,"")</f>
        <v/>
      </c>
      <c r="AB165" s="231" t="str">
        <f>IF(InpPerformance!AB27&lt;&gt;"",InpPerformance!AB27,"")</f>
        <v/>
      </c>
      <c r="AC165" s="231" t="str">
        <f>IF(InpPerformance!AC27&lt;&gt;"",InpPerformance!AC27,"")</f>
        <v/>
      </c>
      <c r="AD165" s="231" t="str">
        <f>IF(InpPerformance!AD27&lt;&gt;"",InpPerformance!AD27,"")</f>
        <v/>
      </c>
      <c r="AE165" s="231" t="str">
        <f>IF(InpPerformance!AE27&lt;&gt;"",InpPerformance!AE27,"")</f>
        <v/>
      </c>
      <c r="AF165" s="231" t="str">
        <f>IF(InpPerformance!AF27&lt;&gt;"",InpPerformance!AF27,"")</f>
        <v/>
      </c>
      <c r="AG165" s="231" t="str">
        <f>IF(InpPerformance!AG27&lt;&gt;"",InpPerformance!AG27,"")</f>
        <v/>
      </c>
      <c r="AH165" s="231" t="str">
        <f>IF(InpPerformance!AH27&lt;&gt;"",InpPerformance!AH27,"")</f>
        <v/>
      </c>
      <c r="AI165" s="231" t="str">
        <f>IF(InpPerformance!AI27&lt;&gt;"",InpPerformance!AI27,"")</f>
        <v/>
      </c>
      <c r="AJ165" s="231" t="str">
        <f>IF(InpPerformance!AJ27&lt;&gt;"",InpPerformance!AJ27,"")</f>
        <v/>
      </c>
      <c r="AK165" s="231" t="str">
        <f>IF(InpPerformance!AK27&lt;&gt;"",InpPerformance!AK27,"")</f>
        <v/>
      </c>
      <c r="AL165" s="231" t="str">
        <f>IF(InpPerformance!AL27&lt;&gt;"",InpPerformance!AL27,"")</f>
        <v/>
      </c>
      <c r="AM165" s="231" t="str">
        <f>IF(InpPerformance!AM27&lt;&gt;"",InpPerformance!AM27,"")</f>
        <v/>
      </c>
      <c r="AN165" s="231" t="str">
        <f>IF(InpPerformance!AN27&lt;&gt;"",InpPerformance!AN27,"")</f>
        <v/>
      </c>
      <c r="AO165" s="231" t="str">
        <f>IF(InpPerformance!AO27&lt;&gt;"",InpPerformance!AO27,"")</f>
        <v/>
      </c>
      <c r="AP165" s="231" t="str">
        <f>IF(InpPerformance!AP27&lt;&gt;"",InpPerformance!AP27,"")</f>
        <v/>
      </c>
      <c r="AQ165" s="231" t="str">
        <f>IF(InpPerformance!AQ27&lt;&gt;"",InpPerformance!AQ27,"")</f>
        <v/>
      </c>
      <c r="AR165" s="231" t="str">
        <f>IF(InpPerformance!AR27&lt;&gt;"",InpPerformance!AR27,"")</f>
        <v/>
      </c>
      <c r="AS165" s="231" t="str">
        <f>IF(InpPerformance!AS27&lt;&gt;"",InpPerformance!AS27,"")</f>
        <v/>
      </c>
      <c r="AT165" s="231" t="str">
        <f>IF(InpPerformance!AT27&lt;&gt;"",InpPerformance!AT27,"")</f>
        <v/>
      </c>
      <c r="AU165" s="231" t="str">
        <f>IF(InpPerformance!AU27&lt;&gt;"",InpPerformance!AU27,"")</f>
        <v/>
      </c>
      <c r="AV165" s="231" t="str">
        <f>IF(InpPerformance!AV27&lt;&gt;"",InpPerformance!AV27,"")</f>
        <v/>
      </c>
      <c r="AW165" s="231" t="str">
        <f>IF(InpPerformance!AW27&lt;&gt;"",InpPerformance!AW27,"")</f>
        <v/>
      </c>
      <c r="AX165" s="231" t="str">
        <f>IF(InpPerformance!AX27&lt;&gt;"",InpPerformance!AX27,"")</f>
        <v/>
      </c>
      <c r="AY165" s="231" t="str">
        <f>IF(InpPerformance!AY27&lt;&gt;"",InpPerformance!AY27,"")</f>
        <v/>
      </c>
      <c r="AZ165" s="231" t="str">
        <f>IF(InpPerformance!AZ27&lt;&gt;"",InpPerformance!AZ27,"")</f>
        <v/>
      </c>
      <c r="BA165" s="231" t="str">
        <f>IF(InpPerformance!BA27&lt;&gt;"",InpPerformance!BA27,"")</f>
        <v/>
      </c>
      <c r="BB165" s="231" t="str">
        <f>IF(InpPerformance!BB27&lt;&gt;"",InpPerformance!BB27,"")</f>
        <v/>
      </c>
      <c r="BC165" s="231" t="str">
        <f>IF(InpPerformance!BC27&lt;&gt;"",InpPerformance!BC27,"")</f>
        <v/>
      </c>
      <c r="BD165" s="231" t="str">
        <f>IF(InpPerformance!BD27&lt;&gt;"",InpPerformance!BD27,"")</f>
        <v/>
      </c>
      <c r="BE165" s="231" t="str">
        <f>IF(InpPerformance!BE27&lt;&gt;"",InpPerformance!BE27,"")</f>
        <v/>
      </c>
      <c r="BF165" s="231" t="str">
        <f>IF(InpPerformance!BF27&lt;&gt;"",InpPerformance!BF27,"")</f>
        <v/>
      </c>
      <c r="BG165" s="231" t="str">
        <f>IF(InpPerformance!BG27&lt;&gt;"",InpPerformance!BG27,"")</f>
        <v/>
      </c>
      <c r="BH165" s="231" t="str">
        <f>IF(InpPerformance!BH27&lt;&gt;"",InpPerformance!BH27,"")</f>
        <v/>
      </c>
      <c r="BI165" s="231" t="str">
        <f>IF(InpPerformance!BI27&lt;&gt;"",InpPerformance!BI27,"")</f>
        <v/>
      </c>
      <c r="BJ165" s="231" t="str">
        <f>IF(InpPerformance!BJ27&lt;&gt;"",InpPerformance!BJ27,"")</f>
        <v/>
      </c>
      <c r="BK165" s="231" t="str">
        <f>IF(InpPerformance!BK27&lt;&gt;"",InpPerformance!BK27,"")</f>
        <v/>
      </c>
      <c r="BL165" s="231" t="str">
        <f>IF(InpPerformance!BL27&lt;&gt;"",InpPerformance!BL27,"")</f>
        <v/>
      </c>
      <c r="BM165" s="231" t="str">
        <f>IF(InpPerformance!BM27&lt;&gt;"",InpPerformance!BM27,"")</f>
        <v/>
      </c>
      <c r="BN165" s="231" t="str">
        <f>IF(InpPerformance!BN27&lt;&gt;"",InpPerformance!BN27,"")</f>
        <v/>
      </c>
      <c r="BO165" s="231" t="str">
        <f>IF(InpPerformance!BO27&lt;&gt;"",InpPerformance!BO27,"")</f>
        <v/>
      </c>
      <c r="BP165" s="231" t="str">
        <f>IF(InpPerformance!BP27&lt;&gt;"",InpPerformance!BP27,"")</f>
        <v/>
      </c>
      <c r="BQ165" s="231" t="str">
        <f>IF(InpPerformance!BQ27&lt;&gt;"",InpPerformance!BQ27,"")</f>
        <v/>
      </c>
    </row>
    <row r="166" spans="3:69" s="37" customFormat="1" x14ac:dyDescent="0.2">
      <c r="C166" s="220"/>
      <c r="D166" s="220"/>
      <c r="E166" s="220" t="str">
        <f>InpPerformance!E28</f>
        <v>Enhanced underperformance payments - override</v>
      </c>
      <c r="F166" s="220"/>
      <c r="G166" s="220" t="str">
        <f>InpPerformance!G28</f>
        <v>£m (2017-18 prices)</v>
      </c>
      <c r="H166" s="220"/>
      <c r="I166" s="220"/>
      <c r="J166" s="231" t="str">
        <f>IF(InpPerformance!J28&lt;&gt;"",InpPerformance!J28,"")</f>
        <v/>
      </c>
      <c r="K166" s="231" t="str">
        <f>IF(InpPerformance!K28&lt;&gt;"",InpPerformance!K28,"")</f>
        <v/>
      </c>
      <c r="L166" s="231" t="str">
        <f>IF(InpPerformance!L28&lt;&gt;"",InpPerformance!L28,"")</f>
        <v/>
      </c>
      <c r="M166" s="231" t="str">
        <f>IF(InpPerformance!M28&lt;&gt;"",InpPerformance!M28,"")</f>
        <v/>
      </c>
      <c r="N166" s="231" t="str">
        <f>IF(InpPerformance!N28&lt;&gt;"",InpPerformance!N28,"")</f>
        <v/>
      </c>
      <c r="O166" s="231" t="str">
        <f>IF(InpPerformance!O28&lt;&gt;"",InpPerformance!O28,"")</f>
        <v/>
      </c>
      <c r="P166" s="231" t="str">
        <f>IF(InpPerformance!P28&lt;&gt;"",InpPerformance!P28,"")</f>
        <v/>
      </c>
      <c r="Q166" s="231" t="str">
        <f>IF(InpPerformance!Q28&lt;&gt;"",InpPerformance!Q28,"")</f>
        <v/>
      </c>
      <c r="R166" s="231" t="str">
        <f>IF(InpPerformance!R28&lt;&gt;"",InpPerformance!R28,"")</f>
        <v/>
      </c>
      <c r="S166" s="231" t="str">
        <f>IF(InpPerformance!S28&lt;&gt;"",InpPerformance!S28,"")</f>
        <v/>
      </c>
      <c r="T166" s="231" t="str">
        <f>IF(InpPerformance!T28&lt;&gt;"",InpPerformance!T28,"")</f>
        <v/>
      </c>
      <c r="U166" s="231" t="str">
        <f>IF(InpPerformance!U28&lt;&gt;"",InpPerformance!U28,"")</f>
        <v/>
      </c>
      <c r="V166" s="231" t="str">
        <f>IF(InpPerformance!V28&lt;&gt;"",InpPerformance!V28,"")</f>
        <v/>
      </c>
      <c r="W166" s="231" t="str">
        <f>IF(InpPerformance!W28&lt;&gt;"",InpPerformance!W28,"")</f>
        <v/>
      </c>
      <c r="X166" s="231" t="str">
        <f>IF(InpPerformance!X28&lt;&gt;"",InpPerformance!X28,"")</f>
        <v/>
      </c>
      <c r="Y166" s="231" t="str">
        <f>IF(InpPerformance!Y28&lt;&gt;"",InpPerformance!Y28,"")</f>
        <v/>
      </c>
      <c r="Z166" s="231" t="str">
        <f>IF(InpPerformance!Z28&lt;&gt;"",InpPerformance!Z28,"")</f>
        <v/>
      </c>
      <c r="AA166" s="231" t="str">
        <f>IF(InpPerformance!AA28&lt;&gt;"",InpPerformance!AA28,"")</f>
        <v/>
      </c>
      <c r="AB166" s="231" t="str">
        <f>IF(InpPerformance!AB28&lt;&gt;"",InpPerformance!AB28,"")</f>
        <v/>
      </c>
      <c r="AC166" s="231" t="str">
        <f>IF(InpPerformance!AC28&lt;&gt;"",InpPerformance!AC28,"")</f>
        <v/>
      </c>
      <c r="AD166" s="231" t="str">
        <f>IF(InpPerformance!AD28&lt;&gt;"",InpPerformance!AD28,"")</f>
        <v/>
      </c>
      <c r="AE166" s="231" t="str">
        <f>IF(InpPerformance!AE28&lt;&gt;"",InpPerformance!AE28,"")</f>
        <v/>
      </c>
      <c r="AF166" s="231" t="str">
        <f>IF(InpPerformance!AF28&lt;&gt;"",InpPerformance!AF28,"")</f>
        <v/>
      </c>
      <c r="AG166" s="231" t="str">
        <f>IF(InpPerformance!AG28&lt;&gt;"",InpPerformance!AG28,"")</f>
        <v/>
      </c>
      <c r="AH166" s="231" t="str">
        <f>IF(InpPerformance!AH28&lt;&gt;"",InpPerformance!AH28,"")</f>
        <v/>
      </c>
      <c r="AI166" s="231" t="str">
        <f>IF(InpPerformance!AI28&lt;&gt;"",InpPerformance!AI28,"")</f>
        <v/>
      </c>
      <c r="AJ166" s="231" t="str">
        <f>IF(InpPerformance!AJ28&lt;&gt;"",InpPerformance!AJ28,"")</f>
        <v/>
      </c>
      <c r="AK166" s="231" t="str">
        <f>IF(InpPerformance!AK28&lt;&gt;"",InpPerformance!AK28,"")</f>
        <v/>
      </c>
      <c r="AL166" s="231" t="str">
        <f>IF(InpPerformance!AL28&lt;&gt;"",InpPerformance!AL28,"")</f>
        <v/>
      </c>
      <c r="AM166" s="231" t="str">
        <f>IF(InpPerformance!AM28&lt;&gt;"",InpPerformance!AM28,"")</f>
        <v/>
      </c>
      <c r="AN166" s="231" t="str">
        <f>IF(InpPerformance!AN28&lt;&gt;"",InpPerformance!AN28,"")</f>
        <v/>
      </c>
      <c r="AO166" s="231" t="str">
        <f>IF(InpPerformance!AO28&lt;&gt;"",InpPerformance!AO28,"")</f>
        <v/>
      </c>
      <c r="AP166" s="231" t="str">
        <f>IF(InpPerformance!AP28&lt;&gt;"",InpPerformance!AP28,"")</f>
        <v/>
      </c>
      <c r="AQ166" s="231" t="str">
        <f>IF(InpPerformance!AQ28&lt;&gt;"",InpPerformance!AQ28,"")</f>
        <v/>
      </c>
      <c r="AR166" s="231" t="str">
        <f>IF(InpPerformance!AR28&lt;&gt;"",InpPerformance!AR28,"")</f>
        <v/>
      </c>
      <c r="AS166" s="231" t="str">
        <f>IF(InpPerformance!AS28&lt;&gt;"",InpPerformance!AS28,"")</f>
        <v/>
      </c>
      <c r="AT166" s="231" t="str">
        <f>IF(InpPerformance!AT28&lt;&gt;"",InpPerformance!AT28,"")</f>
        <v/>
      </c>
      <c r="AU166" s="231" t="str">
        <f>IF(InpPerformance!AU28&lt;&gt;"",InpPerformance!AU28,"")</f>
        <v/>
      </c>
      <c r="AV166" s="231" t="str">
        <f>IF(InpPerformance!AV28&lt;&gt;"",InpPerformance!AV28,"")</f>
        <v/>
      </c>
      <c r="AW166" s="231" t="str">
        <f>IF(InpPerformance!AW28&lt;&gt;"",InpPerformance!AW28,"")</f>
        <v/>
      </c>
      <c r="AX166" s="231" t="str">
        <f>IF(InpPerformance!AX28&lt;&gt;"",InpPerformance!AX28,"")</f>
        <v/>
      </c>
      <c r="AY166" s="231" t="str">
        <f>IF(InpPerformance!AY28&lt;&gt;"",InpPerformance!AY28,"")</f>
        <v/>
      </c>
      <c r="AZ166" s="231" t="str">
        <f>IF(InpPerformance!AZ28&lt;&gt;"",InpPerformance!AZ28,"")</f>
        <v/>
      </c>
      <c r="BA166" s="231" t="str">
        <f>IF(InpPerformance!BA28&lt;&gt;"",InpPerformance!BA28,"")</f>
        <v/>
      </c>
      <c r="BB166" s="231" t="str">
        <f>IF(InpPerformance!BB28&lt;&gt;"",InpPerformance!BB28,"")</f>
        <v/>
      </c>
      <c r="BC166" s="231" t="str">
        <f>IF(InpPerformance!BC28&lt;&gt;"",InpPerformance!BC28,"")</f>
        <v/>
      </c>
      <c r="BD166" s="231" t="str">
        <f>IF(InpPerformance!BD28&lt;&gt;"",InpPerformance!BD28,"")</f>
        <v/>
      </c>
      <c r="BE166" s="231" t="str">
        <f>IF(InpPerformance!BE28&lt;&gt;"",InpPerformance!BE28,"")</f>
        <v/>
      </c>
      <c r="BF166" s="231" t="str">
        <f>IF(InpPerformance!BF28&lt;&gt;"",InpPerformance!BF28,"")</f>
        <v/>
      </c>
      <c r="BG166" s="231" t="str">
        <f>IF(InpPerformance!BG28&lt;&gt;"",InpPerformance!BG28,"")</f>
        <v/>
      </c>
      <c r="BH166" s="231" t="str">
        <f>IF(InpPerformance!BH28&lt;&gt;"",InpPerformance!BH28,"")</f>
        <v/>
      </c>
      <c r="BI166" s="231" t="str">
        <f>IF(InpPerformance!BI28&lt;&gt;"",InpPerformance!BI28,"")</f>
        <v/>
      </c>
      <c r="BJ166" s="231" t="str">
        <f>IF(InpPerformance!BJ28&lt;&gt;"",InpPerformance!BJ28,"")</f>
        <v/>
      </c>
      <c r="BK166" s="231" t="str">
        <f>IF(InpPerformance!BK28&lt;&gt;"",InpPerformance!BK28,"")</f>
        <v/>
      </c>
      <c r="BL166" s="231" t="str">
        <f>IF(InpPerformance!BL28&lt;&gt;"",InpPerformance!BL28,"")</f>
        <v/>
      </c>
      <c r="BM166" s="231" t="str">
        <f>IF(InpPerformance!BM28&lt;&gt;"",InpPerformance!BM28,"")</f>
        <v/>
      </c>
      <c r="BN166" s="231" t="str">
        <f>IF(InpPerformance!BN28&lt;&gt;"",InpPerformance!BN28,"")</f>
        <v/>
      </c>
      <c r="BO166" s="231" t="str">
        <f>IF(InpPerformance!BO28&lt;&gt;"",InpPerformance!BO28,"")</f>
        <v/>
      </c>
      <c r="BP166" s="231" t="str">
        <f>IF(InpPerformance!BP28&lt;&gt;"",InpPerformance!BP28,"")</f>
        <v/>
      </c>
      <c r="BQ166" s="231" t="str">
        <f>IF(InpPerformance!BQ28&lt;&gt;"",InpPerformance!BQ28,"")</f>
        <v/>
      </c>
    </row>
    <row r="167" spans="3:69" s="37" customFormat="1" x14ac:dyDescent="0.2">
      <c r="C167" s="220"/>
      <c r="D167" s="220"/>
      <c r="E167" s="220" t="str">
        <f>InpPerformance!E29</f>
        <v>Additional underperformance payments - override</v>
      </c>
      <c r="F167" s="220"/>
      <c r="G167" s="220" t="str">
        <f>InpPerformance!G29</f>
        <v>£m (2017-18 prices)</v>
      </c>
      <c r="H167" s="220"/>
      <c r="I167" s="220"/>
      <c r="J167" s="231" t="str">
        <f>IF(InpPerformance!J29&lt;&gt;"",InpPerformance!J29,"")</f>
        <v/>
      </c>
      <c r="K167" s="231" t="str">
        <f>IF(InpPerformance!K29&lt;&gt;"",InpPerformance!K29,"")</f>
        <v/>
      </c>
      <c r="L167" s="231" t="str">
        <f>IF(InpPerformance!L29&lt;&gt;"",InpPerformance!L29,"")</f>
        <v/>
      </c>
      <c r="M167" s="231" t="str">
        <f>IF(InpPerformance!M29&lt;&gt;"",InpPerformance!M29,"")</f>
        <v/>
      </c>
      <c r="N167" s="231" t="str">
        <f>IF(InpPerformance!N29&lt;&gt;"",InpPerformance!N29,"")</f>
        <v/>
      </c>
      <c r="O167" s="231" t="str">
        <f>IF(InpPerformance!O29&lt;&gt;"",InpPerformance!O29,"")</f>
        <v/>
      </c>
      <c r="P167" s="231" t="str">
        <f>IF(InpPerformance!P29&lt;&gt;"",InpPerformance!P29,"")</f>
        <v/>
      </c>
      <c r="Q167" s="231" t="str">
        <f>IF(InpPerformance!Q29&lt;&gt;"",InpPerformance!Q29,"")</f>
        <v/>
      </c>
      <c r="R167" s="231" t="str">
        <f>IF(InpPerformance!R29&lt;&gt;"",InpPerformance!R29,"")</f>
        <v/>
      </c>
      <c r="S167" s="231" t="str">
        <f>IF(InpPerformance!S29&lt;&gt;"",InpPerformance!S29,"")</f>
        <v/>
      </c>
      <c r="T167" s="231" t="str">
        <f>IF(InpPerformance!T29&lt;&gt;"",InpPerformance!T29,"")</f>
        <v/>
      </c>
      <c r="U167" s="231" t="str">
        <f>IF(InpPerformance!U29&lt;&gt;"",InpPerformance!U29,"")</f>
        <v/>
      </c>
      <c r="V167" s="231" t="str">
        <f>IF(InpPerformance!V29&lt;&gt;"",InpPerformance!V29,"")</f>
        <v/>
      </c>
      <c r="W167" s="231" t="str">
        <f>IF(InpPerformance!W29&lt;&gt;"",InpPerformance!W29,"")</f>
        <v/>
      </c>
      <c r="X167" s="231" t="str">
        <f>IF(InpPerformance!X29&lt;&gt;"",InpPerformance!X29,"")</f>
        <v/>
      </c>
      <c r="Y167" s="231" t="str">
        <f>IF(InpPerformance!Y29&lt;&gt;"",InpPerformance!Y29,"")</f>
        <v/>
      </c>
      <c r="Z167" s="231" t="str">
        <f>IF(InpPerformance!Z29&lt;&gt;"",InpPerformance!Z29,"")</f>
        <v/>
      </c>
      <c r="AA167" s="231" t="str">
        <f>IF(InpPerformance!AA29&lt;&gt;"",InpPerformance!AA29,"")</f>
        <v/>
      </c>
      <c r="AB167" s="231" t="str">
        <f>IF(InpPerformance!AB29&lt;&gt;"",InpPerformance!AB29,"")</f>
        <v/>
      </c>
      <c r="AC167" s="231" t="str">
        <f>IF(InpPerformance!AC29&lt;&gt;"",InpPerformance!AC29,"")</f>
        <v/>
      </c>
      <c r="AD167" s="231" t="str">
        <f>IF(InpPerformance!AD29&lt;&gt;"",InpPerformance!AD29,"")</f>
        <v/>
      </c>
      <c r="AE167" s="231" t="str">
        <f>IF(InpPerformance!AE29&lt;&gt;"",InpPerformance!AE29,"")</f>
        <v/>
      </c>
      <c r="AF167" s="231" t="str">
        <f>IF(InpPerformance!AF29&lt;&gt;"",InpPerformance!AF29,"")</f>
        <v/>
      </c>
      <c r="AG167" s="231" t="str">
        <f>IF(InpPerformance!AG29&lt;&gt;"",InpPerformance!AG29,"")</f>
        <v/>
      </c>
      <c r="AH167" s="231" t="str">
        <f>IF(InpPerformance!AH29&lt;&gt;"",InpPerformance!AH29,"")</f>
        <v/>
      </c>
      <c r="AI167" s="231" t="str">
        <f>IF(InpPerformance!AI29&lt;&gt;"",InpPerformance!AI29,"")</f>
        <v/>
      </c>
      <c r="AJ167" s="231" t="str">
        <f>IF(InpPerformance!AJ29&lt;&gt;"",InpPerformance!AJ29,"")</f>
        <v/>
      </c>
      <c r="AK167" s="231" t="str">
        <f>IF(InpPerformance!AK29&lt;&gt;"",InpPerformance!AK29,"")</f>
        <v/>
      </c>
      <c r="AL167" s="231" t="str">
        <f>IF(InpPerformance!AL29&lt;&gt;"",InpPerformance!AL29,"")</f>
        <v/>
      </c>
      <c r="AM167" s="231" t="str">
        <f>IF(InpPerformance!AM29&lt;&gt;"",InpPerformance!AM29,"")</f>
        <v/>
      </c>
      <c r="AN167" s="231" t="str">
        <f>IF(InpPerformance!AN29&lt;&gt;"",InpPerformance!AN29,"")</f>
        <v/>
      </c>
      <c r="AO167" s="231" t="str">
        <f>IF(InpPerformance!AO29&lt;&gt;"",InpPerformance!AO29,"")</f>
        <v/>
      </c>
      <c r="AP167" s="231" t="str">
        <f>IF(InpPerformance!AP29&lt;&gt;"",InpPerformance!AP29,"")</f>
        <v/>
      </c>
      <c r="AQ167" s="231" t="str">
        <f>IF(InpPerformance!AQ29&lt;&gt;"",InpPerformance!AQ29,"")</f>
        <v/>
      </c>
      <c r="AR167" s="231" t="str">
        <f>IF(InpPerformance!AR29&lt;&gt;"",InpPerformance!AR29,"")</f>
        <v/>
      </c>
      <c r="AS167" s="231" t="str">
        <f>IF(InpPerformance!AS29&lt;&gt;"",InpPerformance!AS29,"")</f>
        <v/>
      </c>
      <c r="AT167" s="231" t="str">
        <f>IF(InpPerformance!AT29&lt;&gt;"",InpPerformance!AT29,"")</f>
        <v/>
      </c>
      <c r="AU167" s="231" t="str">
        <f>IF(InpPerformance!AU29&lt;&gt;"",InpPerformance!AU29,"")</f>
        <v/>
      </c>
      <c r="AV167" s="231" t="str">
        <f>IF(InpPerformance!AV29&lt;&gt;"",InpPerformance!AV29,"")</f>
        <v/>
      </c>
      <c r="AW167" s="231" t="str">
        <f>IF(InpPerformance!AW29&lt;&gt;"",InpPerformance!AW29,"")</f>
        <v/>
      </c>
      <c r="AX167" s="231" t="str">
        <f>IF(InpPerformance!AX29&lt;&gt;"",InpPerformance!AX29,"")</f>
        <v/>
      </c>
      <c r="AY167" s="231" t="str">
        <f>IF(InpPerformance!AY29&lt;&gt;"",InpPerformance!AY29,"")</f>
        <v/>
      </c>
      <c r="AZ167" s="231" t="str">
        <f>IF(InpPerformance!AZ29&lt;&gt;"",InpPerformance!AZ29,"")</f>
        <v/>
      </c>
      <c r="BA167" s="231" t="str">
        <f>IF(InpPerformance!BA29&lt;&gt;"",InpPerformance!BA29,"")</f>
        <v/>
      </c>
      <c r="BB167" s="231" t="str">
        <f>IF(InpPerformance!BB29&lt;&gt;"",InpPerformance!BB29,"")</f>
        <v/>
      </c>
      <c r="BC167" s="231" t="str">
        <f>IF(InpPerformance!BC29&lt;&gt;"",InpPerformance!BC29,"")</f>
        <v/>
      </c>
      <c r="BD167" s="231" t="str">
        <f>IF(InpPerformance!BD29&lt;&gt;"",InpPerformance!BD29,"")</f>
        <v/>
      </c>
      <c r="BE167" s="231" t="str">
        <f>IF(InpPerformance!BE29&lt;&gt;"",InpPerformance!BE29,"")</f>
        <v/>
      </c>
      <c r="BF167" s="231" t="str">
        <f>IF(InpPerformance!BF29&lt;&gt;"",InpPerformance!BF29,"")</f>
        <v/>
      </c>
      <c r="BG167" s="231" t="str">
        <f>IF(InpPerformance!BG29&lt;&gt;"",InpPerformance!BG29,"")</f>
        <v/>
      </c>
      <c r="BH167" s="231" t="str">
        <f>IF(InpPerformance!BH29&lt;&gt;"",InpPerformance!BH29,"")</f>
        <v/>
      </c>
      <c r="BI167" s="231" t="str">
        <f>IF(InpPerformance!BI29&lt;&gt;"",InpPerformance!BI29,"")</f>
        <v/>
      </c>
      <c r="BJ167" s="231" t="str">
        <f>IF(InpPerformance!BJ29&lt;&gt;"",InpPerformance!BJ29,"")</f>
        <v/>
      </c>
      <c r="BK167" s="231" t="str">
        <f>IF(InpPerformance!BK29&lt;&gt;"",InpPerformance!BK29,"")</f>
        <v/>
      </c>
      <c r="BL167" s="231" t="str">
        <f>IF(InpPerformance!BL29&lt;&gt;"",InpPerformance!BL29,"")</f>
        <v/>
      </c>
      <c r="BM167" s="231" t="str">
        <f>IF(InpPerformance!BM29&lt;&gt;"",InpPerformance!BM29,"")</f>
        <v/>
      </c>
      <c r="BN167" s="231" t="str">
        <f>IF(InpPerformance!BN29&lt;&gt;"",InpPerformance!BN29,"")</f>
        <v/>
      </c>
      <c r="BO167" s="231" t="str">
        <f>IF(InpPerformance!BO29&lt;&gt;"",InpPerformance!BO29,"")</f>
        <v/>
      </c>
      <c r="BP167" s="231" t="str">
        <f>IF(InpPerformance!BP29&lt;&gt;"",InpPerformance!BP29,"")</f>
        <v/>
      </c>
      <c r="BQ167" s="231" t="str">
        <f>IF(InpPerformance!BQ29&lt;&gt;"",InpPerformance!BQ29,"")</f>
        <v/>
      </c>
    </row>
    <row r="168" spans="3:69" s="15" customFormat="1" x14ac:dyDescent="0.2">
      <c r="C168" s="205"/>
      <c r="D168" s="213"/>
      <c r="E168" s="213"/>
      <c r="F168" s="213"/>
      <c r="G168" s="40"/>
      <c r="H168" s="213"/>
      <c r="I168" s="21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3"/>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c r="BJ168" s="233"/>
      <c r="BK168" s="233"/>
      <c r="BL168" s="233"/>
      <c r="BM168" s="233"/>
      <c r="BN168" s="233"/>
      <c r="BO168" s="233"/>
      <c r="BP168" s="233"/>
      <c r="BQ168" s="233"/>
    </row>
    <row r="169" spans="3:69" s="15" customFormat="1" x14ac:dyDescent="0.2">
      <c r="C169" s="213"/>
      <c r="D169" s="205" t="s">
        <v>217</v>
      </c>
      <c r="E169" s="213"/>
      <c r="F169" s="213"/>
      <c r="G169" s="40"/>
      <c r="H169" s="213"/>
      <c r="I169" s="213"/>
      <c r="J169" s="233"/>
      <c r="K169" s="233"/>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3"/>
      <c r="AN169" s="233"/>
      <c r="AO169" s="233"/>
      <c r="AP169" s="233"/>
      <c r="AQ169" s="233"/>
      <c r="AR169" s="233"/>
      <c r="AS169" s="233"/>
      <c r="AT169" s="233"/>
      <c r="AU169" s="233"/>
      <c r="AV169" s="233"/>
      <c r="AW169" s="233"/>
      <c r="AX169" s="233"/>
      <c r="AY169" s="233"/>
      <c r="AZ169" s="233"/>
      <c r="BA169" s="233"/>
      <c r="BB169" s="233"/>
      <c r="BC169" s="233"/>
      <c r="BD169" s="233"/>
      <c r="BE169" s="233"/>
      <c r="BF169" s="233"/>
      <c r="BG169" s="233"/>
      <c r="BH169" s="233"/>
      <c r="BI169" s="233"/>
      <c r="BJ169" s="233"/>
      <c r="BK169" s="233"/>
      <c r="BL169" s="233"/>
      <c r="BM169" s="233"/>
      <c r="BN169" s="233"/>
      <c r="BO169" s="233"/>
      <c r="BP169" s="233"/>
      <c r="BQ169" s="233"/>
    </row>
    <row r="170" spans="3:69" s="15" customFormat="1" x14ac:dyDescent="0.2">
      <c r="C170" s="213"/>
      <c r="D170" s="205"/>
      <c r="E170" s="213" t="str">
        <f>E151&amp;" (post override)"</f>
        <v>Standard outperformance payments (post override)</v>
      </c>
      <c r="F170" s="213"/>
      <c r="G170" s="40" t="str">
        <f>InpCompany!$F$11</f>
        <v>£m (2017-18 prices)</v>
      </c>
      <c r="H170" s="213"/>
      <c r="I170" s="213"/>
      <c r="J170" s="233">
        <f>IF(J$160=TRUE,IF(J161&lt;&gt;"",J161,J151),0)</f>
        <v>0</v>
      </c>
      <c r="K170" s="233">
        <f t="shared" ref="K170" si="139">IF(K$160=TRUE,IF(K161&lt;&gt;"",K161,K151),0)</f>
        <v>0</v>
      </c>
      <c r="L170" s="233">
        <f t="shared" ref="L170:M170" si="140">IF(L$160=TRUE,IF(L161&lt;&gt;"",L161,L151),0)</f>
        <v>0</v>
      </c>
      <c r="M170" s="233">
        <f t="shared" si="140"/>
        <v>0</v>
      </c>
      <c r="N170" s="233">
        <f t="shared" ref="N170:BQ170" si="141">IF(N$160=TRUE,IF(N161&lt;&gt;"",N161,N151),0)</f>
        <v>0</v>
      </c>
      <c r="O170" s="233">
        <f t="shared" si="141"/>
        <v>0</v>
      </c>
      <c r="P170" s="233">
        <f t="shared" si="141"/>
        <v>0</v>
      </c>
      <c r="Q170" s="233">
        <f t="shared" si="141"/>
        <v>0</v>
      </c>
      <c r="R170" s="233">
        <f t="shared" si="141"/>
        <v>0</v>
      </c>
      <c r="S170" s="233">
        <f t="shared" si="141"/>
        <v>0</v>
      </c>
      <c r="T170" s="233">
        <f t="shared" si="141"/>
        <v>0</v>
      </c>
      <c r="U170" s="233">
        <f t="shared" si="141"/>
        <v>0</v>
      </c>
      <c r="V170" s="233">
        <f t="shared" si="141"/>
        <v>0</v>
      </c>
      <c r="W170" s="233">
        <f t="shared" si="141"/>
        <v>0</v>
      </c>
      <c r="X170" s="233">
        <f t="shared" si="141"/>
        <v>0</v>
      </c>
      <c r="Y170" s="233">
        <f t="shared" si="141"/>
        <v>0</v>
      </c>
      <c r="Z170" s="233">
        <f t="shared" si="141"/>
        <v>0</v>
      </c>
      <c r="AA170" s="233">
        <f t="shared" si="141"/>
        <v>0</v>
      </c>
      <c r="AB170" s="233">
        <f t="shared" si="141"/>
        <v>0</v>
      </c>
      <c r="AC170" s="233">
        <f t="shared" si="141"/>
        <v>0</v>
      </c>
      <c r="AD170" s="233">
        <f t="shared" si="141"/>
        <v>0</v>
      </c>
      <c r="AE170" s="233">
        <f t="shared" si="141"/>
        <v>0</v>
      </c>
      <c r="AF170" s="233">
        <f t="shared" si="141"/>
        <v>0</v>
      </c>
      <c r="AG170" s="233">
        <f t="shared" si="141"/>
        <v>0</v>
      </c>
      <c r="AH170" s="233">
        <f t="shared" si="141"/>
        <v>0</v>
      </c>
      <c r="AI170" s="233">
        <f t="shared" si="141"/>
        <v>0</v>
      </c>
      <c r="AJ170" s="233">
        <f t="shared" si="141"/>
        <v>0</v>
      </c>
      <c r="AK170" s="233">
        <f t="shared" si="141"/>
        <v>0</v>
      </c>
      <c r="AL170" s="233">
        <f t="shared" si="141"/>
        <v>0</v>
      </c>
      <c r="AM170" s="233">
        <f t="shared" si="141"/>
        <v>0</v>
      </c>
      <c r="AN170" s="233">
        <f t="shared" si="141"/>
        <v>0</v>
      </c>
      <c r="AO170" s="233">
        <f t="shared" si="141"/>
        <v>0</v>
      </c>
      <c r="AP170" s="233">
        <f t="shared" si="141"/>
        <v>0</v>
      </c>
      <c r="AQ170" s="233">
        <f t="shared" si="141"/>
        <v>0</v>
      </c>
      <c r="AR170" s="233">
        <f t="shared" si="141"/>
        <v>0</v>
      </c>
      <c r="AS170" s="233">
        <f t="shared" si="141"/>
        <v>0</v>
      </c>
      <c r="AT170" s="233">
        <f t="shared" si="141"/>
        <v>0</v>
      </c>
      <c r="AU170" s="233">
        <f t="shared" si="141"/>
        <v>0</v>
      </c>
      <c r="AV170" s="233">
        <f t="shared" si="141"/>
        <v>0</v>
      </c>
      <c r="AW170" s="233">
        <f t="shared" si="141"/>
        <v>0</v>
      </c>
      <c r="AX170" s="233">
        <f t="shared" si="141"/>
        <v>0</v>
      </c>
      <c r="AY170" s="233">
        <f t="shared" si="141"/>
        <v>0</v>
      </c>
      <c r="AZ170" s="233">
        <f t="shared" si="141"/>
        <v>0</v>
      </c>
      <c r="BA170" s="233">
        <f t="shared" si="141"/>
        <v>0</v>
      </c>
      <c r="BB170" s="233">
        <f t="shared" si="141"/>
        <v>0</v>
      </c>
      <c r="BC170" s="233">
        <f t="shared" si="141"/>
        <v>0</v>
      </c>
      <c r="BD170" s="233">
        <f t="shared" si="141"/>
        <v>0</v>
      </c>
      <c r="BE170" s="233">
        <f t="shared" si="141"/>
        <v>0</v>
      </c>
      <c r="BF170" s="233">
        <f t="shared" si="141"/>
        <v>0</v>
      </c>
      <c r="BG170" s="233">
        <f t="shared" si="141"/>
        <v>0</v>
      </c>
      <c r="BH170" s="233">
        <f t="shared" si="141"/>
        <v>0</v>
      </c>
      <c r="BI170" s="233">
        <f t="shared" si="141"/>
        <v>0</v>
      </c>
      <c r="BJ170" s="233">
        <f t="shared" si="141"/>
        <v>0</v>
      </c>
      <c r="BK170" s="233">
        <f t="shared" si="141"/>
        <v>0</v>
      </c>
      <c r="BL170" s="233">
        <f t="shared" si="141"/>
        <v>0</v>
      </c>
      <c r="BM170" s="233">
        <f t="shared" si="141"/>
        <v>0</v>
      </c>
      <c r="BN170" s="233">
        <f t="shared" si="141"/>
        <v>0</v>
      </c>
      <c r="BO170" s="233">
        <f t="shared" si="141"/>
        <v>0</v>
      </c>
      <c r="BP170" s="233">
        <f t="shared" si="141"/>
        <v>0</v>
      </c>
      <c r="BQ170" s="233">
        <f t="shared" si="141"/>
        <v>0</v>
      </c>
    </row>
    <row r="171" spans="3:69" s="15" customFormat="1" x14ac:dyDescent="0.2">
      <c r="C171" s="213"/>
      <c r="D171" s="205"/>
      <c r="E171" s="213" t="str">
        <f>E152&amp;" (post override)"</f>
        <v>Enhanced outperformance payments (post override)</v>
      </c>
      <c r="F171" s="213"/>
      <c r="G171" s="40" t="str">
        <f>InpCompany!$F$11</f>
        <v>£m (2017-18 prices)</v>
      </c>
      <c r="H171" s="213"/>
      <c r="I171" s="213"/>
      <c r="J171" s="233">
        <f t="shared" ref="J171:J172" si="142">IF(J$160=TRUE,IF(J162&lt;&gt;"",J162,J152),0)</f>
        <v>0</v>
      </c>
      <c r="K171" s="233">
        <f t="shared" ref="K171" si="143">IF(K$160=TRUE,IF(K162&lt;&gt;"",K162,K152),0)</f>
        <v>0</v>
      </c>
      <c r="L171" s="233">
        <f t="shared" ref="L171:M171" si="144">IF(L$160=TRUE,IF(L162&lt;&gt;"",L162,L152),0)</f>
        <v>0</v>
      </c>
      <c r="M171" s="233">
        <f t="shared" si="144"/>
        <v>0</v>
      </c>
      <c r="N171" s="233">
        <f t="shared" ref="N171:BQ171" si="145">IF(N$160=TRUE,IF(N162&lt;&gt;"",N162,N152),0)</f>
        <v>0</v>
      </c>
      <c r="O171" s="233">
        <f t="shared" si="145"/>
        <v>0</v>
      </c>
      <c r="P171" s="233">
        <f t="shared" si="145"/>
        <v>0</v>
      </c>
      <c r="Q171" s="233">
        <f t="shared" si="145"/>
        <v>0</v>
      </c>
      <c r="R171" s="233">
        <f t="shared" si="145"/>
        <v>0</v>
      </c>
      <c r="S171" s="233">
        <f t="shared" si="145"/>
        <v>0</v>
      </c>
      <c r="T171" s="233">
        <f t="shared" si="145"/>
        <v>0</v>
      </c>
      <c r="U171" s="233">
        <f t="shared" si="145"/>
        <v>0</v>
      </c>
      <c r="V171" s="233">
        <f t="shared" si="145"/>
        <v>0</v>
      </c>
      <c r="W171" s="233">
        <f t="shared" si="145"/>
        <v>0</v>
      </c>
      <c r="X171" s="233">
        <f t="shared" si="145"/>
        <v>0</v>
      </c>
      <c r="Y171" s="233">
        <f t="shared" si="145"/>
        <v>0</v>
      </c>
      <c r="Z171" s="233">
        <f t="shared" si="145"/>
        <v>0</v>
      </c>
      <c r="AA171" s="233">
        <f t="shared" si="145"/>
        <v>0</v>
      </c>
      <c r="AB171" s="233">
        <f t="shared" si="145"/>
        <v>0</v>
      </c>
      <c r="AC171" s="233">
        <f t="shared" si="145"/>
        <v>0</v>
      </c>
      <c r="AD171" s="233">
        <f t="shared" si="145"/>
        <v>0</v>
      </c>
      <c r="AE171" s="233">
        <f t="shared" si="145"/>
        <v>0</v>
      </c>
      <c r="AF171" s="233">
        <f t="shared" si="145"/>
        <v>0</v>
      </c>
      <c r="AG171" s="233">
        <f t="shared" si="145"/>
        <v>0</v>
      </c>
      <c r="AH171" s="233">
        <f t="shared" si="145"/>
        <v>0</v>
      </c>
      <c r="AI171" s="233">
        <f t="shared" si="145"/>
        <v>0</v>
      </c>
      <c r="AJ171" s="233">
        <f t="shared" si="145"/>
        <v>0</v>
      </c>
      <c r="AK171" s="233">
        <f t="shared" si="145"/>
        <v>0</v>
      </c>
      <c r="AL171" s="233">
        <f t="shared" si="145"/>
        <v>0</v>
      </c>
      <c r="AM171" s="233">
        <f t="shared" si="145"/>
        <v>0</v>
      </c>
      <c r="AN171" s="233">
        <f t="shared" si="145"/>
        <v>0</v>
      </c>
      <c r="AO171" s="233">
        <f t="shared" si="145"/>
        <v>0</v>
      </c>
      <c r="AP171" s="233">
        <f t="shared" si="145"/>
        <v>0</v>
      </c>
      <c r="AQ171" s="233">
        <f t="shared" si="145"/>
        <v>0</v>
      </c>
      <c r="AR171" s="233">
        <f t="shared" si="145"/>
        <v>0</v>
      </c>
      <c r="AS171" s="233">
        <f t="shared" si="145"/>
        <v>0</v>
      </c>
      <c r="AT171" s="233">
        <f t="shared" si="145"/>
        <v>0</v>
      </c>
      <c r="AU171" s="233">
        <f t="shared" si="145"/>
        <v>0</v>
      </c>
      <c r="AV171" s="233">
        <f t="shared" si="145"/>
        <v>0</v>
      </c>
      <c r="AW171" s="233">
        <f t="shared" si="145"/>
        <v>0</v>
      </c>
      <c r="AX171" s="233">
        <f t="shared" si="145"/>
        <v>0</v>
      </c>
      <c r="AY171" s="233">
        <f t="shared" si="145"/>
        <v>0</v>
      </c>
      <c r="AZ171" s="233">
        <f t="shared" si="145"/>
        <v>0</v>
      </c>
      <c r="BA171" s="233">
        <f t="shared" si="145"/>
        <v>0</v>
      </c>
      <c r="BB171" s="233">
        <f t="shared" si="145"/>
        <v>0</v>
      </c>
      <c r="BC171" s="233">
        <f t="shared" si="145"/>
        <v>0</v>
      </c>
      <c r="BD171" s="233">
        <f t="shared" si="145"/>
        <v>0</v>
      </c>
      <c r="BE171" s="233">
        <f t="shared" si="145"/>
        <v>0</v>
      </c>
      <c r="BF171" s="233">
        <f t="shared" si="145"/>
        <v>0</v>
      </c>
      <c r="BG171" s="233">
        <f t="shared" si="145"/>
        <v>0</v>
      </c>
      <c r="BH171" s="233">
        <f t="shared" si="145"/>
        <v>0</v>
      </c>
      <c r="BI171" s="233">
        <f t="shared" si="145"/>
        <v>0</v>
      </c>
      <c r="BJ171" s="233">
        <f t="shared" si="145"/>
        <v>0</v>
      </c>
      <c r="BK171" s="233">
        <f t="shared" si="145"/>
        <v>0</v>
      </c>
      <c r="BL171" s="233">
        <f t="shared" si="145"/>
        <v>0</v>
      </c>
      <c r="BM171" s="233">
        <f t="shared" si="145"/>
        <v>0</v>
      </c>
      <c r="BN171" s="233">
        <f t="shared" si="145"/>
        <v>0</v>
      </c>
      <c r="BO171" s="233">
        <f t="shared" si="145"/>
        <v>0</v>
      </c>
      <c r="BP171" s="233">
        <f t="shared" si="145"/>
        <v>0</v>
      </c>
      <c r="BQ171" s="233">
        <f t="shared" si="145"/>
        <v>0</v>
      </c>
    </row>
    <row r="172" spans="3:69" s="15" customFormat="1" x14ac:dyDescent="0.2">
      <c r="C172" s="213"/>
      <c r="D172" s="205"/>
      <c r="E172" s="213" t="str">
        <f>E153&amp;" (post override)"</f>
        <v>Additional outperformance payments (post override)</v>
      </c>
      <c r="F172" s="213"/>
      <c r="G172" s="40" t="str">
        <f>InpCompany!$F$11</f>
        <v>£m (2017-18 prices)</v>
      </c>
      <c r="H172" s="213"/>
      <c r="I172" s="213"/>
      <c r="J172" s="233">
        <f t="shared" si="142"/>
        <v>0</v>
      </c>
      <c r="K172" s="233">
        <f t="shared" ref="K172" si="146">IF(K$160=TRUE,IF(K163&lt;&gt;"",K163,K153),0)</f>
        <v>0</v>
      </c>
      <c r="L172" s="233">
        <f t="shared" ref="L172:M172" si="147">IF(L$160=TRUE,IF(L163&lt;&gt;"",L163,L153),0)</f>
        <v>0</v>
      </c>
      <c r="M172" s="233">
        <f t="shared" si="147"/>
        <v>0</v>
      </c>
      <c r="N172" s="233">
        <f t="shared" ref="N172:BQ172" si="148">IF(N$160=TRUE,IF(N163&lt;&gt;"",N163,N153),0)</f>
        <v>0</v>
      </c>
      <c r="O172" s="233">
        <f t="shared" si="148"/>
        <v>0</v>
      </c>
      <c r="P172" s="233">
        <f t="shared" si="148"/>
        <v>0</v>
      </c>
      <c r="Q172" s="233">
        <f t="shared" si="148"/>
        <v>0</v>
      </c>
      <c r="R172" s="233">
        <f t="shared" si="148"/>
        <v>0</v>
      </c>
      <c r="S172" s="233">
        <f t="shared" si="148"/>
        <v>0</v>
      </c>
      <c r="T172" s="233">
        <f t="shared" si="148"/>
        <v>0</v>
      </c>
      <c r="U172" s="233">
        <f t="shared" si="148"/>
        <v>0</v>
      </c>
      <c r="V172" s="233">
        <f t="shared" si="148"/>
        <v>0</v>
      </c>
      <c r="W172" s="233">
        <f t="shared" si="148"/>
        <v>0</v>
      </c>
      <c r="X172" s="233">
        <f t="shared" si="148"/>
        <v>0</v>
      </c>
      <c r="Y172" s="233">
        <f t="shared" si="148"/>
        <v>0</v>
      </c>
      <c r="Z172" s="233">
        <f t="shared" si="148"/>
        <v>0</v>
      </c>
      <c r="AA172" s="233">
        <f t="shared" si="148"/>
        <v>0</v>
      </c>
      <c r="AB172" s="233">
        <f t="shared" si="148"/>
        <v>0</v>
      </c>
      <c r="AC172" s="233">
        <f t="shared" si="148"/>
        <v>0</v>
      </c>
      <c r="AD172" s="233">
        <f t="shared" si="148"/>
        <v>0</v>
      </c>
      <c r="AE172" s="233">
        <f t="shared" si="148"/>
        <v>0</v>
      </c>
      <c r="AF172" s="233">
        <f t="shared" si="148"/>
        <v>0</v>
      </c>
      <c r="AG172" s="233">
        <f t="shared" si="148"/>
        <v>0</v>
      </c>
      <c r="AH172" s="233">
        <f t="shared" si="148"/>
        <v>0</v>
      </c>
      <c r="AI172" s="233">
        <f t="shared" si="148"/>
        <v>0</v>
      </c>
      <c r="AJ172" s="233">
        <f t="shared" si="148"/>
        <v>0</v>
      </c>
      <c r="AK172" s="233">
        <f t="shared" si="148"/>
        <v>0</v>
      </c>
      <c r="AL172" s="233">
        <f t="shared" si="148"/>
        <v>0</v>
      </c>
      <c r="AM172" s="233">
        <f t="shared" si="148"/>
        <v>0</v>
      </c>
      <c r="AN172" s="233">
        <f t="shared" si="148"/>
        <v>0</v>
      </c>
      <c r="AO172" s="233">
        <f t="shared" si="148"/>
        <v>0</v>
      </c>
      <c r="AP172" s="233">
        <f t="shared" si="148"/>
        <v>0</v>
      </c>
      <c r="AQ172" s="233">
        <f t="shared" si="148"/>
        <v>0</v>
      </c>
      <c r="AR172" s="233">
        <f t="shared" si="148"/>
        <v>0</v>
      </c>
      <c r="AS172" s="233">
        <f t="shared" si="148"/>
        <v>0</v>
      </c>
      <c r="AT172" s="233">
        <f t="shared" si="148"/>
        <v>0</v>
      </c>
      <c r="AU172" s="233">
        <f t="shared" si="148"/>
        <v>0</v>
      </c>
      <c r="AV172" s="233">
        <f t="shared" si="148"/>
        <v>0</v>
      </c>
      <c r="AW172" s="233">
        <f t="shared" si="148"/>
        <v>0</v>
      </c>
      <c r="AX172" s="233">
        <f t="shared" si="148"/>
        <v>0</v>
      </c>
      <c r="AY172" s="233">
        <f t="shared" si="148"/>
        <v>0</v>
      </c>
      <c r="AZ172" s="233">
        <f t="shared" si="148"/>
        <v>0</v>
      </c>
      <c r="BA172" s="233">
        <f t="shared" si="148"/>
        <v>0</v>
      </c>
      <c r="BB172" s="233">
        <f t="shared" si="148"/>
        <v>0</v>
      </c>
      <c r="BC172" s="233">
        <f t="shared" si="148"/>
        <v>0</v>
      </c>
      <c r="BD172" s="233">
        <f t="shared" si="148"/>
        <v>0</v>
      </c>
      <c r="BE172" s="233">
        <f t="shared" si="148"/>
        <v>0</v>
      </c>
      <c r="BF172" s="233">
        <f t="shared" si="148"/>
        <v>0</v>
      </c>
      <c r="BG172" s="233">
        <f t="shared" si="148"/>
        <v>0</v>
      </c>
      <c r="BH172" s="233">
        <f t="shared" si="148"/>
        <v>0</v>
      </c>
      <c r="BI172" s="233">
        <f t="shared" si="148"/>
        <v>0</v>
      </c>
      <c r="BJ172" s="233">
        <f t="shared" si="148"/>
        <v>0</v>
      </c>
      <c r="BK172" s="233">
        <f t="shared" si="148"/>
        <v>0</v>
      </c>
      <c r="BL172" s="233">
        <f t="shared" si="148"/>
        <v>0</v>
      </c>
      <c r="BM172" s="233">
        <f t="shared" si="148"/>
        <v>0</v>
      </c>
      <c r="BN172" s="233">
        <f t="shared" si="148"/>
        <v>0</v>
      </c>
      <c r="BO172" s="233">
        <f t="shared" si="148"/>
        <v>0</v>
      </c>
      <c r="BP172" s="233">
        <f t="shared" si="148"/>
        <v>0</v>
      </c>
      <c r="BQ172" s="233">
        <f t="shared" si="148"/>
        <v>0</v>
      </c>
    </row>
    <row r="173" spans="3:69" s="15" customFormat="1" x14ac:dyDescent="0.2">
      <c r="C173" s="213"/>
      <c r="D173" s="213"/>
      <c r="E173" s="213" t="s">
        <v>218</v>
      </c>
      <c r="F173" s="213"/>
      <c r="G173" s="40" t="str">
        <f>InpCompany!$F$11</f>
        <v>£m (2017-18 prices)</v>
      </c>
      <c r="H173" s="213"/>
      <c r="I173" s="213"/>
      <c r="J173" s="233">
        <f>SUM(J170:J172)</f>
        <v>0</v>
      </c>
      <c r="K173" s="233">
        <f t="shared" ref="K173" si="149">SUM(K170:K172)</f>
        <v>0</v>
      </c>
      <c r="L173" s="233">
        <f t="shared" ref="L173:M173" si="150">SUM(L170:L172)</f>
        <v>0</v>
      </c>
      <c r="M173" s="233">
        <f t="shared" si="150"/>
        <v>0</v>
      </c>
      <c r="N173" s="233">
        <f t="shared" ref="N173:BQ173" si="151">SUM(N170:N172)</f>
        <v>0</v>
      </c>
      <c r="O173" s="233">
        <f t="shared" si="151"/>
        <v>0</v>
      </c>
      <c r="P173" s="233">
        <f t="shared" si="151"/>
        <v>0</v>
      </c>
      <c r="Q173" s="233">
        <f t="shared" si="151"/>
        <v>0</v>
      </c>
      <c r="R173" s="233">
        <f t="shared" si="151"/>
        <v>0</v>
      </c>
      <c r="S173" s="233">
        <f t="shared" si="151"/>
        <v>0</v>
      </c>
      <c r="T173" s="233">
        <f t="shared" si="151"/>
        <v>0</v>
      </c>
      <c r="U173" s="233">
        <f t="shared" si="151"/>
        <v>0</v>
      </c>
      <c r="V173" s="233">
        <f t="shared" si="151"/>
        <v>0</v>
      </c>
      <c r="W173" s="233">
        <f t="shared" si="151"/>
        <v>0</v>
      </c>
      <c r="X173" s="233">
        <f t="shared" si="151"/>
        <v>0</v>
      </c>
      <c r="Y173" s="233">
        <f t="shared" si="151"/>
        <v>0</v>
      </c>
      <c r="Z173" s="233">
        <f t="shared" si="151"/>
        <v>0</v>
      </c>
      <c r="AA173" s="233">
        <f t="shared" si="151"/>
        <v>0</v>
      </c>
      <c r="AB173" s="233">
        <f t="shared" si="151"/>
        <v>0</v>
      </c>
      <c r="AC173" s="233">
        <f t="shared" si="151"/>
        <v>0</v>
      </c>
      <c r="AD173" s="233">
        <f t="shared" si="151"/>
        <v>0</v>
      </c>
      <c r="AE173" s="233">
        <f t="shared" si="151"/>
        <v>0</v>
      </c>
      <c r="AF173" s="233">
        <f t="shared" si="151"/>
        <v>0</v>
      </c>
      <c r="AG173" s="233">
        <f t="shared" si="151"/>
        <v>0</v>
      </c>
      <c r="AH173" s="233">
        <f t="shared" si="151"/>
        <v>0</v>
      </c>
      <c r="AI173" s="233">
        <f t="shared" si="151"/>
        <v>0</v>
      </c>
      <c r="AJ173" s="233">
        <f t="shared" si="151"/>
        <v>0</v>
      </c>
      <c r="AK173" s="233">
        <f t="shared" si="151"/>
        <v>0</v>
      </c>
      <c r="AL173" s="233">
        <f t="shared" si="151"/>
        <v>0</v>
      </c>
      <c r="AM173" s="233">
        <f t="shared" si="151"/>
        <v>0</v>
      </c>
      <c r="AN173" s="233">
        <f t="shared" si="151"/>
        <v>0</v>
      </c>
      <c r="AO173" s="233">
        <f t="shared" si="151"/>
        <v>0</v>
      </c>
      <c r="AP173" s="233">
        <f t="shared" si="151"/>
        <v>0</v>
      </c>
      <c r="AQ173" s="233">
        <f t="shared" si="151"/>
        <v>0</v>
      </c>
      <c r="AR173" s="233">
        <f t="shared" si="151"/>
        <v>0</v>
      </c>
      <c r="AS173" s="233">
        <f t="shared" si="151"/>
        <v>0</v>
      </c>
      <c r="AT173" s="233">
        <f t="shared" si="151"/>
        <v>0</v>
      </c>
      <c r="AU173" s="233">
        <f t="shared" si="151"/>
        <v>0</v>
      </c>
      <c r="AV173" s="233">
        <f t="shared" si="151"/>
        <v>0</v>
      </c>
      <c r="AW173" s="233">
        <f t="shared" si="151"/>
        <v>0</v>
      </c>
      <c r="AX173" s="233">
        <f t="shared" si="151"/>
        <v>0</v>
      </c>
      <c r="AY173" s="233">
        <f t="shared" si="151"/>
        <v>0</v>
      </c>
      <c r="AZ173" s="233">
        <f t="shared" si="151"/>
        <v>0</v>
      </c>
      <c r="BA173" s="233">
        <f t="shared" si="151"/>
        <v>0</v>
      </c>
      <c r="BB173" s="233">
        <f t="shared" si="151"/>
        <v>0</v>
      </c>
      <c r="BC173" s="233">
        <f t="shared" si="151"/>
        <v>0</v>
      </c>
      <c r="BD173" s="233">
        <f t="shared" si="151"/>
        <v>0</v>
      </c>
      <c r="BE173" s="233">
        <f t="shared" si="151"/>
        <v>0</v>
      </c>
      <c r="BF173" s="233">
        <f t="shared" si="151"/>
        <v>0</v>
      </c>
      <c r="BG173" s="233">
        <f t="shared" si="151"/>
        <v>0</v>
      </c>
      <c r="BH173" s="233">
        <f t="shared" si="151"/>
        <v>0</v>
      </c>
      <c r="BI173" s="233">
        <f t="shared" si="151"/>
        <v>0</v>
      </c>
      <c r="BJ173" s="233">
        <f t="shared" si="151"/>
        <v>0</v>
      </c>
      <c r="BK173" s="233">
        <f t="shared" si="151"/>
        <v>0</v>
      </c>
      <c r="BL173" s="233">
        <f t="shared" si="151"/>
        <v>0</v>
      </c>
      <c r="BM173" s="233">
        <f t="shared" si="151"/>
        <v>0</v>
      </c>
      <c r="BN173" s="233">
        <f t="shared" si="151"/>
        <v>0</v>
      </c>
      <c r="BO173" s="233">
        <f t="shared" si="151"/>
        <v>0</v>
      </c>
      <c r="BP173" s="233">
        <f t="shared" si="151"/>
        <v>0</v>
      </c>
      <c r="BQ173" s="233">
        <f t="shared" si="151"/>
        <v>0</v>
      </c>
    </row>
    <row r="174" spans="3:69" s="15" customFormat="1" x14ac:dyDescent="0.2">
      <c r="C174" s="213"/>
      <c r="D174" s="213"/>
      <c r="E174" s="213"/>
      <c r="F174" s="213"/>
      <c r="G174" s="40"/>
      <c r="H174" s="213"/>
      <c r="I174" s="21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E174" s="233"/>
      <c r="AF174" s="233"/>
      <c r="AG174" s="233"/>
      <c r="AH174" s="233"/>
      <c r="AI174" s="233"/>
      <c r="AJ174" s="233"/>
      <c r="AK174" s="233"/>
      <c r="AL174" s="233"/>
      <c r="AM174" s="233"/>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3"/>
      <c r="BQ174" s="233"/>
    </row>
    <row r="175" spans="3:69" s="15" customFormat="1" x14ac:dyDescent="0.2">
      <c r="C175" s="213"/>
      <c r="D175" s="213"/>
      <c r="E175" s="213" t="str">
        <f>E155&amp;" (post override)"</f>
        <v>Standard underperformance payments (post override)</v>
      </c>
      <c r="F175" s="213"/>
      <c r="G175" s="40" t="str">
        <f>InpCompany!$F$11</f>
        <v>£m (2017-18 prices)</v>
      </c>
      <c r="H175" s="213"/>
      <c r="I175" s="213"/>
      <c r="J175" s="233">
        <f>IF(J$160=TRUE,IF(J165&lt;&gt;"",J165,J155),0)</f>
        <v>0</v>
      </c>
      <c r="K175" s="233">
        <f t="shared" ref="K175" si="152">IF(K$160=TRUE,IF(K165&lt;&gt;"",K165,K155),0)</f>
        <v>0</v>
      </c>
      <c r="L175" s="233">
        <f t="shared" ref="L175:M175" si="153">IF(L$160=TRUE,IF(L165&lt;&gt;"",L165,L155),0)</f>
        <v>0</v>
      </c>
      <c r="M175" s="233">
        <f t="shared" si="153"/>
        <v>0</v>
      </c>
      <c r="N175" s="233">
        <f t="shared" ref="N175:BQ175" si="154">IF(N$160=TRUE,IF(N165&lt;&gt;"",N165,N155),0)</f>
        <v>0</v>
      </c>
      <c r="O175" s="233">
        <f t="shared" si="154"/>
        <v>0</v>
      </c>
      <c r="P175" s="233">
        <f t="shared" si="154"/>
        <v>0</v>
      </c>
      <c r="Q175" s="233">
        <f t="shared" si="154"/>
        <v>0</v>
      </c>
      <c r="R175" s="233">
        <f t="shared" si="154"/>
        <v>0</v>
      </c>
      <c r="S175" s="233">
        <f t="shared" si="154"/>
        <v>0</v>
      </c>
      <c r="T175" s="233">
        <f t="shared" si="154"/>
        <v>0</v>
      </c>
      <c r="U175" s="233">
        <f t="shared" si="154"/>
        <v>0</v>
      </c>
      <c r="V175" s="233">
        <f t="shared" si="154"/>
        <v>0</v>
      </c>
      <c r="W175" s="233">
        <f t="shared" si="154"/>
        <v>0</v>
      </c>
      <c r="X175" s="233">
        <f t="shared" si="154"/>
        <v>0</v>
      </c>
      <c r="Y175" s="233">
        <f t="shared" si="154"/>
        <v>0</v>
      </c>
      <c r="Z175" s="233">
        <f t="shared" si="154"/>
        <v>0</v>
      </c>
      <c r="AA175" s="233">
        <f t="shared" si="154"/>
        <v>0</v>
      </c>
      <c r="AB175" s="233">
        <f t="shared" si="154"/>
        <v>0</v>
      </c>
      <c r="AC175" s="233">
        <f t="shared" si="154"/>
        <v>0</v>
      </c>
      <c r="AD175" s="233">
        <f t="shared" si="154"/>
        <v>0</v>
      </c>
      <c r="AE175" s="233">
        <f t="shared" si="154"/>
        <v>0</v>
      </c>
      <c r="AF175" s="233">
        <f t="shared" si="154"/>
        <v>0</v>
      </c>
      <c r="AG175" s="233">
        <f t="shared" si="154"/>
        <v>0</v>
      </c>
      <c r="AH175" s="233">
        <f t="shared" si="154"/>
        <v>0</v>
      </c>
      <c r="AI175" s="233">
        <f t="shared" si="154"/>
        <v>0</v>
      </c>
      <c r="AJ175" s="233">
        <f t="shared" si="154"/>
        <v>0</v>
      </c>
      <c r="AK175" s="233">
        <f t="shared" si="154"/>
        <v>0</v>
      </c>
      <c r="AL175" s="233">
        <f t="shared" si="154"/>
        <v>0</v>
      </c>
      <c r="AM175" s="233">
        <f t="shared" si="154"/>
        <v>0</v>
      </c>
      <c r="AN175" s="233">
        <f t="shared" si="154"/>
        <v>0</v>
      </c>
      <c r="AO175" s="233">
        <f t="shared" si="154"/>
        <v>0</v>
      </c>
      <c r="AP175" s="233">
        <f t="shared" si="154"/>
        <v>0</v>
      </c>
      <c r="AQ175" s="233">
        <f t="shared" si="154"/>
        <v>0</v>
      </c>
      <c r="AR175" s="233">
        <f t="shared" si="154"/>
        <v>0</v>
      </c>
      <c r="AS175" s="233">
        <f t="shared" si="154"/>
        <v>0</v>
      </c>
      <c r="AT175" s="233">
        <f t="shared" si="154"/>
        <v>0</v>
      </c>
      <c r="AU175" s="233">
        <f t="shared" si="154"/>
        <v>0</v>
      </c>
      <c r="AV175" s="233">
        <f t="shared" si="154"/>
        <v>0</v>
      </c>
      <c r="AW175" s="233">
        <f t="shared" si="154"/>
        <v>0</v>
      </c>
      <c r="AX175" s="233">
        <f t="shared" si="154"/>
        <v>0</v>
      </c>
      <c r="AY175" s="233">
        <f t="shared" si="154"/>
        <v>0</v>
      </c>
      <c r="AZ175" s="233">
        <f t="shared" si="154"/>
        <v>0</v>
      </c>
      <c r="BA175" s="233">
        <f t="shared" si="154"/>
        <v>0</v>
      </c>
      <c r="BB175" s="233">
        <f t="shared" si="154"/>
        <v>0</v>
      </c>
      <c r="BC175" s="233">
        <f t="shared" si="154"/>
        <v>0</v>
      </c>
      <c r="BD175" s="233">
        <f t="shared" si="154"/>
        <v>0</v>
      </c>
      <c r="BE175" s="233">
        <f t="shared" si="154"/>
        <v>0</v>
      </c>
      <c r="BF175" s="233">
        <f t="shared" si="154"/>
        <v>0</v>
      </c>
      <c r="BG175" s="233">
        <f t="shared" si="154"/>
        <v>0</v>
      </c>
      <c r="BH175" s="233">
        <f t="shared" si="154"/>
        <v>0</v>
      </c>
      <c r="BI175" s="233">
        <f t="shared" si="154"/>
        <v>0</v>
      </c>
      <c r="BJ175" s="233">
        <f t="shared" si="154"/>
        <v>0</v>
      </c>
      <c r="BK175" s="233">
        <f t="shared" si="154"/>
        <v>0</v>
      </c>
      <c r="BL175" s="233">
        <f t="shared" si="154"/>
        <v>0</v>
      </c>
      <c r="BM175" s="233">
        <f t="shared" si="154"/>
        <v>0</v>
      </c>
      <c r="BN175" s="233">
        <f t="shared" si="154"/>
        <v>0</v>
      </c>
      <c r="BO175" s="233">
        <f t="shared" si="154"/>
        <v>0</v>
      </c>
      <c r="BP175" s="233">
        <f t="shared" si="154"/>
        <v>0</v>
      </c>
      <c r="BQ175" s="233">
        <f t="shared" si="154"/>
        <v>0</v>
      </c>
    </row>
    <row r="176" spans="3:69" s="15" customFormat="1" x14ac:dyDescent="0.2">
      <c r="C176" s="213"/>
      <c r="D176" s="213"/>
      <c r="E176" s="213" t="str">
        <f>E156&amp;" (post override)"</f>
        <v>Enhanced underperformance payments (post override)</v>
      </c>
      <c r="F176" s="213"/>
      <c r="G176" s="40" t="str">
        <f>InpCompany!$F$11</f>
        <v>£m (2017-18 prices)</v>
      </c>
      <c r="H176" s="213"/>
      <c r="I176" s="213"/>
      <c r="J176" s="233">
        <f t="shared" ref="J176:J177" si="155">IF(J$160=TRUE,IF(J166&lt;&gt;"",J166,J156),0)</f>
        <v>0</v>
      </c>
      <c r="K176" s="233">
        <f t="shared" ref="K176" si="156">IF(K$160=TRUE,IF(K166&lt;&gt;"",K166,K156),0)</f>
        <v>0</v>
      </c>
      <c r="L176" s="233">
        <f t="shared" ref="L176:M176" si="157">IF(L$160=TRUE,IF(L166&lt;&gt;"",L166,L156),0)</f>
        <v>0</v>
      </c>
      <c r="M176" s="233">
        <f t="shared" si="157"/>
        <v>0</v>
      </c>
      <c r="N176" s="233">
        <f t="shared" ref="N176:BQ176" si="158">IF(N$160=TRUE,IF(N166&lt;&gt;"",N166,N156),0)</f>
        <v>0</v>
      </c>
      <c r="O176" s="233">
        <f t="shared" si="158"/>
        <v>0</v>
      </c>
      <c r="P176" s="233">
        <f t="shared" si="158"/>
        <v>0</v>
      </c>
      <c r="Q176" s="233">
        <f t="shared" si="158"/>
        <v>0</v>
      </c>
      <c r="R176" s="233">
        <f t="shared" si="158"/>
        <v>0</v>
      </c>
      <c r="S176" s="233">
        <f t="shared" si="158"/>
        <v>0</v>
      </c>
      <c r="T176" s="233">
        <f t="shared" si="158"/>
        <v>0</v>
      </c>
      <c r="U176" s="233">
        <f t="shared" si="158"/>
        <v>0</v>
      </c>
      <c r="V176" s="233">
        <f t="shared" si="158"/>
        <v>0</v>
      </c>
      <c r="W176" s="233">
        <f t="shared" si="158"/>
        <v>0</v>
      </c>
      <c r="X176" s="233">
        <f t="shared" si="158"/>
        <v>0</v>
      </c>
      <c r="Y176" s="233">
        <f t="shared" si="158"/>
        <v>0</v>
      </c>
      <c r="Z176" s="233">
        <f t="shared" si="158"/>
        <v>0</v>
      </c>
      <c r="AA176" s="233">
        <f t="shared" si="158"/>
        <v>0</v>
      </c>
      <c r="AB176" s="233">
        <f t="shared" si="158"/>
        <v>0</v>
      </c>
      <c r="AC176" s="233">
        <f t="shared" si="158"/>
        <v>0</v>
      </c>
      <c r="AD176" s="233">
        <f t="shared" si="158"/>
        <v>0</v>
      </c>
      <c r="AE176" s="233">
        <f t="shared" si="158"/>
        <v>0</v>
      </c>
      <c r="AF176" s="233">
        <f t="shared" si="158"/>
        <v>0</v>
      </c>
      <c r="AG176" s="233">
        <f t="shared" si="158"/>
        <v>0</v>
      </c>
      <c r="AH176" s="233">
        <f t="shared" si="158"/>
        <v>0</v>
      </c>
      <c r="AI176" s="233">
        <f t="shared" si="158"/>
        <v>0</v>
      </c>
      <c r="AJ176" s="233">
        <f t="shared" si="158"/>
        <v>0</v>
      </c>
      <c r="AK176" s="233">
        <f t="shared" si="158"/>
        <v>0</v>
      </c>
      <c r="AL176" s="233">
        <f t="shared" si="158"/>
        <v>0</v>
      </c>
      <c r="AM176" s="233">
        <f t="shared" si="158"/>
        <v>0</v>
      </c>
      <c r="AN176" s="233">
        <f t="shared" si="158"/>
        <v>0</v>
      </c>
      <c r="AO176" s="233">
        <f t="shared" si="158"/>
        <v>0</v>
      </c>
      <c r="AP176" s="233">
        <f t="shared" si="158"/>
        <v>0</v>
      </c>
      <c r="AQ176" s="233">
        <f t="shared" si="158"/>
        <v>0</v>
      </c>
      <c r="AR176" s="233">
        <f t="shared" si="158"/>
        <v>0</v>
      </c>
      <c r="AS176" s="233">
        <f t="shared" si="158"/>
        <v>0</v>
      </c>
      <c r="AT176" s="233">
        <f t="shared" si="158"/>
        <v>0</v>
      </c>
      <c r="AU176" s="233">
        <f t="shared" si="158"/>
        <v>0</v>
      </c>
      <c r="AV176" s="233">
        <f t="shared" si="158"/>
        <v>0</v>
      </c>
      <c r="AW176" s="233">
        <f t="shared" si="158"/>
        <v>0</v>
      </c>
      <c r="AX176" s="233">
        <f t="shared" si="158"/>
        <v>0</v>
      </c>
      <c r="AY176" s="233">
        <f t="shared" si="158"/>
        <v>0</v>
      </c>
      <c r="AZ176" s="233">
        <f t="shared" si="158"/>
        <v>0</v>
      </c>
      <c r="BA176" s="233">
        <f t="shared" si="158"/>
        <v>0</v>
      </c>
      <c r="BB176" s="233">
        <f t="shared" si="158"/>
        <v>0</v>
      </c>
      <c r="BC176" s="233">
        <f t="shared" si="158"/>
        <v>0</v>
      </c>
      <c r="BD176" s="233">
        <f t="shared" si="158"/>
        <v>0</v>
      </c>
      <c r="BE176" s="233">
        <f t="shared" si="158"/>
        <v>0</v>
      </c>
      <c r="BF176" s="233">
        <f t="shared" si="158"/>
        <v>0</v>
      </c>
      <c r="BG176" s="233">
        <f t="shared" si="158"/>
        <v>0</v>
      </c>
      <c r="BH176" s="233">
        <f t="shared" si="158"/>
        <v>0</v>
      </c>
      <c r="BI176" s="233">
        <f t="shared" si="158"/>
        <v>0</v>
      </c>
      <c r="BJ176" s="233">
        <f t="shared" si="158"/>
        <v>0</v>
      </c>
      <c r="BK176" s="233">
        <f t="shared" si="158"/>
        <v>0</v>
      </c>
      <c r="BL176" s="233">
        <f t="shared" si="158"/>
        <v>0</v>
      </c>
      <c r="BM176" s="233">
        <f t="shared" si="158"/>
        <v>0</v>
      </c>
      <c r="BN176" s="233">
        <f t="shared" si="158"/>
        <v>0</v>
      </c>
      <c r="BO176" s="233">
        <f t="shared" si="158"/>
        <v>0</v>
      </c>
      <c r="BP176" s="233">
        <f t="shared" si="158"/>
        <v>0</v>
      </c>
      <c r="BQ176" s="233">
        <f t="shared" si="158"/>
        <v>0</v>
      </c>
    </row>
    <row r="177" spans="2:69" s="15" customFormat="1" x14ac:dyDescent="0.2">
      <c r="B177" s="213"/>
      <c r="C177" s="213"/>
      <c r="D177" s="213"/>
      <c r="E177" s="213" t="str">
        <f>E157&amp;" (post override)"</f>
        <v>Additional underperformance payments (post override)</v>
      </c>
      <c r="F177" s="213"/>
      <c r="G177" s="40" t="str">
        <f>InpCompany!$F$11</f>
        <v>£m (2017-18 prices)</v>
      </c>
      <c r="H177" s="213"/>
      <c r="I177" s="213"/>
      <c r="J177" s="233">
        <f t="shared" si="155"/>
        <v>0</v>
      </c>
      <c r="K177" s="233">
        <f t="shared" ref="K177" si="159">IF(K$160=TRUE,IF(K167&lt;&gt;"",K167,K157),0)</f>
        <v>0</v>
      </c>
      <c r="L177" s="233">
        <f t="shared" ref="L177:M177" si="160">IF(L$160=TRUE,IF(L167&lt;&gt;"",L167,L157),0)</f>
        <v>0</v>
      </c>
      <c r="M177" s="233">
        <f t="shared" si="160"/>
        <v>0</v>
      </c>
      <c r="N177" s="233">
        <f t="shared" ref="N177:BQ177" si="161">IF(N$160=TRUE,IF(N167&lt;&gt;"",N167,N157),0)</f>
        <v>0</v>
      </c>
      <c r="O177" s="233">
        <f t="shared" si="161"/>
        <v>0</v>
      </c>
      <c r="P177" s="233">
        <f t="shared" si="161"/>
        <v>0</v>
      </c>
      <c r="Q177" s="233">
        <f t="shared" si="161"/>
        <v>0</v>
      </c>
      <c r="R177" s="233">
        <f t="shared" si="161"/>
        <v>0</v>
      </c>
      <c r="S177" s="233">
        <f t="shared" si="161"/>
        <v>0</v>
      </c>
      <c r="T177" s="233">
        <f t="shared" si="161"/>
        <v>0</v>
      </c>
      <c r="U177" s="233">
        <f t="shared" si="161"/>
        <v>0</v>
      </c>
      <c r="V177" s="233">
        <f t="shared" si="161"/>
        <v>0</v>
      </c>
      <c r="W177" s="233">
        <f t="shared" si="161"/>
        <v>0</v>
      </c>
      <c r="X177" s="233">
        <f t="shared" si="161"/>
        <v>0</v>
      </c>
      <c r="Y177" s="233">
        <f t="shared" si="161"/>
        <v>0</v>
      </c>
      <c r="Z177" s="233">
        <f t="shared" si="161"/>
        <v>0</v>
      </c>
      <c r="AA177" s="233">
        <f t="shared" si="161"/>
        <v>0</v>
      </c>
      <c r="AB177" s="233">
        <f t="shared" si="161"/>
        <v>0</v>
      </c>
      <c r="AC177" s="233">
        <f t="shared" si="161"/>
        <v>0</v>
      </c>
      <c r="AD177" s="233">
        <f t="shared" si="161"/>
        <v>0</v>
      </c>
      <c r="AE177" s="233">
        <f t="shared" si="161"/>
        <v>0</v>
      </c>
      <c r="AF177" s="233">
        <f t="shared" si="161"/>
        <v>0</v>
      </c>
      <c r="AG177" s="233">
        <f t="shared" si="161"/>
        <v>0</v>
      </c>
      <c r="AH177" s="233">
        <f t="shared" si="161"/>
        <v>0</v>
      </c>
      <c r="AI177" s="233">
        <f t="shared" si="161"/>
        <v>0</v>
      </c>
      <c r="AJ177" s="233">
        <f t="shared" si="161"/>
        <v>0</v>
      </c>
      <c r="AK177" s="233">
        <f t="shared" si="161"/>
        <v>0</v>
      </c>
      <c r="AL177" s="233">
        <f t="shared" si="161"/>
        <v>0</v>
      </c>
      <c r="AM177" s="233">
        <f t="shared" si="161"/>
        <v>0</v>
      </c>
      <c r="AN177" s="233">
        <f t="shared" si="161"/>
        <v>0</v>
      </c>
      <c r="AO177" s="233">
        <f t="shared" si="161"/>
        <v>0</v>
      </c>
      <c r="AP177" s="233">
        <f t="shared" si="161"/>
        <v>0</v>
      </c>
      <c r="AQ177" s="233">
        <f t="shared" si="161"/>
        <v>0</v>
      </c>
      <c r="AR177" s="233">
        <f t="shared" si="161"/>
        <v>0</v>
      </c>
      <c r="AS177" s="233">
        <f t="shared" si="161"/>
        <v>0</v>
      </c>
      <c r="AT177" s="233">
        <f t="shared" si="161"/>
        <v>0</v>
      </c>
      <c r="AU177" s="233">
        <f t="shared" si="161"/>
        <v>0</v>
      </c>
      <c r="AV177" s="233">
        <f t="shared" si="161"/>
        <v>0</v>
      </c>
      <c r="AW177" s="233">
        <f t="shared" si="161"/>
        <v>0</v>
      </c>
      <c r="AX177" s="233">
        <f t="shared" si="161"/>
        <v>0</v>
      </c>
      <c r="AY177" s="233">
        <f t="shared" si="161"/>
        <v>0</v>
      </c>
      <c r="AZ177" s="233">
        <f t="shared" si="161"/>
        <v>0</v>
      </c>
      <c r="BA177" s="233">
        <f t="shared" si="161"/>
        <v>0</v>
      </c>
      <c r="BB177" s="233">
        <f t="shared" si="161"/>
        <v>0</v>
      </c>
      <c r="BC177" s="233">
        <f t="shared" si="161"/>
        <v>0</v>
      </c>
      <c r="BD177" s="233">
        <f t="shared" si="161"/>
        <v>0</v>
      </c>
      <c r="BE177" s="233">
        <f t="shared" si="161"/>
        <v>0</v>
      </c>
      <c r="BF177" s="233">
        <f t="shared" si="161"/>
        <v>0</v>
      </c>
      <c r="BG177" s="233">
        <f t="shared" si="161"/>
        <v>0</v>
      </c>
      <c r="BH177" s="233">
        <f t="shared" si="161"/>
        <v>0</v>
      </c>
      <c r="BI177" s="233">
        <f t="shared" si="161"/>
        <v>0</v>
      </c>
      <c r="BJ177" s="233">
        <f t="shared" si="161"/>
        <v>0</v>
      </c>
      <c r="BK177" s="233">
        <f t="shared" si="161"/>
        <v>0</v>
      </c>
      <c r="BL177" s="233">
        <f t="shared" si="161"/>
        <v>0</v>
      </c>
      <c r="BM177" s="233">
        <f t="shared" si="161"/>
        <v>0</v>
      </c>
      <c r="BN177" s="233">
        <f t="shared" si="161"/>
        <v>0</v>
      </c>
      <c r="BO177" s="233">
        <f t="shared" si="161"/>
        <v>0</v>
      </c>
      <c r="BP177" s="233">
        <f t="shared" si="161"/>
        <v>0</v>
      </c>
      <c r="BQ177" s="233">
        <f t="shared" si="161"/>
        <v>0</v>
      </c>
    </row>
    <row r="178" spans="2:69" s="15" customFormat="1" x14ac:dyDescent="0.2">
      <c r="B178" s="213"/>
      <c r="C178" s="213"/>
      <c r="D178" s="213"/>
      <c r="E178" s="213" t="s">
        <v>219</v>
      </c>
      <c r="F178" s="213"/>
      <c r="G178" s="40" t="str">
        <f>InpCompany!$F$11</f>
        <v>£m (2017-18 prices)</v>
      </c>
      <c r="H178" s="213"/>
      <c r="I178" s="213"/>
      <c r="J178" s="233">
        <f>SUM(J175:J177)</f>
        <v>0</v>
      </c>
      <c r="K178" s="233">
        <f t="shared" ref="K178" si="162">SUM(K175:K177)</f>
        <v>0</v>
      </c>
      <c r="L178" s="233">
        <f t="shared" ref="L178:M178" si="163">SUM(L175:L177)</f>
        <v>0</v>
      </c>
      <c r="M178" s="233">
        <f t="shared" si="163"/>
        <v>0</v>
      </c>
      <c r="N178" s="233">
        <f t="shared" ref="N178:BQ178" si="164">SUM(N175:N177)</f>
        <v>0</v>
      </c>
      <c r="O178" s="233">
        <f t="shared" si="164"/>
        <v>0</v>
      </c>
      <c r="P178" s="233">
        <f t="shared" si="164"/>
        <v>0</v>
      </c>
      <c r="Q178" s="233">
        <f t="shared" si="164"/>
        <v>0</v>
      </c>
      <c r="R178" s="233">
        <f t="shared" si="164"/>
        <v>0</v>
      </c>
      <c r="S178" s="233">
        <f t="shared" si="164"/>
        <v>0</v>
      </c>
      <c r="T178" s="233">
        <f t="shared" si="164"/>
        <v>0</v>
      </c>
      <c r="U178" s="233">
        <f t="shared" si="164"/>
        <v>0</v>
      </c>
      <c r="V178" s="233">
        <f t="shared" si="164"/>
        <v>0</v>
      </c>
      <c r="W178" s="233">
        <f t="shared" si="164"/>
        <v>0</v>
      </c>
      <c r="X178" s="233">
        <f t="shared" si="164"/>
        <v>0</v>
      </c>
      <c r="Y178" s="233">
        <f t="shared" si="164"/>
        <v>0</v>
      </c>
      <c r="Z178" s="233">
        <f t="shared" si="164"/>
        <v>0</v>
      </c>
      <c r="AA178" s="233">
        <f t="shared" si="164"/>
        <v>0</v>
      </c>
      <c r="AB178" s="233">
        <f t="shared" si="164"/>
        <v>0</v>
      </c>
      <c r="AC178" s="233">
        <f t="shared" si="164"/>
        <v>0</v>
      </c>
      <c r="AD178" s="233">
        <f t="shared" si="164"/>
        <v>0</v>
      </c>
      <c r="AE178" s="233">
        <f t="shared" si="164"/>
        <v>0</v>
      </c>
      <c r="AF178" s="233">
        <f t="shared" si="164"/>
        <v>0</v>
      </c>
      <c r="AG178" s="233">
        <f t="shared" si="164"/>
        <v>0</v>
      </c>
      <c r="AH178" s="233">
        <f t="shared" si="164"/>
        <v>0</v>
      </c>
      <c r="AI178" s="233">
        <f t="shared" si="164"/>
        <v>0</v>
      </c>
      <c r="AJ178" s="233">
        <f t="shared" si="164"/>
        <v>0</v>
      </c>
      <c r="AK178" s="233">
        <f t="shared" si="164"/>
        <v>0</v>
      </c>
      <c r="AL178" s="233">
        <f t="shared" si="164"/>
        <v>0</v>
      </c>
      <c r="AM178" s="233">
        <f t="shared" si="164"/>
        <v>0</v>
      </c>
      <c r="AN178" s="233">
        <f t="shared" si="164"/>
        <v>0</v>
      </c>
      <c r="AO178" s="233">
        <f t="shared" si="164"/>
        <v>0</v>
      </c>
      <c r="AP178" s="233">
        <f t="shared" si="164"/>
        <v>0</v>
      </c>
      <c r="AQ178" s="233">
        <f t="shared" si="164"/>
        <v>0</v>
      </c>
      <c r="AR178" s="233">
        <f t="shared" si="164"/>
        <v>0</v>
      </c>
      <c r="AS178" s="233">
        <f t="shared" si="164"/>
        <v>0</v>
      </c>
      <c r="AT178" s="233">
        <f t="shared" si="164"/>
        <v>0</v>
      </c>
      <c r="AU178" s="233">
        <f t="shared" si="164"/>
        <v>0</v>
      </c>
      <c r="AV178" s="233">
        <f t="shared" si="164"/>
        <v>0</v>
      </c>
      <c r="AW178" s="233">
        <f t="shared" si="164"/>
        <v>0</v>
      </c>
      <c r="AX178" s="233">
        <f t="shared" si="164"/>
        <v>0</v>
      </c>
      <c r="AY178" s="233">
        <f t="shared" si="164"/>
        <v>0</v>
      </c>
      <c r="AZ178" s="233">
        <f t="shared" si="164"/>
        <v>0</v>
      </c>
      <c r="BA178" s="233">
        <f t="shared" si="164"/>
        <v>0</v>
      </c>
      <c r="BB178" s="233">
        <f t="shared" si="164"/>
        <v>0</v>
      </c>
      <c r="BC178" s="233">
        <f t="shared" si="164"/>
        <v>0</v>
      </c>
      <c r="BD178" s="233">
        <f t="shared" si="164"/>
        <v>0</v>
      </c>
      <c r="BE178" s="233">
        <f t="shared" si="164"/>
        <v>0</v>
      </c>
      <c r="BF178" s="233">
        <f t="shared" si="164"/>
        <v>0</v>
      </c>
      <c r="BG178" s="233">
        <f t="shared" si="164"/>
        <v>0</v>
      </c>
      <c r="BH178" s="233">
        <f t="shared" si="164"/>
        <v>0</v>
      </c>
      <c r="BI178" s="233">
        <f t="shared" si="164"/>
        <v>0</v>
      </c>
      <c r="BJ178" s="233">
        <f t="shared" si="164"/>
        <v>0</v>
      </c>
      <c r="BK178" s="233">
        <f t="shared" si="164"/>
        <v>0</v>
      </c>
      <c r="BL178" s="233">
        <f t="shared" si="164"/>
        <v>0</v>
      </c>
      <c r="BM178" s="233">
        <f t="shared" si="164"/>
        <v>0</v>
      </c>
      <c r="BN178" s="233">
        <f t="shared" si="164"/>
        <v>0</v>
      </c>
      <c r="BO178" s="233">
        <f t="shared" si="164"/>
        <v>0</v>
      </c>
      <c r="BP178" s="233">
        <f t="shared" si="164"/>
        <v>0</v>
      </c>
      <c r="BQ178" s="233">
        <f t="shared" si="164"/>
        <v>0</v>
      </c>
    </row>
    <row r="179" spans="2:69" s="15" customFormat="1" x14ac:dyDescent="0.2">
      <c r="B179" s="213"/>
      <c r="C179" s="213"/>
      <c r="D179" s="213"/>
      <c r="E179" s="213"/>
      <c r="F179" s="213"/>
      <c r="G179" s="40"/>
      <c r="H179" s="213"/>
      <c r="I179" s="213"/>
      <c r="J179" s="219"/>
      <c r="K179" s="219"/>
      <c r="L179" s="219"/>
      <c r="M179" s="219"/>
      <c r="N179" s="219"/>
      <c r="O179" s="219"/>
      <c r="P179" s="219"/>
      <c r="Q179" s="219"/>
      <c r="R179" s="219"/>
      <c r="S179" s="219"/>
      <c r="T179" s="219"/>
      <c r="U179" s="219"/>
      <c r="V179" s="219"/>
      <c r="W179" s="219"/>
      <c r="X179" s="219"/>
      <c r="Y179" s="219"/>
      <c r="Z179" s="219"/>
      <c r="AA179" s="219"/>
      <c r="AB179" s="219"/>
      <c r="AC179" s="219"/>
      <c r="AD179" s="219"/>
      <c r="AE179" s="219"/>
      <c r="AF179" s="219"/>
      <c r="AG179" s="219"/>
      <c r="AH179" s="219"/>
      <c r="AI179" s="219"/>
      <c r="AJ179" s="219"/>
      <c r="AK179" s="219"/>
      <c r="AL179" s="219"/>
      <c r="AM179" s="219"/>
      <c r="AN179" s="219"/>
      <c r="AO179" s="219"/>
      <c r="AP179" s="219"/>
      <c r="AQ179" s="219"/>
      <c r="AR179" s="219"/>
      <c r="AS179" s="219"/>
      <c r="AT179" s="219"/>
      <c r="AU179" s="219"/>
      <c r="AV179" s="219"/>
      <c r="AW179" s="219"/>
      <c r="AX179" s="219"/>
      <c r="AY179" s="219"/>
      <c r="AZ179" s="219"/>
      <c r="BA179" s="219"/>
      <c r="BB179" s="219"/>
      <c r="BC179" s="219"/>
      <c r="BD179" s="219"/>
      <c r="BE179" s="219"/>
      <c r="BF179" s="219"/>
      <c r="BG179" s="219"/>
      <c r="BH179" s="219"/>
      <c r="BI179" s="219"/>
      <c r="BJ179" s="219"/>
      <c r="BK179" s="219"/>
      <c r="BL179" s="219"/>
      <c r="BM179" s="219"/>
      <c r="BN179" s="219"/>
      <c r="BO179" s="219"/>
      <c r="BP179" s="219"/>
      <c r="BQ179" s="219"/>
    </row>
    <row r="180" spans="2:69" s="15" customFormat="1" x14ac:dyDescent="0.2">
      <c r="B180" s="36" t="s">
        <v>220</v>
      </c>
      <c r="C180" s="213"/>
      <c r="D180" s="205"/>
      <c r="E180" s="213"/>
      <c r="F180" s="213"/>
      <c r="G180" s="40"/>
      <c r="H180" s="213"/>
      <c r="I180" s="213"/>
      <c r="J180" s="217"/>
      <c r="K180" s="217"/>
      <c r="L180" s="217"/>
      <c r="M180" s="21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c r="AJ180" s="217"/>
      <c r="AK180" s="217"/>
      <c r="AL180" s="217"/>
      <c r="AM180" s="217"/>
      <c r="AN180" s="217"/>
      <c r="AO180" s="217"/>
      <c r="AP180" s="217"/>
      <c r="AQ180" s="217"/>
      <c r="AR180" s="217"/>
      <c r="AS180" s="217"/>
      <c r="AT180" s="217"/>
      <c r="AU180" s="217"/>
      <c r="AV180" s="217"/>
      <c r="AW180" s="217"/>
      <c r="AX180" s="217"/>
      <c r="AY180" s="217"/>
      <c r="AZ180" s="217"/>
      <c r="BA180" s="217"/>
      <c r="BB180" s="217"/>
      <c r="BC180" s="217"/>
      <c r="BD180" s="217"/>
      <c r="BE180" s="217"/>
      <c r="BF180" s="217"/>
      <c r="BG180" s="217"/>
      <c r="BH180" s="217"/>
      <c r="BI180" s="217"/>
      <c r="BJ180" s="217"/>
      <c r="BK180" s="217"/>
      <c r="BL180" s="217"/>
      <c r="BM180" s="217"/>
      <c r="BN180" s="217"/>
      <c r="BO180" s="217"/>
      <c r="BP180" s="217"/>
      <c r="BQ180" s="217"/>
    </row>
    <row r="181" spans="2:69" s="15" customFormat="1" x14ac:dyDescent="0.2">
      <c r="B181" s="213"/>
      <c r="C181" s="213"/>
      <c r="D181" s="205"/>
      <c r="E181" s="220" t="str">
        <f>InpPerformance!E34</f>
        <v>ODI timing</v>
      </c>
      <c r="F181" s="213"/>
      <c r="G181" s="220" t="str">
        <f>InpPerformance!G34</f>
        <v>Text</v>
      </c>
      <c r="H181" s="213"/>
      <c r="I181" s="213"/>
      <c r="J181" s="220" t="str">
        <f>InpPerformance!J34</f>
        <v/>
      </c>
      <c r="K181" s="220" t="str">
        <f>InpPerformance!K34</f>
        <v/>
      </c>
      <c r="L181" s="220" t="str">
        <f>InpPerformance!L34</f>
        <v/>
      </c>
      <c r="M181" s="220" t="str">
        <f>InpPerformance!M34</f>
        <v/>
      </c>
      <c r="N181" s="220" t="str">
        <f>InpPerformance!N34</f>
        <v/>
      </c>
      <c r="O181" s="220" t="str">
        <f>InpPerformance!O34</f>
        <v/>
      </c>
      <c r="P181" s="220" t="str">
        <f>InpPerformance!P34</f>
        <v/>
      </c>
      <c r="Q181" s="220" t="str">
        <f>InpPerformance!Q34</f>
        <v/>
      </c>
      <c r="R181" s="220" t="str">
        <f>InpPerformance!R34</f>
        <v/>
      </c>
      <c r="S181" s="220" t="str">
        <f>InpPerformance!S34</f>
        <v/>
      </c>
      <c r="T181" s="220" t="str">
        <f>InpPerformance!T34</f>
        <v/>
      </c>
      <c r="U181" s="220" t="str">
        <f>InpPerformance!U34</f>
        <v/>
      </c>
      <c r="V181" s="220" t="str">
        <f>InpPerformance!V34</f>
        <v/>
      </c>
      <c r="W181" s="220" t="str">
        <f>InpPerformance!W34</f>
        <v/>
      </c>
      <c r="X181" s="220" t="str">
        <f>InpPerformance!X34</f>
        <v/>
      </c>
      <c r="Y181" s="220" t="str">
        <f>InpPerformance!Y34</f>
        <v/>
      </c>
      <c r="Z181" s="220" t="str">
        <f>InpPerformance!Z34</f>
        <v/>
      </c>
      <c r="AA181" s="220" t="str">
        <f>InpPerformance!AA34</f>
        <v/>
      </c>
      <c r="AB181" s="220" t="str">
        <f>InpPerformance!AB34</f>
        <v/>
      </c>
      <c r="AC181" s="220" t="str">
        <f>InpPerformance!AC34</f>
        <v/>
      </c>
      <c r="AD181" s="220" t="str">
        <f>InpPerformance!AD34</f>
        <v/>
      </c>
      <c r="AE181" s="220" t="str">
        <f>InpPerformance!AE34</f>
        <v/>
      </c>
      <c r="AF181" s="220" t="str">
        <f>InpPerformance!AF34</f>
        <v/>
      </c>
      <c r="AG181" s="220" t="str">
        <f>InpPerformance!AG34</f>
        <v/>
      </c>
      <c r="AH181" s="220" t="str">
        <f>InpPerformance!AH34</f>
        <v/>
      </c>
      <c r="AI181" s="220" t="str">
        <f>InpPerformance!AI34</f>
        <v/>
      </c>
      <c r="AJ181" s="220" t="str">
        <f>InpPerformance!AJ34</f>
        <v/>
      </c>
      <c r="AK181" s="220" t="str">
        <f>InpPerformance!AK34</f>
        <v/>
      </c>
      <c r="AL181" s="220" t="str">
        <f>InpPerformance!AL34</f>
        <v/>
      </c>
      <c r="AM181" s="220" t="str">
        <f>InpPerformance!AM34</f>
        <v/>
      </c>
      <c r="AN181" s="220" t="str">
        <f>InpPerformance!AN34</f>
        <v/>
      </c>
      <c r="AO181" s="220" t="str">
        <f>InpPerformance!AO34</f>
        <v/>
      </c>
      <c r="AP181" s="220" t="str">
        <f>InpPerformance!AP34</f>
        <v/>
      </c>
      <c r="AQ181" s="220" t="str">
        <f>InpPerformance!AQ34</f>
        <v/>
      </c>
      <c r="AR181" s="220" t="str">
        <f>InpPerformance!AR34</f>
        <v/>
      </c>
      <c r="AS181" s="220" t="str">
        <f>InpPerformance!AS34</f>
        <v/>
      </c>
      <c r="AT181" s="220" t="str">
        <f>InpPerformance!AT34</f>
        <v/>
      </c>
      <c r="AU181" s="220" t="str">
        <f>InpPerformance!AU34</f>
        <v/>
      </c>
      <c r="AV181" s="220" t="str">
        <f>InpPerformance!AV34</f>
        <v/>
      </c>
      <c r="AW181" s="220" t="str">
        <f>InpPerformance!AW34</f>
        <v/>
      </c>
      <c r="AX181" s="220" t="str">
        <f>InpPerformance!AX34</f>
        <v/>
      </c>
      <c r="AY181" s="220" t="str">
        <f>InpPerformance!AY34</f>
        <v/>
      </c>
      <c r="AZ181" s="220" t="str">
        <f>InpPerformance!AZ34</f>
        <v/>
      </c>
      <c r="BA181" s="220" t="str">
        <f>InpPerformance!BA34</f>
        <v/>
      </c>
      <c r="BB181" s="220" t="str">
        <f>InpPerformance!BB34</f>
        <v/>
      </c>
      <c r="BC181" s="220" t="str">
        <f>InpPerformance!BC34</f>
        <v/>
      </c>
      <c r="BD181" s="220" t="str">
        <f>InpPerformance!BD34</f>
        <v/>
      </c>
      <c r="BE181" s="220" t="str">
        <f>InpPerformance!BE34</f>
        <v/>
      </c>
      <c r="BF181" s="220" t="str">
        <f>InpPerformance!BF34</f>
        <v/>
      </c>
      <c r="BG181" s="220" t="str">
        <f>InpPerformance!BG34</f>
        <v/>
      </c>
      <c r="BH181" s="220" t="str">
        <f>InpPerformance!BH34</f>
        <v/>
      </c>
      <c r="BI181" s="220" t="str">
        <f>InpPerformance!BI34</f>
        <v/>
      </c>
      <c r="BJ181" s="220" t="str">
        <f>InpPerformance!BJ34</f>
        <v/>
      </c>
      <c r="BK181" s="220" t="str">
        <f>InpPerformance!BK34</f>
        <v/>
      </c>
      <c r="BL181" s="220" t="str">
        <f>InpPerformance!BL34</f>
        <v/>
      </c>
      <c r="BM181" s="220" t="str">
        <f>InpPerformance!BM34</f>
        <v/>
      </c>
      <c r="BN181" s="220" t="str">
        <f>InpPerformance!BN34</f>
        <v/>
      </c>
      <c r="BO181" s="220" t="str">
        <f>InpPerformance!BO34</f>
        <v/>
      </c>
      <c r="BP181" s="220" t="str">
        <f>InpPerformance!BP34</f>
        <v/>
      </c>
      <c r="BQ181" s="220" t="str">
        <f>InpPerformance!BQ34</f>
        <v/>
      </c>
    </row>
    <row r="182" spans="2:69" s="15" customFormat="1" x14ac:dyDescent="0.2">
      <c r="B182" s="213"/>
      <c r="C182" s="213"/>
      <c r="D182" s="213"/>
      <c r="E182" s="38" t="s">
        <v>221</v>
      </c>
      <c r="F182" s="213"/>
      <c r="G182" s="38" t="s">
        <v>106</v>
      </c>
      <c r="H182" s="213"/>
      <c r="I182" s="213"/>
      <c r="J182" s="217" t="b">
        <f>IF(J181=Validation!$I$5, TRUE, FALSE)</f>
        <v>0</v>
      </c>
      <c r="K182" s="217" t="b">
        <f>IF(K181=Validation!$I$5, TRUE, FALSE)</f>
        <v>0</v>
      </c>
      <c r="L182" s="217" t="b">
        <f>IF(L181=Validation!$I$5, TRUE, FALSE)</f>
        <v>0</v>
      </c>
      <c r="M182" s="217" t="b">
        <f>IF(M181=Validation!$I$5, TRUE, FALSE)</f>
        <v>0</v>
      </c>
      <c r="N182" s="217" t="b">
        <f>IF(N181=Validation!$I$5, TRUE, FALSE)</f>
        <v>0</v>
      </c>
      <c r="O182" s="217" t="b">
        <f>IF(O181=Validation!$I$5, TRUE, FALSE)</f>
        <v>0</v>
      </c>
      <c r="P182" s="217" t="b">
        <f>IF(P181=Validation!$I$5, TRUE, FALSE)</f>
        <v>0</v>
      </c>
      <c r="Q182" s="217" t="b">
        <f>IF(Q181=Validation!$I$5, TRUE, FALSE)</f>
        <v>0</v>
      </c>
      <c r="R182" s="217" t="b">
        <f>IF(R181=Validation!$I$5, TRUE, FALSE)</f>
        <v>0</v>
      </c>
      <c r="S182" s="217" t="b">
        <f>IF(S181=Validation!$I$5, TRUE, FALSE)</f>
        <v>0</v>
      </c>
      <c r="T182" s="217" t="b">
        <f>IF(T181=Validation!$I$5, TRUE, FALSE)</f>
        <v>0</v>
      </c>
      <c r="U182" s="217" t="b">
        <f>IF(U181=Validation!$I$5, TRUE, FALSE)</f>
        <v>0</v>
      </c>
      <c r="V182" s="217" t="b">
        <f>IF(V181=Validation!$I$5, TRUE, FALSE)</f>
        <v>0</v>
      </c>
      <c r="W182" s="217" t="b">
        <f>IF(W181=Validation!$I$5, TRUE, FALSE)</f>
        <v>0</v>
      </c>
      <c r="X182" s="217" t="b">
        <f>IF(X181=Validation!$I$5, TRUE, FALSE)</f>
        <v>0</v>
      </c>
      <c r="Y182" s="217" t="b">
        <f>IF(Y181=Validation!$I$5, TRUE, FALSE)</f>
        <v>0</v>
      </c>
      <c r="Z182" s="217" t="b">
        <f>IF(Z181=Validation!$I$5, TRUE, FALSE)</f>
        <v>0</v>
      </c>
      <c r="AA182" s="217" t="b">
        <f>IF(AA181=Validation!$I$5, TRUE, FALSE)</f>
        <v>0</v>
      </c>
      <c r="AB182" s="217" t="b">
        <f>IF(AB181=Validation!$I$5, TRUE, FALSE)</f>
        <v>0</v>
      </c>
      <c r="AC182" s="217" t="b">
        <f>IF(AC181=Validation!$I$5, TRUE, FALSE)</f>
        <v>0</v>
      </c>
      <c r="AD182" s="217" t="b">
        <f>IF(AD181=Validation!$I$5, TRUE, FALSE)</f>
        <v>0</v>
      </c>
      <c r="AE182" s="217" t="b">
        <f>IF(AE181=Validation!$I$5, TRUE, FALSE)</f>
        <v>0</v>
      </c>
      <c r="AF182" s="217" t="b">
        <f>IF(AF181=Validation!$I$5, TRUE, FALSE)</f>
        <v>0</v>
      </c>
      <c r="AG182" s="217" t="b">
        <f>IF(AG181=Validation!$I$5, TRUE, FALSE)</f>
        <v>0</v>
      </c>
      <c r="AH182" s="217" t="b">
        <f>IF(AH181=Validation!$I$5, TRUE, FALSE)</f>
        <v>0</v>
      </c>
      <c r="AI182" s="217" t="b">
        <f>IF(AI181=Validation!$I$5, TRUE, FALSE)</f>
        <v>0</v>
      </c>
      <c r="AJ182" s="217" t="b">
        <f>IF(AJ181=Validation!$I$5, TRUE, FALSE)</f>
        <v>0</v>
      </c>
      <c r="AK182" s="217" t="b">
        <f>IF(AK181=Validation!$I$5, TRUE, FALSE)</f>
        <v>0</v>
      </c>
      <c r="AL182" s="217" t="b">
        <f>IF(AL181=Validation!$I$5, TRUE, FALSE)</f>
        <v>0</v>
      </c>
      <c r="AM182" s="217" t="b">
        <f>IF(AM181=Validation!$I$5, TRUE, FALSE)</f>
        <v>0</v>
      </c>
      <c r="AN182" s="217" t="b">
        <f>IF(AN181=Validation!$I$5, TRUE, FALSE)</f>
        <v>0</v>
      </c>
      <c r="AO182" s="217" t="b">
        <f>IF(AO181=Validation!$I$5, TRUE, FALSE)</f>
        <v>0</v>
      </c>
      <c r="AP182" s="217" t="b">
        <f>IF(AP181=Validation!$I$5, TRUE, FALSE)</f>
        <v>0</v>
      </c>
      <c r="AQ182" s="217" t="b">
        <f>IF(AQ181=Validation!$I$5, TRUE, FALSE)</f>
        <v>0</v>
      </c>
      <c r="AR182" s="217" t="b">
        <f>IF(AR181=Validation!$I$5, TRUE, FALSE)</f>
        <v>0</v>
      </c>
      <c r="AS182" s="217" t="b">
        <f>IF(AS181=Validation!$I$5, TRUE, FALSE)</f>
        <v>0</v>
      </c>
      <c r="AT182" s="217" t="b">
        <f>IF(AT181=Validation!$I$5, TRUE, FALSE)</f>
        <v>0</v>
      </c>
      <c r="AU182" s="217" t="b">
        <f>IF(AU181=Validation!$I$5, TRUE, FALSE)</f>
        <v>0</v>
      </c>
      <c r="AV182" s="217" t="b">
        <f>IF(AV181=Validation!$I$5, TRUE, FALSE)</f>
        <v>0</v>
      </c>
      <c r="AW182" s="217" t="b">
        <f>IF(AW181=Validation!$I$5, TRUE, FALSE)</f>
        <v>0</v>
      </c>
      <c r="AX182" s="217" t="b">
        <f>IF(AX181=Validation!$I$5, TRUE, FALSE)</f>
        <v>0</v>
      </c>
      <c r="AY182" s="217" t="b">
        <f>IF(AY181=Validation!$I$5, TRUE, FALSE)</f>
        <v>0</v>
      </c>
      <c r="AZ182" s="217" t="b">
        <f>IF(AZ181=Validation!$I$5, TRUE, FALSE)</f>
        <v>0</v>
      </c>
      <c r="BA182" s="217" t="b">
        <f>IF(BA181=Validation!$I$5, TRUE, FALSE)</f>
        <v>0</v>
      </c>
      <c r="BB182" s="217" t="b">
        <f>IF(BB181=Validation!$I$5, TRUE, FALSE)</f>
        <v>0</v>
      </c>
      <c r="BC182" s="217" t="b">
        <f>IF(BC181=Validation!$I$5, TRUE, FALSE)</f>
        <v>0</v>
      </c>
      <c r="BD182" s="217" t="b">
        <f>IF(BD181=Validation!$I$5, TRUE, FALSE)</f>
        <v>0</v>
      </c>
      <c r="BE182" s="217" t="b">
        <f>IF(BE181=Validation!$I$5, TRUE, FALSE)</f>
        <v>0</v>
      </c>
      <c r="BF182" s="217" t="b">
        <f>IF(BF181=Validation!$I$5, TRUE, FALSE)</f>
        <v>0</v>
      </c>
      <c r="BG182" s="217" t="b">
        <f>IF(BG181=Validation!$I$5, TRUE, FALSE)</f>
        <v>0</v>
      </c>
      <c r="BH182" s="217" t="b">
        <f>IF(BH181=Validation!$I$5, TRUE, FALSE)</f>
        <v>0</v>
      </c>
      <c r="BI182" s="217" t="b">
        <f>IF(BI181=Validation!$I$5, TRUE, FALSE)</f>
        <v>0</v>
      </c>
      <c r="BJ182" s="217" t="b">
        <f>IF(BJ181=Validation!$I$5, TRUE, FALSE)</f>
        <v>0</v>
      </c>
      <c r="BK182" s="217" t="b">
        <f>IF(BK181=Validation!$I$5, TRUE, FALSE)</f>
        <v>0</v>
      </c>
      <c r="BL182" s="217" t="b">
        <f>IF(BL181=Validation!$I$5, TRUE, FALSE)</f>
        <v>0</v>
      </c>
      <c r="BM182" s="217" t="b">
        <f>IF(BM181=Validation!$I$5, TRUE, FALSE)</f>
        <v>0</v>
      </c>
      <c r="BN182" s="217" t="b">
        <f>IF(BN181=Validation!$I$5, TRUE, FALSE)</f>
        <v>0</v>
      </c>
      <c r="BO182" s="217" t="b">
        <f>IF(BO181=Validation!$I$5, TRUE, FALSE)</f>
        <v>0</v>
      </c>
      <c r="BP182" s="217" t="b">
        <f>IF(BP181=Validation!$I$5, TRUE, FALSE)</f>
        <v>0</v>
      </c>
      <c r="BQ182" s="217" t="b">
        <f>IF(BQ181=Validation!$I$5, TRUE, FALSE)</f>
        <v>0</v>
      </c>
    </row>
    <row r="183" spans="2:69" s="15" customFormat="1" x14ac:dyDescent="0.2">
      <c r="B183" s="213"/>
      <c r="C183" s="213"/>
      <c r="D183" s="213"/>
      <c r="E183" s="213"/>
      <c r="F183" s="213"/>
      <c r="G183" s="40"/>
      <c r="H183" s="213"/>
      <c r="I183" s="213"/>
      <c r="J183" s="219"/>
      <c r="K183" s="219"/>
      <c r="L183" s="219"/>
      <c r="M183" s="219"/>
      <c r="N183" s="219"/>
      <c r="O183" s="219"/>
      <c r="P183" s="219"/>
      <c r="Q183" s="219"/>
      <c r="R183" s="219"/>
      <c r="S183" s="219"/>
      <c r="T183" s="219"/>
      <c r="U183" s="219"/>
      <c r="V183" s="219"/>
      <c r="W183" s="219"/>
      <c r="X183" s="219"/>
      <c r="Y183" s="219"/>
      <c r="Z183" s="219"/>
      <c r="AA183" s="219"/>
      <c r="AB183" s="219"/>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row>
    <row r="184" spans="2:69" s="15" customFormat="1" x14ac:dyDescent="0.2">
      <c r="B184" s="213"/>
      <c r="C184" s="213"/>
      <c r="D184" s="213"/>
      <c r="E184" s="213" t="s">
        <v>222</v>
      </c>
      <c r="F184" s="213"/>
      <c r="G184" s="40" t="str">
        <f>InpCompany!$F$11</f>
        <v>£m (2017-18 prices)</v>
      </c>
      <c r="H184" s="213"/>
      <c r="I184" s="213"/>
      <c r="J184" s="233">
        <f>IF(J$182=TRUE,J173,0)</f>
        <v>0</v>
      </c>
      <c r="K184" s="233">
        <f t="shared" ref="K184" si="165">IF(K$182=TRUE,K173,0)</f>
        <v>0</v>
      </c>
      <c r="L184" s="233">
        <f t="shared" ref="L184:M184" si="166">IF(L$182=TRUE,L173,0)</f>
        <v>0</v>
      </c>
      <c r="M184" s="233">
        <f t="shared" si="166"/>
        <v>0</v>
      </c>
      <c r="N184" s="233">
        <f t="shared" ref="N184:BQ184" si="167">IF(N$182=TRUE,N173,0)</f>
        <v>0</v>
      </c>
      <c r="O184" s="233">
        <f t="shared" si="167"/>
        <v>0</v>
      </c>
      <c r="P184" s="233">
        <f t="shared" si="167"/>
        <v>0</v>
      </c>
      <c r="Q184" s="233">
        <f t="shared" si="167"/>
        <v>0</v>
      </c>
      <c r="R184" s="233">
        <f t="shared" si="167"/>
        <v>0</v>
      </c>
      <c r="S184" s="233">
        <f t="shared" si="167"/>
        <v>0</v>
      </c>
      <c r="T184" s="233">
        <f t="shared" si="167"/>
        <v>0</v>
      </c>
      <c r="U184" s="233">
        <f t="shared" si="167"/>
        <v>0</v>
      </c>
      <c r="V184" s="233">
        <f t="shared" si="167"/>
        <v>0</v>
      </c>
      <c r="W184" s="233">
        <f t="shared" si="167"/>
        <v>0</v>
      </c>
      <c r="X184" s="233">
        <f t="shared" si="167"/>
        <v>0</v>
      </c>
      <c r="Y184" s="233">
        <f t="shared" si="167"/>
        <v>0</v>
      </c>
      <c r="Z184" s="233">
        <f t="shared" si="167"/>
        <v>0</v>
      </c>
      <c r="AA184" s="233">
        <f t="shared" si="167"/>
        <v>0</v>
      </c>
      <c r="AB184" s="233">
        <f t="shared" si="167"/>
        <v>0</v>
      </c>
      <c r="AC184" s="233">
        <f t="shared" si="167"/>
        <v>0</v>
      </c>
      <c r="AD184" s="233">
        <f t="shared" si="167"/>
        <v>0</v>
      </c>
      <c r="AE184" s="233">
        <f t="shared" si="167"/>
        <v>0</v>
      </c>
      <c r="AF184" s="233">
        <f t="shared" si="167"/>
        <v>0</v>
      </c>
      <c r="AG184" s="233">
        <f t="shared" si="167"/>
        <v>0</v>
      </c>
      <c r="AH184" s="233">
        <f t="shared" si="167"/>
        <v>0</v>
      </c>
      <c r="AI184" s="233">
        <f t="shared" si="167"/>
        <v>0</v>
      </c>
      <c r="AJ184" s="233">
        <f t="shared" si="167"/>
        <v>0</v>
      </c>
      <c r="AK184" s="233">
        <f t="shared" si="167"/>
        <v>0</v>
      </c>
      <c r="AL184" s="233">
        <f t="shared" si="167"/>
        <v>0</v>
      </c>
      <c r="AM184" s="233">
        <f t="shared" si="167"/>
        <v>0</v>
      </c>
      <c r="AN184" s="233">
        <f t="shared" si="167"/>
        <v>0</v>
      </c>
      <c r="AO184" s="233">
        <f t="shared" si="167"/>
        <v>0</v>
      </c>
      <c r="AP184" s="233">
        <f t="shared" si="167"/>
        <v>0</v>
      </c>
      <c r="AQ184" s="233">
        <f t="shared" si="167"/>
        <v>0</v>
      </c>
      <c r="AR184" s="233">
        <f t="shared" si="167"/>
        <v>0</v>
      </c>
      <c r="AS184" s="233">
        <f t="shared" si="167"/>
        <v>0</v>
      </c>
      <c r="AT184" s="233">
        <f t="shared" si="167"/>
        <v>0</v>
      </c>
      <c r="AU184" s="233">
        <f t="shared" si="167"/>
        <v>0</v>
      </c>
      <c r="AV184" s="233">
        <f t="shared" si="167"/>
        <v>0</v>
      </c>
      <c r="AW184" s="233">
        <f t="shared" si="167"/>
        <v>0</v>
      </c>
      <c r="AX184" s="233">
        <f t="shared" si="167"/>
        <v>0</v>
      </c>
      <c r="AY184" s="233">
        <f t="shared" si="167"/>
        <v>0</v>
      </c>
      <c r="AZ184" s="233">
        <f t="shared" si="167"/>
        <v>0</v>
      </c>
      <c r="BA184" s="233">
        <f t="shared" si="167"/>
        <v>0</v>
      </c>
      <c r="BB184" s="233">
        <f t="shared" si="167"/>
        <v>0</v>
      </c>
      <c r="BC184" s="233">
        <f t="shared" si="167"/>
        <v>0</v>
      </c>
      <c r="BD184" s="233">
        <f t="shared" si="167"/>
        <v>0</v>
      </c>
      <c r="BE184" s="233">
        <f t="shared" si="167"/>
        <v>0</v>
      </c>
      <c r="BF184" s="233">
        <f t="shared" si="167"/>
        <v>0</v>
      </c>
      <c r="BG184" s="233">
        <f t="shared" si="167"/>
        <v>0</v>
      </c>
      <c r="BH184" s="233">
        <f t="shared" si="167"/>
        <v>0</v>
      </c>
      <c r="BI184" s="233">
        <f t="shared" si="167"/>
        <v>0</v>
      </c>
      <c r="BJ184" s="233">
        <f t="shared" si="167"/>
        <v>0</v>
      </c>
      <c r="BK184" s="233">
        <f t="shared" si="167"/>
        <v>0</v>
      </c>
      <c r="BL184" s="233">
        <f t="shared" si="167"/>
        <v>0</v>
      </c>
      <c r="BM184" s="233">
        <f t="shared" si="167"/>
        <v>0</v>
      </c>
      <c r="BN184" s="233">
        <f t="shared" si="167"/>
        <v>0</v>
      </c>
      <c r="BO184" s="233">
        <f t="shared" si="167"/>
        <v>0</v>
      </c>
      <c r="BP184" s="233">
        <f t="shared" si="167"/>
        <v>0</v>
      </c>
      <c r="BQ184" s="233">
        <f t="shared" si="167"/>
        <v>0</v>
      </c>
    </row>
    <row r="185" spans="2:69" s="15" customFormat="1" x14ac:dyDescent="0.2">
      <c r="B185" s="213"/>
      <c r="C185" s="213"/>
      <c r="D185" s="213"/>
      <c r="E185" s="213" t="s">
        <v>223</v>
      </c>
      <c r="F185" s="213"/>
      <c r="G185" s="40" t="str">
        <f>InpCompany!$F$11</f>
        <v>£m (2017-18 prices)</v>
      </c>
      <c r="H185" s="213"/>
      <c r="I185" s="213"/>
      <c r="J185" s="233">
        <f>IF(J$182=TRUE,J178,0)</f>
        <v>0</v>
      </c>
      <c r="K185" s="233">
        <f t="shared" ref="K185" si="168">IF(K$182=TRUE,K178,0)</f>
        <v>0</v>
      </c>
      <c r="L185" s="233">
        <f t="shared" ref="L185:M185" si="169">IF(L$182=TRUE,L178,0)</f>
        <v>0</v>
      </c>
      <c r="M185" s="233">
        <f t="shared" si="169"/>
        <v>0</v>
      </c>
      <c r="N185" s="233">
        <f t="shared" ref="N185:BQ185" si="170">IF(N$182=TRUE,N178,0)</f>
        <v>0</v>
      </c>
      <c r="O185" s="233">
        <f t="shared" si="170"/>
        <v>0</v>
      </c>
      <c r="P185" s="233">
        <f t="shared" si="170"/>
        <v>0</v>
      </c>
      <c r="Q185" s="233">
        <f t="shared" si="170"/>
        <v>0</v>
      </c>
      <c r="R185" s="233">
        <f t="shared" si="170"/>
        <v>0</v>
      </c>
      <c r="S185" s="233">
        <f t="shared" si="170"/>
        <v>0</v>
      </c>
      <c r="T185" s="233">
        <f t="shared" si="170"/>
        <v>0</v>
      </c>
      <c r="U185" s="233">
        <f t="shared" si="170"/>
        <v>0</v>
      </c>
      <c r="V185" s="233">
        <f t="shared" si="170"/>
        <v>0</v>
      </c>
      <c r="W185" s="233">
        <f t="shared" si="170"/>
        <v>0</v>
      </c>
      <c r="X185" s="233">
        <f t="shared" si="170"/>
        <v>0</v>
      </c>
      <c r="Y185" s="233">
        <f t="shared" si="170"/>
        <v>0</v>
      </c>
      <c r="Z185" s="233">
        <f t="shared" si="170"/>
        <v>0</v>
      </c>
      <c r="AA185" s="233">
        <f t="shared" si="170"/>
        <v>0</v>
      </c>
      <c r="AB185" s="233">
        <f t="shared" si="170"/>
        <v>0</v>
      </c>
      <c r="AC185" s="233">
        <f t="shared" si="170"/>
        <v>0</v>
      </c>
      <c r="AD185" s="233">
        <f t="shared" si="170"/>
        <v>0</v>
      </c>
      <c r="AE185" s="233">
        <f t="shared" si="170"/>
        <v>0</v>
      </c>
      <c r="AF185" s="233">
        <f t="shared" si="170"/>
        <v>0</v>
      </c>
      <c r="AG185" s="233">
        <f t="shared" si="170"/>
        <v>0</v>
      </c>
      <c r="AH185" s="233">
        <f t="shared" si="170"/>
        <v>0</v>
      </c>
      <c r="AI185" s="233">
        <f t="shared" si="170"/>
        <v>0</v>
      </c>
      <c r="AJ185" s="233">
        <f t="shared" si="170"/>
        <v>0</v>
      </c>
      <c r="AK185" s="233">
        <f t="shared" si="170"/>
        <v>0</v>
      </c>
      <c r="AL185" s="233">
        <f t="shared" si="170"/>
        <v>0</v>
      </c>
      <c r="AM185" s="233">
        <f t="shared" si="170"/>
        <v>0</v>
      </c>
      <c r="AN185" s="233">
        <f t="shared" si="170"/>
        <v>0</v>
      </c>
      <c r="AO185" s="233">
        <f t="shared" si="170"/>
        <v>0</v>
      </c>
      <c r="AP185" s="233">
        <f t="shared" si="170"/>
        <v>0</v>
      </c>
      <c r="AQ185" s="233">
        <f t="shared" si="170"/>
        <v>0</v>
      </c>
      <c r="AR185" s="233">
        <f t="shared" si="170"/>
        <v>0</v>
      </c>
      <c r="AS185" s="233">
        <f t="shared" si="170"/>
        <v>0</v>
      </c>
      <c r="AT185" s="233">
        <f t="shared" si="170"/>
        <v>0</v>
      </c>
      <c r="AU185" s="233">
        <f t="shared" si="170"/>
        <v>0</v>
      </c>
      <c r="AV185" s="233">
        <f t="shared" si="170"/>
        <v>0</v>
      </c>
      <c r="AW185" s="233">
        <f t="shared" si="170"/>
        <v>0</v>
      </c>
      <c r="AX185" s="233">
        <f t="shared" si="170"/>
        <v>0</v>
      </c>
      <c r="AY185" s="233">
        <f t="shared" si="170"/>
        <v>0</v>
      </c>
      <c r="AZ185" s="233">
        <f t="shared" si="170"/>
        <v>0</v>
      </c>
      <c r="BA185" s="233">
        <f t="shared" si="170"/>
        <v>0</v>
      </c>
      <c r="BB185" s="233">
        <f t="shared" si="170"/>
        <v>0</v>
      </c>
      <c r="BC185" s="233">
        <f t="shared" si="170"/>
        <v>0</v>
      </c>
      <c r="BD185" s="233">
        <f t="shared" si="170"/>
        <v>0</v>
      </c>
      <c r="BE185" s="233">
        <f t="shared" si="170"/>
        <v>0</v>
      </c>
      <c r="BF185" s="233">
        <f t="shared" si="170"/>
        <v>0</v>
      </c>
      <c r="BG185" s="233">
        <f t="shared" si="170"/>
        <v>0</v>
      </c>
      <c r="BH185" s="233">
        <f t="shared" si="170"/>
        <v>0</v>
      </c>
      <c r="BI185" s="233">
        <f t="shared" si="170"/>
        <v>0</v>
      </c>
      <c r="BJ185" s="233">
        <f t="shared" si="170"/>
        <v>0</v>
      </c>
      <c r="BK185" s="233">
        <f t="shared" si="170"/>
        <v>0</v>
      </c>
      <c r="BL185" s="233">
        <f t="shared" si="170"/>
        <v>0</v>
      </c>
      <c r="BM185" s="233">
        <f t="shared" si="170"/>
        <v>0</v>
      </c>
      <c r="BN185" s="233">
        <f t="shared" si="170"/>
        <v>0</v>
      </c>
      <c r="BO185" s="233">
        <f t="shared" si="170"/>
        <v>0</v>
      </c>
      <c r="BP185" s="233">
        <f t="shared" si="170"/>
        <v>0</v>
      </c>
      <c r="BQ185" s="233">
        <f t="shared" si="170"/>
        <v>0</v>
      </c>
    </row>
    <row r="186" spans="2:69" s="15" customFormat="1" x14ac:dyDescent="0.2">
      <c r="B186" s="213"/>
      <c r="C186" s="213"/>
      <c r="D186" s="213"/>
      <c r="E186" s="213"/>
      <c r="F186" s="213"/>
      <c r="G186" s="213"/>
      <c r="H186" s="213"/>
      <c r="I186" s="213"/>
      <c r="J186" s="219"/>
      <c r="K186" s="219"/>
      <c r="L186" s="219"/>
      <c r="M186" s="219"/>
      <c r="N186" s="219"/>
      <c r="O186" s="219"/>
      <c r="P186" s="219"/>
      <c r="Q186" s="219"/>
      <c r="R186" s="219"/>
      <c r="S186" s="219"/>
      <c r="T186" s="219"/>
      <c r="U186" s="219"/>
      <c r="V186" s="219"/>
      <c r="W186" s="219"/>
      <c r="X186" s="219"/>
      <c r="Y186" s="219"/>
      <c r="Z186" s="219"/>
      <c r="AA186" s="219"/>
      <c r="AB186" s="219"/>
      <c r="AC186" s="219"/>
      <c r="AD186" s="219"/>
      <c r="AE186" s="219"/>
      <c r="AF186" s="219"/>
      <c r="AG186" s="219"/>
      <c r="AH186" s="219"/>
      <c r="AI186" s="219"/>
      <c r="AJ186" s="219"/>
      <c r="AK186" s="219"/>
      <c r="AL186" s="219"/>
      <c r="AM186" s="219"/>
      <c r="AN186" s="219"/>
      <c r="AO186" s="219"/>
      <c r="AP186" s="219"/>
      <c r="AQ186" s="219"/>
      <c r="AR186" s="219"/>
      <c r="AS186" s="219"/>
      <c r="AT186" s="219"/>
      <c r="AU186" s="219"/>
      <c r="AV186" s="219"/>
      <c r="AW186" s="219"/>
      <c r="AX186" s="219"/>
      <c r="AY186" s="219"/>
      <c r="AZ186" s="219"/>
      <c r="BA186" s="219"/>
      <c r="BB186" s="219"/>
      <c r="BC186" s="219"/>
      <c r="BD186" s="219"/>
      <c r="BE186" s="219"/>
      <c r="BF186" s="219"/>
      <c r="BG186" s="219"/>
      <c r="BH186" s="219"/>
      <c r="BI186" s="219"/>
      <c r="BJ186" s="219"/>
      <c r="BK186" s="219"/>
      <c r="BL186" s="219"/>
      <c r="BM186" s="219"/>
      <c r="BN186" s="219"/>
      <c r="BO186" s="219"/>
      <c r="BP186" s="219"/>
      <c r="BQ186" s="219"/>
    </row>
    <row r="187" spans="2:69" s="15" customFormat="1" x14ac:dyDescent="0.2">
      <c r="B187" s="213"/>
      <c r="C187" s="213"/>
      <c r="D187" s="205" t="s">
        <v>148</v>
      </c>
      <c r="E187" s="213"/>
      <c r="F187" s="213"/>
      <c r="G187" s="213"/>
      <c r="H187" s="213"/>
      <c r="I187" s="213"/>
      <c r="J187" s="219"/>
      <c r="K187" s="219"/>
      <c r="L187" s="219"/>
      <c r="M187" s="219"/>
      <c r="N187" s="219"/>
      <c r="O187" s="219"/>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19"/>
      <c r="BE187" s="219"/>
      <c r="BF187" s="219"/>
      <c r="BG187" s="219"/>
      <c r="BH187" s="219"/>
      <c r="BI187" s="219"/>
      <c r="BJ187" s="219"/>
      <c r="BK187" s="219"/>
      <c r="BL187" s="219"/>
      <c r="BM187" s="219"/>
      <c r="BN187" s="219"/>
      <c r="BO187" s="219"/>
      <c r="BP187" s="219"/>
      <c r="BQ187" s="219"/>
    </row>
    <row r="188" spans="2:69" s="15" customFormat="1" x14ac:dyDescent="0.2">
      <c r="B188" s="213"/>
      <c r="C188" s="205"/>
      <c r="D188" s="213"/>
      <c r="E188" s="220"/>
      <c r="F188" s="213"/>
      <c r="G188" s="213"/>
      <c r="H188" s="213"/>
      <c r="I188" s="213"/>
      <c r="J188" s="219"/>
      <c r="K188" s="219"/>
      <c r="L188" s="219"/>
      <c r="M188" s="219"/>
      <c r="N188" s="219"/>
      <c r="O188" s="219"/>
      <c r="P188" s="219"/>
      <c r="Q188" s="219"/>
      <c r="R188" s="219"/>
      <c r="S188" s="219"/>
      <c r="T188" s="219"/>
      <c r="U188" s="219"/>
      <c r="V188" s="219"/>
      <c r="W188" s="219"/>
      <c r="X188" s="219"/>
      <c r="Y188" s="219"/>
      <c r="Z188" s="219"/>
      <c r="AA188" s="219"/>
      <c r="AB188" s="219"/>
      <c r="AC188" s="219"/>
      <c r="AD188" s="219"/>
      <c r="AE188" s="219"/>
      <c r="AF188" s="219"/>
      <c r="AG188" s="219"/>
      <c r="AH188" s="219"/>
      <c r="AI188" s="219"/>
      <c r="AJ188" s="219"/>
      <c r="AK188" s="219"/>
      <c r="AL188" s="219"/>
      <c r="AM188" s="219"/>
      <c r="AN188" s="219"/>
      <c r="AO188" s="219"/>
      <c r="AP188" s="219"/>
      <c r="AQ188" s="219"/>
      <c r="AR188" s="219"/>
      <c r="AS188" s="219"/>
      <c r="AT188" s="219"/>
      <c r="AU188" s="219"/>
      <c r="AV188" s="219"/>
      <c r="AW188" s="219"/>
      <c r="AX188" s="219"/>
      <c r="AY188" s="219"/>
      <c r="AZ188" s="219"/>
      <c r="BA188" s="219"/>
      <c r="BB188" s="219"/>
      <c r="BC188" s="219"/>
      <c r="BD188" s="219"/>
      <c r="BE188" s="219"/>
      <c r="BF188" s="219"/>
      <c r="BG188" s="219"/>
      <c r="BH188" s="219"/>
      <c r="BI188" s="219"/>
      <c r="BJ188" s="219"/>
      <c r="BK188" s="219"/>
      <c r="BL188" s="219"/>
      <c r="BM188" s="219"/>
      <c r="BN188" s="219"/>
      <c r="BO188" s="219"/>
      <c r="BP188" s="219"/>
      <c r="BQ188" s="219"/>
    </row>
    <row r="189" spans="2:69" s="15" customFormat="1" x14ac:dyDescent="0.2">
      <c r="B189" s="213"/>
      <c r="C189" s="213"/>
      <c r="D189" s="213"/>
      <c r="E189" s="220" t="str">
        <f>InpPerformance!E33</f>
        <v>ODI form</v>
      </c>
      <c r="F189" s="213"/>
      <c r="G189" s="220" t="str">
        <f>InpPerformance!G33</f>
        <v>Text</v>
      </c>
      <c r="H189" s="213"/>
      <c r="I189" s="213"/>
      <c r="J189" s="220" t="str">
        <f>InpPerformance!J33</f>
        <v/>
      </c>
      <c r="K189" s="220" t="str">
        <f>InpPerformance!K33</f>
        <v/>
      </c>
      <c r="L189" s="220" t="str">
        <f>InpPerformance!L33</f>
        <v/>
      </c>
      <c r="M189" s="220" t="str">
        <f>InpPerformance!M33</f>
        <v/>
      </c>
      <c r="N189" s="220" t="str">
        <f>InpPerformance!N33</f>
        <v/>
      </c>
      <c r="O189" s="220" t="str">
        <f>InpPerformance!O33</f>
        <v/>
      </c>
      <c r="P189" s="220" t="str">
        <f>InpPerformance!P33</f>
        <v/>
      </c>
      <c r="Q189" s="220" t="str">
        <f>InpPerformance!Q33</f>
        <v/>
      </c>
      <c r="R189" s="220" t="str">
        <f>InpPerformance!R33</f>
        <v/>
      </c>
      <c r="S189" s="220" t="str">
        <f>InpPerformance!S33</f>
        <v/>
      </c>
      <c r="T189" s="220" t="str">
        <f>InpPerformance!T33</f>
        <v/>
      </c>
      <c r="U189" s="220" t="str">
        <f>InpPerformance!U33</f>
        <v/>
      </c>
      <c r="V189" s="220" t="str">
        <f>InpPerformance!V33</f>
        <v/>
      </c>
      <c r="W189" s="220" t="str">
        <f>InpPerformance!W33</f>
        <v/>
      </c>
      <c r="X189" s="220" t="str">
        <f>InpPerformance!X33</f>
        <v/>
      </c>
      <c r="Y189" s="220" t="str">
        <f>InpPerformance!Y33</f>
        <v/>
      </c>
      <c r="Z189" s="220" t="str">
        <f>InpPerformance!Z33</f>
        <v/>
      </c>
      <c r="AA189" s="220" t="str">
        <f>InpPerformance!AA33</f>
        <v/>
      </c>
      <c r="AB189" s="220" t="str">
        <f>InpPerformance!AB33</f>
        <v/>
      </c>
      <c r="AC189" s="220" t="str">
        <f>InpPerformance!AC33</f>
        <v/>
      </c>
      <c r="AD189" s="220" t="str">
        <f>InpPerformance!AD33</f>
        <v/>
      </c>
      <c r="AE189" s="220" t="str">
        <f>InpPerformance!AE33</f>
        <v/>
      </c>
      <c r="AF189" s="220" t="str">
        <f>InpPerformance!AF33</f>
        <v/>
      </c>
      <c r="AG189" s="220" t="str">
        <f>InpPerformance!AG33</f>
        <v/>
      </c>
      <c r="AH189" s="220" t="str">
        <f>InpPerformance!AH33</f>
        <v/>
      </c>
      <c r="AI189" s="220" t="str">
        <f>InpPerformance!AI33</f>
        <v/>
      </c>
      <c r="AJ189" s="220" t="str">
        <f>InpPerformance!AJ33</f>
        <v/>
      </c>
      <c r="AK189" s="220" t="str">
        <f>InpPerformance!AK33</f>
        <v/>
      </c>
      <c r="AL189" s="220" t="str">
        <f>InpPerformance!AL33</f>
        <v/>
      </c>
      <c r="AM189" s="220" t="str">
        <f>InpPerformance!AM33</f>
        <v/>
      </c>
      <c r="AN189" s="220" t="str">
        <f>InpPerformance!AN33</f>
        <v/>
      </c>
      <c r="AO189" s="220" t="str">
        <f>InpPerformance!AO33</f>
        <v/>
      </c>
      <c r="AP189" s="220" t="str">
        <f>InpPerformance!AP33</f>
        <v/>
      </c>
      <c r="AQ189" s="220" t="str">
        <f>InpPerformance!AQ33</f>
        <v/>
      </c>
      <c r="AR189" s="220" t="str">
        <f>InpPerformance!AR33</f>
        <v/>
      </c>
      <c r="AS189" s="220" t="str">
        <f>InpPerformance!AS33</f>
        <v/>
      </c>
      <c r="AT189" s="220" t="str">
        <f>InpPerformance!AT33</f>
        <v/>
      </c>
      <c r="AU189" s="220" t="str">
        <f>InpPerformance!AU33</f>
        <v/>
      </c>
      <c r="AV189" s="220" t="str">
        <f>InpPerformance!AV33</f>
        <v/>
      </c>
      <c r="AW189" s="220" t="str">
        <f>InpPerformance!AW33</f>
        <v/>
      </c>
      <c r="AX189" s="220" t="str">
        <f>InpPerformance!AX33</f>
        <v/>
      </c>
      <c r="AY189" s="220" t="str">
        <f>InpPerformance!AY33</f>
        <v/>
      </c>
      <c r="AZ189" s="220" t="str">
        <f>InpPerformance!AZ33</f>
        <v/>
      </c>
      <c r="BA189" s="220" t="str">
        <f>InpPerformance!BA33</f>
        <v/>
      </c>
      <c r="BB189" s="220" t="str">
        <f>InpPerformance!BB33</f>
        <v/>
      </c>
      <c r="BC189" s="220" t="str">
        <f>InpPerformance!BC33</f>
        <v/>
      </c>
      <c r="BD189" s="220" t="str">
        <f>InpPerformance!BD33</f>
        <v/>
      </c>
      <c r="BE189" s="220" t="str">
        <f>InpPerformance!BE33</f>
        <v/>
      </c>
      <c r="BF189" s="220" t="str">
        <f>InpPerformance!BF33</f>
        <v/>
      </c>
      <c r="BG189" s="220" t="str">
        <f>InpPerformance!BG33</f>
        <v/>
      </c>
      <c r="BH189" s="220" t="str">
        <f>InpPerformance!BH33</f>
        <v/>
      </c>
      <c r="BI189" s="220" t="str">
        <f>InpPerformance!BI33</f>
        <v/>
      </c>
      <c r="BJ189" s="220" t="str">
        <f>InpPerformance!BJ33</f>
        <v/>
      </c>
      <c r="BK189" s="220" t="str">
        <f>InpPerformance!BK33</f>
        <v/>
      </c>
      <c r="BL189" s="220" t="str">
        <f>InpPerformance!BL33</f>
        <v/>
      </c>
      <c r="BM189" s="220" t="str">
        <f>InpPerformance!BM33</f>
        <v/>
      </c>
      <c r="BN189" s="220" t="str">
        <f>InpPerformance!BN33</f>
        <v/>
      </c>
      <c r="BO189" s="220" t="str">
        <f>InpPerformance!BO33</f>
        <v/>
      </c>
      <c r="BP189" s="220" t="str">
        <f>InpPerformance!BP33</f>
        <v/>
      </c>
      <c r="BQ189" s="220" t="str">
        <f>InpPerformance!BQ33</f>
        <v/>
      </c>
    </row>
    <row r="190" spans="2:69" s="15" customFormat="1" x14ac:dyDescent="0.2">
      <c r="B190" s="36"/>
      <c r="C190" s="213"/>
      <c r="D190" s="205"/>
      <c r="E190" s="213"/>
      <c r="F190" s="213"/>
      <c r="G190" s="213"/>
      <c r="H190" s="213"/>
      <c r="I190" s="213"/>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7"/>
      <c r="AY190" s="217"/>
      <c r="AZ190" s="217"/>
      <c r="BA190" s="217"/>
      <c r="BB190" s="217"/>
      <c r="BC190" s="217"/>
      <c r="BD190" s="217"/>
      <c r="BE190" s="217"/>
      <c r="BF190" s="217"/>
      <c r="BG190" s="217"/>
      <c r="BH190" s="217"/>
      <c r="BI190" s="217"/>
      <c r="BJ190" s="217"/>
      <c r="BK190" s="217"/>
      <c r="BL190" s="217"/>
      <c r="BM190" s="217"/>
      <c r="BN190" s="217"/>
      <c r="BO190" s="217"/>
      <c r="BP190" s="217"/>
      <c r="BQ190" s="217"/>
    </row>
    <row r="191" spans="2:69" s="15" customFormat="1" x14ac:dyDescent="0.2">
      <c r="B191" s="213"/>
      <c r="C191" s="213"/>
      <c r="D191" s="213"/>
      <c r="E191" s="220" t="str">
        <f>InpPerformance!E68</f>
        <v>Price control allocation - Water resources</v>
      </c>
      <c r="F191" s="220"/>
      <c r="G191" s="220" t="str">
        <f>InpPerformance!G68</f>
        <v>Percentage</v>
      </c>
      <c r="H191" s="220"/>
      <c r="I191" s="220"/>
      <c r="J191" s="229">
        <f>IF(InpPerformance!J68="",0,InpPerformance!J68)</f>
        <v>0</v>
      </c>
      <c r="K191" s="229">
        <f>IF(InpPerformance!K68="",0,InpPerformance!K68)</f>
        <v>0</v>
      </c>
      <c r="L191" s="229">
        <f>IF(InpPerformance!L68="",0,InpPerformance!L68)</f>
        <v>0</v>
      </c>
      <c r="M191" s="229">
        <f>IF(InpPerformance!M68="",0,InpPerformance!M68)</f>
        <v>0</v>
      </c>
      <c r="N191" s="229">
        <f>IF(InpPerformance!N68="",0,InpPerformance!N68)</f>
        <v>0</v>
      </c>
      <c r="O191" s="229">
        <f>IF(InpPerformance!O68="",0,InpPerformance!O68)</f>
        <v>0</v>
      </c>
      <c r="P191" s="229">
        <f>IF(InpPerformance!P68="",0,InpPerformance!P68)</f>
        <v>0</v>
      </c>
      <c r="Q191" s="229">
        <f>IF(InpPerformance!Q68="",0,InpPerformance!Q68)</f>
        <v>0</v>
      </c>
      <c r="R191" s="229">
        <f>IF(InpPerformance!R68="",0,InpPerformance!R68)</f>
        <v>0</v>
      </c>
      <c r="S191" s="229">
        <f>IF(InpPerformance!S68="",0,InpPerformance!S68)</f>
        <v>0</v>
      </c>
      <c r="T191" s="229">
        <f>IF(InpPerformance!T68="",0,InpPerformance!T68)</f>
        <v>0</v>
      </c>
      <c r="U191" s="229">
        <f>IF(InpPerformance!U68="",0,InpPerformance!U68)</f>
        <v>0</v>
      </c>
      <c r="V191" s="229">
        <f>IF(InpPerformance!V68="",0,InpPerformance!V68)</f>
        <v>0</v>
      </c>
      <c r="W191" s="229">
        <f>IF(InpPerformance!W68="",0,InpPerformance!W68)</f>
        <v>0</v>
      </c>
      <c r="X191" s="229">
        <f>IF(InpPerformance!X68="",0,InpPerformance!X68)</f>
        <v>0</v>
      </c>
      <c r="Y191" s="229">
        <f>IF(InpPerformance!Y68="",0,InpPerformance!Y68)</f>
        <v>0</v>
      </c>
      <c r="Z191" s="229">
        <f>IF(InpPerformance!Z68="",0,InpPerformance!Z68)</f>
        <v>0</v>
      </c>
      <c r="AA191" s="229">
        <f>IF(InpPerformance!AA68="",0,InpPerformance!AA68)</f>
        <v>0</v>
      </c>
      <c r="AB191" s="229">
        <f>IF(InpPerformance!AB68="",0,InpPerformance!AB68)</f>
        <v>0</v>
      </c>
      <c r="AC191" s="229">
        <f>IF(InpPerformance!AC68="",0,InpPerformance!AC68)</f>
        <v>0</v>
      </c>
      <c r="AD191" s="229">
        <f>IF(InpPerformance!AD68="",0,InpPerformance!AD68)</f>
        <v>0</v>
      </c>
      <c r="AE191" s="229">
        <f>IF(InpPerformance!AE68="",0,InpPerformance!AE68)</f>
        <v>0</v>
      </c>
      <c r="AF191" s="229">
        <f>IF(InpPerformance!AF68="",0,InpPerformance!AF68)</f>
        <v>0</v>
      </c>
      <c r="AG191" s="229">
        <f>IF(InpPerformance!AG68="",0,InpPerformance!AG68)</f>
        <v>0</v>
      </c>
      <c r="AH191" s="229">
        <f>IF(InpPerformance!AH68="",0,InpPerformance!AH68)</f>
        <v>0</v>
      </c>
      <c r="AI191" s="229">
        <f>IF(InpPerformance!AI68="",0,InpPerformance!AI68)</f>
        <v>0</v>
      </c>
      <c r="AJ191" s="229">
        <f>IF(InpPerformance!AJ68="",0,InpPerformance!AJ68)</f>
        <v>0</v>
      </c>
      <c r="AK191" s="229">
        <f>IF(InpPerformance!AK68="",0,InpPerformance!AK68)</f>
        <v>0</v>
      </c>
      <c r="AL191" s="229">
        <f>IF(InpPerformance!AL68="",0,InpPerformance!AL68)</f>
        <v>0</v>
      </c>
      <c r="AM191" s="229">
        <f>IF(InpPerformance!AM68="",0,InpPerformance!AM68)</f>
        <v>0</v>
      </c>
      <c r="AN191" s="229">
        <f>IF(InpPerformance!AN68="",0,InpPerformance!AN68)</f>
        <v>0</v>
      </c>
      <c r="AO191" s="229">
        <f>IF(InpPerformance!AO68="",0,InpPerformance!AO68)</f>
        <v>0</v>
      </c>
      <c r="AP191" s="229">
        <f>IF(InpPerformance!AP68="",0,InpPerformance!AP68)</f>
        <v>0</v>
      </c>
      <c r="AQ191" s="229">
        <f>IF(InpPerformance!AQ68="",0,InpPerformance!AQ68)</f>
        <v>0</v>
      </c>
      <c r="AR191" s="229">
        <f>IF(InpPerformance!AR68="",0,InpPerformance!AR68)</f>
        <v>0</v>
      </c>
      <c r="AS191" s="229">
        <f>IF(InpPerformance!AS68="",0,InpPerformance!AS68)</f>
        <v>0</v>
      </c>
      <c r="AT191" s="229">
        <f>IF(InpPerformance!AT68="",0,InpPerformance!AT68)</f>
        <v>0</v>
      </c>
      <c r="AU191" s="229">
        <f>IF(InpPerformance!AU68="",0,InpPerformance!AU68)</f>
        <v>0</v>
      </c>
      <c r="AV191" s="229">
        <f>IF(InpPerformance!AV68="",0,InpPerformance!AV68)</f>
        <v>0</v>
      </c>
      <c r="AW191" s="229">
        <f>IF(InpPerformance!AW68="",0,InpPerformance!AW68)</f>
        <v>0</v>
      </c>
      <c r="AX191" s="229">
        <f>IF(InpPerformance!AX68="",0,InpPerformance!AX68)</f>
        <v>0</v>
      </c>
      <c r="AY191" s="229">
        <f>IF(InpPerformance!AY68="",0,InpPerformance!AY68)</f>
        <v>0</v>
      </c>
      <c r="AZ191" s="229">
        <f>IF(InpPerformance!AZ68="",0,InpPerformance!AZ68)</f>
        <v>0</v>
      </c>
      <c r="BA191" s="229">
        <f>IF(InpPerformance!BA68="",0,InpPerformance!BA68)</f>
        <v>0</v>
      </c>
      <c r="BB191" s="229">
        <f>IF(InpPerformance!BB68="",0,InpPerformance!BB68)</f>
        <v>0</v>
      </c>
      <c r="BC191" s="229">
        <f>IF(InpPerformance!BC68="",0,InpPerformance!BC68)</f>
        <v>0</v>
      </c>
      <c r="BD191" s="229">
        <f>IF(InpPerformance!BD68="",0,InpPerformance!BD68)</f>
        <v>0</v>
      </c>
      <c r="BE191" s="229">
        <f>IF(InpPerformance!BE68="",0,InpPerformance!BE68)</f>
        <v>0</v>
      </c>
      <c r="BF191" s="229">
        <f>IF(InpPerformance!BF68="",0,InpPerformance!BF68)</f>
        <v>0</v>
      </c>
      <c r="BG191" s="229">
        <f>IF(InpPerformance!BG68="",0,InpPerformance!BG68)</f>
        <v>0</v>
      </c>
      <c r="BH191" s="229">
        <f>IF(InpPerformance!BH68="",0,InpPerformance!BH68)</f>
        <v>0</v>
      </c>
      <c r="BI191" s="229">
        <f>IF(InpPerformance!BI68="",0,InpPerformance!BI68)</f>
        <v>0</v>
      </c>
      <c r="BJ191" s="229">
        <f>IF(InpPerformance!BJ68="",0,InpPerformance!BJ68)</f>
        <v>0</v>
      </c>
      <c r="BK191" s="229">
        <f>IF(InpPerformance!BK68="",0,InpPerformance!BK68)</f>
        <v>0</v>
      </c>
      <c r="BL191" s="229">
        <f>IF(InpPerformance!BL68="",0,InpPerformance!BL68)</f>
        <v>0</v>
      </c>
      <c r="BM191" s="229">
        <f>IF(InpPerformance!BM68="",0,InpPerformance!BM68)</f>
        <v>0</v>
      </c>
      <c r="BN191" s="229">
        <f>IF(InpPerformance!BN68="",0,InpPerformance!BN68)</f>
        <v>0</v>
      </c>
      <c r="BO191" s="229">
        <f>IF(InpPerformance!BO68="",0,InpPerformance!BO68)</f>
        <v>0</v>
      </c>
      <c r="BP191" s="229">
        <f>IF(InpPerformance!BP68="",0,InpPerformance!BP68)</f>
        <v>0</v>
      </c>
      <c r="BQ191" s="229">
        <f>IF(InpPerformance!BQ68="",0,InpPerformance!BQ68)</f>
        <v>0</v>
      </c>
    </row>
    <row r="192" spans="2:69" s="15" customFormat="1" x14ac:dyDescent="0.2">
      <c r="B192" s="213"/>
      <c r="C192" s="213"/>
      <c r="D192" s="213"/>
      <c r="E192" s="220" t="str">
        <f>InpPerformance!E69</f>
        <v>Price control allocation - Water network plus</v>
      </c>
      <c r="F192" s="220"/>
      <c r="G192" s="220" t="str">
        <f>InpPerformance!G69</f>
        <v>Percentage</v>
      </c>
      <c r="H192" s="220"/>
      <c r="I192" s="220"/>
      <c r="J192" s="229">
        <f>IF(InpPerformance!J69="",0,InpPerformance!J69)</f>
        <v>0</v>
      </c>
      <c r="K192" s="229">
        <f>IF(InpPerformance!K69="",0,InpPerformance!K69)</f>
        <v>0</v>
      </c>
      <c r="L192" s="229">
        <f>IF(InpPerformance!L69="",0,InpPerformance!L69)</f>
        <v>0</v>
      </c>
      <c r="M192" s="229">
        <f>IF(InpPerformance!M69="",0,InpPerformance!M69)</f>
        <v>0</v>
      </c>
      <c r="N192" s="229">
        <f>IF(InpPerformance!N69="",0,InpPerformance!N69)</f>
        <v>0</v>
      </c>
      <c r="O192" s="229">
        <f>IF(InpPerformance!O69="",0,InpPerformance!O69)</f>
        <v>0</v>
      </c>
      <c r="P192" s="229">
        <f>IF(InpPerformance!P69="",0,InpPerformance!P69)</f>
        <v>0</v>
      </c>
      <c r="Q192" s="229">
        <f>IF(InpPerformance!Q69="",0,InpPerformance!Q69)</f>
        <v>0</v>
      </c>
      <c r="R192" s="229">
        <f>IF(InpPerformance!R69="",0,InpPerformance!R69)</f>
        <v>0</v>
      </c>
      <c r="S192" s="229">
        <f>IF(InpPerformance!S69="",0,InpPerformance!S69)</f>
        <v>0</v>
      </c>
      <c r="T192" s="229">
        <f>IF(InpPerformance!T69="",0,InpPerformance!T69)</f>
        <v>0</v>
      </c>
      <c r="U192" s="229">
        <f>IF(InpPerformance!U69="",0,InpPerformance!U69)</f>
        <v>0</v>
      </c>
      <c r="V192" s="229">
        <f>IF(InpPerformance!V69="",0,InpPerformance!V69)</f>
        <v>0</v>
      </c>
      <c r="W192" s="229">
        <f>IF(InpPerformance!W69="",0,InpPerformance!W69)</f>
        <v>0</v>
      </c>
      <c r="X192" s="229">
        <f>IF(InpPerformance!X69="",0,InpPerformance!X69)</f>
        <v>0</v>
      </c>
      <c r="Y192" s="229">
        <f>IF(InpPerformance!Y69="",0,InpPerformance!Y69)</f>
        <v>0</v>
      </c>
      <c r="Z192" s="229">
        <f>IF(InpPerformance!Z69="",0,InpPerformance!Z69)</f>
        <v>0</v>
      </c>
      <c r="AA192" s="229">
        <f>IF(InpPerformance!AA69="",0,InpPerformance!AA69)</f>
        <v>0</v>
      </c>
      <c r="AB192" s="229">
        <f>IF(InpPerformance!AB69="",0,InpPerformance!AB69)</f>
        <v>0</v>
      </c>
      <c r="AC192" s="229">
        <f>IF(InpPerformance!AC69="",0,InpPerformance!AC69)</f>
        <v>0</v>
      </c>
      <c r="AD192" s="229">
        <f>IF(InpPerformance!AD69="",0,InpPerformance!AD69)</f>
        <v>0</v>
      </c>
      <c r="AE192" s="229">
        <f>IF(InpPerformance!AE69="",0,InpPerformance!AE69)</f>
        <v>0</v>
      </c>
      <c r="AF192" s="229">
        <f>IF(InpPerformance!AF69="",0,InpPerformance!AF69)</f>
        <v>0</v>
      </c>
      <c r="AG192" s="229">
        <f>IF(InpPerformance!AG69="",0,InpPerformance!AG69)</f>
        <v>0</v>
      </c>
      <c r="AH192" s="229">
        <f>IF(InpPerformance!AH69="",0,InpPerformance!AH69)</f>
        <v>0</v>
      </c>
      <c r="AI192" s="229">
        <f>IF(InpPerformance!AI69="",0,InpPerformance!AI69)</f>
        <v>0</v>
      </c>
      <c r="AJ192" s="229">
        <f>IF(InpPerformance!AJ69="",0,InpPerformance!AJ69)</f>
        <v>0</v>
      </c>
      <c r="AK192" s="229">
        <f>IF(InpPerformance!AK69="",0,InpPerformance!AK69)</f>
        <v>0</v>
      </c>
      <c r="AL192" s="229">
        <f>IF(InpPerformance!AL69="",0,InpPerformance!AL69)</f>
        <v>0</v>
      </c>
      <c r="AM192" s="229">
        <f>IF(InpPerformance!AM69="",0,InpPerformance!AM69)</f>
        <v>0</v>
      </c>
      <c r="AN192" s="229">
        <f>IF(InpPerformance!AN69="",0,InpPerformance!AN69)</f>
        <v>0</v>
      </c>
      <c r="AO192" s="229">
        <f>IF(InpPerformance!AO69="",0,InpPerformance!AO69)</f>
        <v>0</v>
      </c>
      <c r="AP192" s="229">
        <f>IF(InpPerformance!AP69="",0,InpPerformance!AP69)</f>
        <v>0</v>
      </c>
      <c r="AQ192" s="229">
        <f>IF(InpPerformance!AQ69="",0,InpPerformance!AQ69)</f>
        <v>0</v>
      </c>
      <c r="AR192" s="229">
        <f>IF(InpPerformance!AR69="",0,InpPerformance!AR69)</f>
        <v>0</v>
      </c>
      <c r="AS192" s="229">
        <f>IF(InpPerformance!AS69="",0,InpPerformance!AS69)</f>
        <v>0</v>
      </c>
      <c r="AT192" s="229">
        <f>IF(InpPerformance!AT69="",0,InpPerformance!AT69)</f>
        <v>0</v>
      </c>
      <c r="AU192" s="229">
        <f>IF(InpPerformance!AU69="",0,InpPerformance!AU69)</f>
        <v>0</v>
      </c>
      <c r="AV192" s="229">
        <f>IF(InpPerformance!AV69="",0,InpPerformance!AV69)</f>
        <v>0</v>
      </c>
      <c r="AW192" s="229">
        <f>IF(InpPerformance!AW69="",0,InpPerformance!AW69)</f>
        <v>0</v>
      </c>
      <c r="AX192" s="229">
        <f>IF(InpPerformance!AX69="",0,InpPerformance!AX69)</f>
        <v>0</v>
      </c>
      <c r="AY192" s="229">
        <f>IF(InpPerformance!AY69="",0,InpPerformance!AY69)</f>
        <v>0</v>
      </c>
      <c r="AZ192" s="229">
        <f>IF(InpPerformance!AZ69="",0,InpPerformance!AZ69)</f>
        <v>0</v>
      </c>
      <c r="BA192" s="229">
        <f>IF(InpPerformance!BA69="",0,InpPerformance!BA69)</f>
        <v>0</v>
      </c>
      <c r="BB192" s="229">
        <f>IF(InpPerformance!BB69="",0,InpPerformance!BB69)</f>
        <v>0</v>
      </c>
      <c r="BC192" s="229">
        <f>IF(InpPerformance!BC69="",0,InpPerformance!BC69)</f>
        <v>0</v>
      </c>
      <c r="BD192" s="229">
        <f>IF(InpPerformance!BD69="",0,InpPerformance!BD69)</f>
        <v>0</v>
      </c>
      <c r="BE192" s="229">
        <f>IF(InpPerformance!BE69="",0,InpPerformance!BE69)</f>
        <v>0</v>
      </c>
      <c r="BF192" s="229">
        <f>IF(InpPerformance!BF69="",0,InpPerformance!BF69)</f>
        <v>0</v>
      </c>
      <c r="BG192" s="229">
        <f>IF(InpPerformance!BG69="",0,InpPerformance!BG69)</f>
        <v>0</v>
      </c>
      <c r="BH192" s="229">
        <f>IF(InpPerformance!BH69="",0,InpPerformance!BH69)</f>
        <v>0</v>
      </c>
      <c r="BI192" s="229">
        <f>IF(InpPerformance!BI69="",0,InpPerformance!BI69)</f>
        <v>0</v>
      </c>
      <c r="BJ192" s="229">
        <f>IF(InpPerformance!BJ69="",0,InpPerformance!BJ69)</f>
        <v>0</v>
      </c>
      <c r="BK192" s="229">
        <f>IF(InpPerformance!BK69="",0,InpPerformance!BK69)</f>
        <v>0</v>
      </c>
      <c r="BL192" s="229">
        <f>IF(InpPerformance!BL69="",0,InpPerformance!BL69)</f>
        <v>0</v>
      </c>
      <c r="BM192" s="229">
        <f>IF(InpPerformance!BM69="",0,InpPerformance!BM69)</f>
        <v>0</v>
      </c>
      <c r="BN192" s="229">
        <f>IF(InpPerformance!BN69="",0,InpPerformance!BN69)</f>
        <v>0</v>
      </c>
      <c r="BO192" s="229">
        <f>IF(InpPerformance!BO69="",0,InpPerformance!BO69)</f>
        <v>0</v>
      </c>
      <c r="BP192" s="229">
        <f>IF(InpPerformance!BP69="",0,InpPerformance!BP69)</f>
        <v>0</v>
      </c>
      <c r="BQ192" s="229">
        <f>IF(InpPerformance!BQ69="",0,InpPerformance!BQ69)</f>
        <v>0</v>
      </c>
    </row>
    <row r="193" spans="4:69" s="15" customFormat="1" x14ac:dyDescent="0.2">
      <c r="D193" s="213"/>
      <c r="E193" s="220" t="str">
        <f>InpPerformance!E70</f>
        <v>Price control allocation - Wastewater network plus</v>
      </c>
      <c r="F193" s="220"/>
      <c r="G193" s="220" t="str">
        <f>InpPerformance!G70</f>
        <v>Percentage</v>
      </c>
      <c r="H193" s="220"/>
      <c r="I193" s="220"/>
      <c r="J193" s="229">
        <f>IF(InpPerformance!J70="",0,InpPerformance!J70)</f>
        <v>0</v>
      </c>
      <c r="K193" s="229">
        <f>IF(InpPerformance!K70="",0,InpPerformance!K70)</f>
        <v>0</v>
      </c>
      <c r="L193" s="229">
        <f>IF(InpPerformance!L70="",0,InpPerformance!L70)</f>
        <v>0</v>
      </c>
      <c r="M193" s="229">
        <f>IF(InpPerformance!M70="",0,InpPerformance!M70)</f>
        <v>0</v>
      </c>
      <c r="N193" s="229">
        <f>IF(InpPerformance!N70="",0,InpPerformance!N70)</f>
        <v>0</v>
      </c>
      <c r="O193" s="229">
        <f>IF(InpPerformance!O70="",0,InpPerformance!O70)</f>
        <v>0</v>
      </c>
      <c r="P193" s="229">
        <f>IF(InpPerformance!P70="",0,InpPerformance!P70)</f>
        <v>0</v>
      </c>
      <c r="Q193" s="229">
        <f>IF(InpPerformance!Q70="",0,InpPerformance!Q70)</f>
        <v>0</v>
      </c>
      <c r="R193" s="229">
        <f>IF(InpPerformance!R70="",0,InpPerformance!R70)</f>
        <v>0</v>
      </c>
      <c r="S193" s="229">
        <f>IF(InpPerformance!S70="",0,InpPerformance!S70)</f>
        <v>0</v>
      </c>
      <c r="T193" s="229">
        <f>IF(InpPerformance!T70="",0,InpPerformance!T70)</f>
        <v>0</v>
      </c>
      <c r="U193" s="229">
        <f>IF(InpPerformance!U70="",0,InpPerformance!U70)</f>
        <v>0</v>
      </c>
      <c r="V193" s="229">
        <f>IF(InpPerformance!V70="",0,InpPerformance!V70)</f>
        <v>0</v>
      </c>
      <c r="W193" s="229">
        <f>IF(InpPerformance!W70="",0,InpPerformance!W70)</f>
        <v>0</v>
      </c>
      <c r="X193" s="229">
        <f>IF(InpPerformance!X70="",0,InpPerformance!X70)</f>
        <v>0</v>
      </c>
      <c r="Y193" s="229">
        <f>IF(InpPerformance!Y70="",0,InpPerformance!Y70)</f>
        <v>0</v>
      </c>
      <c r="Z193" s="229">
        <f>IF(InpPerformance!Z70="",0,InpPerformance!Z70)</f>
        <v>0</v>
      </c>
      <c r="AA193" s="229">
        <f>IF(InpPerformance!AA70="",0,InpPerformance!AA70)</f>
        <v>0</v>
      </c>
      <c r="AB193" s="229">
        <f>IF(InpPerformance!AB70="",0,InpPerformance!AB70)</f>
        <v>0</v>
      </c>
      <c r="AC193" s="229">
        <f>IF(InpPerformance!AC70="",0,InpPerformance!AC70)</f>
        <v>0</v>
      </c>
      <c r="AD193" s="229">
        <f>IF(InpPerformance!AD70="",0,InpPerformance!AD70)</f>
        <v>0</v>
      </c>
      <c r="AE193" s="229">
        <f>IF(InpPerformance!AE70="",0,InpPerformance!AE70)</f>
        <v>0</v>
      </c>
      <c r="AF193" s="229">
        <f>IF(InpPerformance!AF70="",0,InpPerformance!AF70)</f>
        <v>0</v>
      </c>
      <c r="AG193" s="229">
        <f>IF(InpPerformance!AG70="",0,InpPerformance!AG70)</f>
        <v>0</v>
      </c>
      <c r="AH193" s="229">
        <f>IF(InpPerformance!AH70="",0,InpPerformance!AH70)</f>
        <v>0</v>
      </c>
      <c r="AI193" s="229">
        <f>IF(InpPerformance!AI70="",0,InpPerformance!AI70)</f>
        <v>0</v>
      </c>
      <c r="AJ193" s="229">
        <f>IF(InpPerformance!AJ70="",0,InpPerformance!AJ70)</f>
        <v>0</v>
      </c>
      <c r="AK193" s="229">
        <f>IF(InpPerformance!AK70="",0,InpPerformance!AK70)</f>
        <v>0</v>
      </c>
      <c r="AL193" s="229">
        <f>IF(InpPerformance!AL70="",0,InpPerformance!AL70)</f>
        <v>0</v>
      </c>
      <c r="AM193" s="229">
        <f>IF(InpPerformance!AM70="",0,InpPerformance!AM70)</f>
        <v>0</v>
      </c>
      <c r="AN193" s="229">
        <f>IF(InpPerformance!AN70="",0,InpPerformance!AN70)</f>
        <v>0</v>
      </c>
      <c r="AO193" s="229">
        <f>IF(InpPerformance!AO70="",0,InpPerformance!AO70)</f>
        <v>0</v>
      </c>
      <c r="AP193" s="229">
        <f>IF(InpPerformance!AP70="",0,InpPerformance!AP70)</f>
        <v>0</v>
      </c>
      <c r="AQ193" s="229">
        <f>IF(InpPerformance!AQ70="",0,InpPerformance!AQ70)</f>
        <v>0</v>
      </c>
      <c r="AR193" s="229">
        <f>IF(InpPerformance!AR70="",0,InpPerformance!AR70)</f>
        <v>0</v>
      </c>
      <c r="AS193" s="229">
        <f>IF(InpPerformance!AS70="",0,InpPerformance!AS70)</f>
        <v>0</v>
      </c>
      <c r="AT193" s="229">
        <f>IF(InpPerformance!AT70="",0,InpPerformance!AT70)</f>
        <v>0</v>
      </c>
      <c r="AU193" s="229">
        <f>IF(InpPerformance!AU70="",0,InpPerformance!AU70)</f>
        <v>0</v>
      </c>
      <c r="AV193" s="229">
        <f>IF(InpPerformance!AV70="",0,InpPerformance!AV70)</f>
        <v>0</v>
      </c>
      <c r="AW193" s="229">
        <f>IF(InpPerformance!AW70="",0,InpPerformance!AW70)</f>
        <v>0</v>
      </c>
      <c r="AX193" s="229">
        <f>IF(InpPerformance!AX70="",0,InpPerformance!AX70)</f>
        <v>0</v>
      </c>
      <c r="AY193" s="229">
        <f>IF(InpPerformance!AY70="",0,InpPerformance!AY70)</f>
        <v>0</v>
      </c>
      <c r="AZ193" s="229">
        <f>IF(InpPerformance!AZ70="",0,InpPerformance!AZ70)</f>
        <v>0</v>
      </c>
      <c r="BA193" s="229">
        <f>IF(InpPerformance!BA70="",0,InpPerformance!BA70)</f>
        <v>0</v>
      </c>
      <c r="BB193" s="229">
        <f>IF(InpPerformance!BB70="",0,InpPerformance!BB70)</f>
        <v>0</v>
      </c>
      <c r="BC193" s="229">
        <f>IF(InpPerformance!BC70="",0,InpPerformance!BC70)</f>
        <v>0</v>
      </c>
      <c r="BD193" s="229">
        <f>IF(InpPerformance!BD70="",0,InpPerformance!BD70)</f>
        <v>0</v>
      </c>
      <c r="BE193" s="229">
        <f>IF(InpPerformance!BE70="",0,InpPerformance!BE70)</f>
        <v>0</v>
      </c>
      <c r="BF193" s="229">
        <f>IF(InpPerformance!BF70="",0,InpPerformance!BF70)</f>
        <v>0</v>
      </c>
      <c r="BG193" s="229">
        <f>IF(InpPerformance!BG70="",0,InpPerformance!BG70)</f>
        <v>0</v>
      </c>
      <c r="BH193" s="229">
        <f>IF(InpPerformance!BH70="",0,InpPerformance!BH70)</f>
        <v>0</v>
      </c>
      <c r="BI193" s="229">
        <f>IF(InpPerformance!BI70="",0,InpPerformance!BI70)</f>
        <v>0</v>
      </c>
      <c r="BJ193" s="229">
        <f>IF(InpPerformance!BJ70="",0,InpPerformance!BJ70)</f>
        <v>0</v>
      </c>
      <c r="BK193" s="229">
        <f>IF(InpPerformance!BK70="",0,InpPerformance!BK70)</f>
        <v>0</v>
      </c>
      <c r="BL193" s="229">
        <f>IF(InpPerformance!BL70="",0,InpPerformance!BL70)</f>
        <v>0</v>
      </c>
      <c r="BM193" s="229">
        <f>IF(InpPerformance!BM70="",0,InpPerformance!BM70)</f>
        <v>0</v>
      </c>
      <c r="BN193" s="229">
        <f>IF(InpPerformance!BN70="",0,InpPerformance!BN70)</f>
        <v>0</v>
      </c>
      <c r="BO193" s="229">
        <f>IF(InpPerformance!BO70="",0,InpPerformance!BO70)</f>
        <v>0</v>
      </c>
      <c r="BP193" s="229">
        <f>IF(InpPerformance!BP70="",0,InpPerformance!BP70)</f>
        <v>0</v>
      </c>
      <c r="BQ193" s="229">
        <f>IF(InpPerformance!BQ70="",0,InpPerformance!BQ70)</f>
        <v>0</v>
      </c>
    </row>
    <row r="194" spans="4:69" s="15" customFormat="1" x14ac:dyDescent="0.2">
      <c r="D194" s="213"/>
      <c r="E194" s="220" t="str">
        <f>InpPerformance!E71</f>
        <v>Price control allocation - Bioresources (sludge)</v>
      </c>
      <c r="F194" s="220"/>
      <c r="G194" s="220" t="str">
        <f>InpPerformance!G71</f>
        <v>Percentage</v>
      </c>
      <c r="H194" s="220"/>
      <c r="I194" s="220"/>
      <c r="J194" s="229">
        <f>IF(InpPerformance!J71="",0,InpPerformance!J71)</f>
        <v>0</v>
      </c>
      <c r="K194" s="229">
        <f>IF(InpPerformance!K71="",0,InpPerformance!K71)</f>
        <v>0</v>
      </c>
      <c r="L194" s="229">
        <f>IF(InpPerformance!L71="",0,InpPerformance!L71)</f>
        <v>0</v>
      </c>
      <c r="M194" s="229">
        <f>IF(InpPerformance!M71="",0,InpPerformance!M71)</f>
        <v>0</v>
      </c>
      <c r="N194" s="229">
        <f>IF(InpPerformance!N71="",0,InpPerformance!N71)</f>
        <v>0</v>
      </c>
      <c r="O194" s="229">
        <f>IF(InpPerformance!O71="",0,InpPerformance!O71)</f>
        <v>0</v>
      </c>
      <c r="P194" s="229">
        <f>IF(InpPerformance!P71="",0,InpPerformance!P71)</f>
        <v>0</v>
      </c>
      <c r="Q194" s="229">
        <f>IF(InpPerformance!Q71="",0,InpPerformance!Q71)</f>
        <v>0</v>
      </c>
      <c r="R194" s="229">
        <f>IF(InpPerformance!R71="",0,InpPerformance!R71)</f>
        <v>0</v>
      </c>
      <c r="S194" s="229">
        <f>IF(InpPerformance!S71="",0,InpPerformance!S71)</f>
        <v>0</v>
      </c>
      <c r="T194" s="229">
        <f>IF(InpPerformance!T71="",0,InpPerformance!T71)</f>
        <v>0</v>
      </c>
      <c r="U194" s="229">
        <f>IF(InpPerformance!U71="",0,InpPerformance!U71)</f>
        <v>0</v>
      </c>
      <c r="V194" s="229">
        <f>IF(InpPerformance!V71="",0,InpPerformance!V71)</f>
        <v>0</v>
      </c>
      <c r="W194" s="229">
        <f>IF(InpPerformance!W71="",0,InpPerformance!W71)</f>
        <v>0</v>
      </c>
      <c r="X194" s="229">
        <f>IF(InpPerformance!X71="",0,InpPerformance!X71)</f>
        <v>0</v>
      </c>
      <c r="Y194" s="229">
        <f>IF(InpPerformance!Y71="",0,InpPerformance!Y71)</f>
        <v>0</v>
      </c>
      <c r="Z194" s="229">
        <f>IF(InpPerformance!Z71="",0,InpPerformance!Z71)</f>
        <v>0</v>
      </c>
      <c r="AA194" s="229">
        <f>IF(InpPerformance!AA71="",0,InpPerformance!AA71)</f>
        <v>0</v>
      </c>
      <c r="AB194" s="229">
        <f>IF(InpPerformance!AB71="",0,InpPerformance!AB71)</f>
        <v>0</v>
      </c>
      <c r="AC194" s="229">
        <f>IF(InpPerformance!AC71="",0,InpPerformance!AC71)</f>
        <v>0</v>
      </c>
      <c r="AD194" s="229">
        <f>IF(InpPerformance!AD71="",0,InpPerformance!AD71)</f>
        <v>0</v>
      </c>
      <c r="AE194" s="229">
        <f>IF(InpPerformance!AE71="",0,InpPerformance!AE71)</f>
        <v>0</v>
      </c>
      <c r="AF194" s="229">
        <f>IF(InpPerformance!AF71="",0,InpPerformance!AF71)</f>
        <v>0</v>
      </c>
      <c r="AG194" s="229">
        <f>IF(InpPerformance!AG71="",0,InpPerformance!AG71)</f>
        <v>0</v>
      </c>
      <c r="AH194" s="229">
        <f>IF(InpPerformance!AH71="",0,InpPerformance!AH71)</f>
        <v>0</v>
      </c>
      <c r="AI194" s="229">
        <f>IF(InpPerformance!AI71="",0,InpPerformance!AI71)</f>
        <v>0</v>
      </c>
      <c r="AJ194" s="229">
        <f>IF(InpPerformance!AJ71="",0,InpPerformance!AJ71)</f>
        <v>0</v>
      </c>
      <c r="AK194" s="229">
        <f>IF(InpPerformance!AK71="",0,InpPerformance!AK71)</f>
        <v>0</v>
      </c>
      <c r="AL194" s="229">
        <f>IF(InpPerformance!AL71="",0,InpPerformance!AL71)</f>
        <v>0</v>
      </c>
      <c r="AM194" s="229">
        <f>IF(InpPerformance!AM71="",0,InpPerformance!AM71)</f>
        <v>0</v>
      </c>
      <c r="AN194" s="229">
        <f>IF(InpPerformance!AN71="",0,InpPerformance!AN71)</f>
        <v>0</v>
      </c>
      <c r="AO194" s="229">
        <f>IF(InpPerformance!AO71="",0,InpPerformance!AO71)</f>
        <v>0</v>
      </c>
      <c r="AP194" s="229">
        <f>IF(InpPerformance!AP71="",0,InpPerformance!AP71)</f>
        <v>0</v>
      </c>
      <c r="AQ194" s="229">
        <f>IF(InpPerformance!AQ71="",0,InpPerformance!AQ71)</f>
        <v>0</v>
      </c>
      <c r="AR194" s="229">
        <f>IF(InpPerformance!AR71="",0,InpPerformance!AR71)</f>
        <v>0</v>
      </c>
      <c r="AS194" s="229">
        <f>IF(InpPerformance!AS71="",0,InpPerformance!AS71)</f>
        <v>0</v>
      </c>
      <c r="AT194" s="229">
        <f>IF(InpPerformance!AT71="",0,InpPerformance!AT71)</f>
        <v>0</v>
      </c>
      <c r="AU194" s="229">
        <f>IF(InpPerformance!AU71="",0,InpPerformance!AU71)</f>
        <v>0</v>
      </c>
      <c r="AV194" s="229">
        <f>IF(InpPerformance!AV71="",0,InpPerformance!AV71)</f>
        <v>0</v>
      </c>
      <c r="AW194" s="229">
        <f>IF(InpPerformance!AW71="",0,InpPerformance!AW71)</f>
        <v>0</v>
      </c>
      <c r="AX194" s="229">
        <f>IF(InpPerformance!AX71="",0,InpPerformance!AX71)</f>
        <v>0</v>
      </c>
      <c r="AY194" s="229">
        <f>IF(InpPerformance!AY71="",0,InpPerformance!AY71)</f>
        <v>0</v>
      </c>
      <c r="AZ194" s="229">
        <f>IF(InpPerformance!AZ71="",0,InpPerformance!AZ71)</f>
        <v>0</v>
      </c>
      <c r="BA194" s="229">
        <f>IF(InpPerformance!BA71="",0,InpPerformance!BA71)</f>
        <v>0</v>
      </c>
      <c r="BB194" s="229">
        <f>IF(InpPerformance!BB71="",0,InpPerformance!BB71)</f>
        <v>0</v>
      </c>
      <c r="BC194" s="229">
        <f>IF(InpPerformance!BC71="",0,InpPerformance!BC71)</f>
        <v>0</v>
      </c>
      <c r="BD194" s="229">
        <f>IF(InpPerformance!BD71="",0,InpPerformance!BD71)</f>
        <v>0</v>
      </c>
      <c r="BE194" s="229">
        <f>IF(InpPerformance!BE71="",0,InpPerformance!BE71)</f>
        <v>0</v>
      </c>
      <c r="BF194" s="229">
        <f>IF(InpPerformance!BF71="",0,InpPerformance!BF71)</f>
        <v>0</v>
      </c>
      <c r="BG194" s="229">
        <f>IF(InpPerformance!BG71="",0,InpPerformance!BG71)</f>
        <v>0</v>
      </c>
      <c r="BH194" s="229">
        <f>IF(InpPerformance!BH71="",0,InpPerformance!BH71)</f>
        <v>0</v>
      </c>
      <c r="BI194" s="229">
        <f>IF(InpPerformance!BI71="",0,InpPerformance!BI71)</f>
        <v>0</v>
      </c>
      <c r="BJ194" s="229">
        <f>IF(InpPerformance!BJ71="",0,InpPerformance!BJ71)</f>
        <v>0</v>
      </c>
      <c r="BK194" s="229">
        <f>IF(InpPerformance!BK71="",0,InpPerformance!BK71)</f>
        <v>0</v>
      </c>
      <c r="BL194" s="229">
        <f>IF(InpPerformance!BL71="",0,InpPerformance!BL71)</f>
        <v>0</v>
      </c>
      <c r="BM194" s="229">
        <f>IF(InpPerformance!BM71="",0,InpPerformance!BM71)</f>
        <v>0</v>
      </c>
      <c r="BN194" s="229">
        <f>IF(InpPerformance!BN71="",0,InpPerformance!BN71)</f>
        <v>0</v>
      </c>
      <c r="BO194" s="229">
        <f>IF(InpPerformance!BO71="",0,InpPerformance!BO71)</f>
        <v>0</v>
      </c>
      <c r="BP194" s="229">
        <f>IF(InpPerformance!BP71="",0,InpPerformance!BP71)</f>
        <v>0</v>
      </c>
      <c r="BQ194" s="229">
        <f>IF(InpPerformance!BQ71="",0,InpPerformance!BQ71)</f>
        <v>0</v>
      </c>
    </row>
    <row r="195" spans="4:69" s="15" customFormat="1" x14ac:dyDescent="0.2">
      <c r="D195" s="213"/>
      <c r="E195" s="220" t="str">
        <f>InpPerformance!E72</f>
        <v>Price control allocation - Residential retail</v>
      </c>
      <c r="F195" s="220"/>
      <c r="G195" s="220" t="str">
        <f>InpPerformance!G72</f>
        <v>Percentage</v>
      </c>
      <c r="H195" s="220"/>
      <c r="I195" s="220"/>
      <c r="J195" s="229">
        <f>IF(InpPerformance!J72="",0,InpPerformance!J72)</f>
        <v>0</v>
      </c>
      <c r="K195" s="229">
        <f>IF(InpPerformance!K72="",0,InpPerformance!K72)</f>
        <v>0</v>
      </c>
      <c r="L195" s="229">
        <f>IF(InpPerformance!L72="",0,InpPerformance!L72)</f>
        <v>0</v>
      </c>
      <c r="M195" s="229">
        <f>IF(InpPerformance!M72="",0,InpPerformance!M72)</f>
        <v>0</v>
      </c>
      <c r="N195" s="229">
        <f>IF(InpPerformance!N72="",0,InpPerformance!N72)</f>
        <v>0</v>
      </c>
      <c r="O195" s="229">
        <f>IF(InpPerformance!O72="",0,InpPerformance!O72)</f>
        <v>0</v>
      </c>
      <c r="P195" s="229">
        <f>IF(InpPerformance!P72="",0,InpPerformance!P72)</f>
        <v>0</v>
      </c>
      <c r="Q195" s="229">
        <f>IF(InpPerformance!Q72="",0,InpPerformance!Q72)</f>
        <v>0</v>
      </c>
      <c r="R195" s="229">
        <f>IF(InpPerformance!R72="",0,InpPerformance!R72)</f>
        <v>0</v>
      </c>
      <c r="S195" s="229">
        <f>IF(InpPerformance!S72="",0,InpPerformance!S72)</f>
        <v>0</v>
      </c>
      <c r="T195" s="229">
        <f>IF(InpPerformance!T72="",0,InpPerformance!T72)</f>
        <v>0</v>
      </c>
      <c r="U195" s="229">
        <f>IF(InpPerformance!U72="",0,InpPerformance!U72)</f>
        <v>0</v>
      </c>
      <c r="V195" s="229">
        <f>IF(InpPerformance!V72="",0,InpPerformance!V72)</f>
        <v>0</v>
      </c>
      <c r="W195" s="229">
        <f>IF(InpPerformance!W72="",0,InpPerformance!W72)</f>
        <v>0</v>
      </c>
      <c r="X195" s="229">
        <f>IF(InpPerformance!X72="",0,InpPerformance!X72)</f>
        <v>0</v>
      </c>
      <c r="Y195" s="229">
        <f>IF(InpPerformance!Y72="",0,InpPerformance!Y72)</f>
        <v>0</v>
      </c>
      <c r="Z195" s="229">
        <f>IF(InpPerformance!Z72="",0,InpPerformance!Z72)</f>
        <v>0</v>
      </c>
      <c r="AA195" s="229">
        <f>IF(InpPerformance!AA72="",0,InpPerformance!AA72)</f>
        <v>0</v>
      </c>
      <c r="AB195" s="229">
        <f>IF(InpPerformance!AB72="",0,InpPerformance!AB72)</f>
        <v>0</v>
      </c>
      <c r="AC195" s="229">
        <f>IF(InpPerformance!AC72="",0,InpPerformance!AC72)</f>
        <v>0</v>
      </c>
      <c r="AD195" s="229">
        <f>IF(InpPerformance!AD72="",0,InpPerformance!AD72)</f>
        <v>0</v>
      </c>
      <c r="AE195" s="229">
        <f>IF(InpPerformance!AE72="",0,InpPerformance!AE72)</f>
        <v>0</v>
      </c>
      <c r="AF195" s="229">
        <f>IF(InpPerformance!AF72="",0,InpPerformance!AF72)</f>
        <v>0</v>
      </c>
      <c r="AG195" s="229">
        <f>IF(InpPerformance!AG72="",0,InpPerformance!AG72)</f>
        <v>0</v>
      </c>
      <c r="AH195" s="229">
        <f>IF(InpPerformance!AH72="",0,InpPerformance!AH72)</f>
        <v>0</v>
      </c>
      <c r="AI195" s="229">
        <f>IF(InpPerformance!AI72="",0,InpPerformance!AI72)</f>
        <v>0</v>
      </c>
      <c r="AJ195" s="229">
        <f>IF(InpPerformance!AJ72="",0,InpPerformance!AJ72)</f>
        <v>0</v>
      </c>
      <c r="AK195" s="229">
        <f>IF(InpPerformance!AK72="",0,InpPerformance!AK72)</f>
        <v>0</v>
      </c>
      <c r="AL195" s="229">
        <f>IF(InpPerformance!AL72="",0,InpPerformance!AL72)</f>
        <v>0</v>
      </c>
      <c r="AM195" s="229">
        <f>IF(InpPerformance!AM72="",0,InpPerformance!AM72)</f>
        <v>0</v>
      </c>
      <c r="AN195" s="229">
        <f>IF(InpPerformance!AN72="",0,InpPerformance!AN72)</f>
        <v>0</v>
      </c>
      <c r="AO195" s="229">
        <f>IF(InpPerformance!AO72="",0,InpPerformance!AO72)</f>
        <v>0</v>
      </c>
      <c r="AP195" s="229">
        <f>IF(InpPerformance!AP72="",0,InpPerformance!AP72)</f>
        <v>0</v>
      </c>
      <c r="AQ195" s="229">
        <f>IF(InpPerformance!AQ72="",0,InpPerformance!AQ72)</f>
        <v>0</v>
      </c>
      <c r="AR195" s="229">
        <f>IF(InpPerformance!AR72="",0,InpPerformance!AR72)</f>
        <v>0</v>
      </c>
      <c r="AS195" s="229">
        <f>IF(InpPerformance!AS72="",0,InpPerformance!AS72)</f>
        <v>0</v>
      </c>
      <c r="AT195" s="229">
        <f>IF(InpPerformance!AT72="",0,InpPerformance!AT72)</f>
        <v>0</v>
      </c>
      <c r="AU195" s="229">
        <f>IF(InpPerformance!AU72="",0,InpPerformance!AU72)</f>
        <v>0</v>
      </c>
      <c r="AV195" s="229">
        <f>IF(InpPerformance!AV72="",0,InpPerformance!AV72)</f>
        <v>0</v>
      </c>
      <c r="AW195" s="229">
        <f>IF(InpPerformance!AW72="",0,InpPerformance!AW72)</f>
        <v>0</v>
      </c>
      <c r="AX195" s="229">
        <f>IF(InpPerformance!AX72="",0,InpPerformance!AX72)</f>
        <v>0</v>
      </c>
      <c r="AY195" s="229">
        <f>IF(InpPerformance!AY72="",0,InpPerformance!AY72)</f>
        <v>0</v>
      </c>
      <c r="AZ195" s="229">
        <f>IF(InpPerformance!AZ72="",0,InpPerformance!AZ72)</f>
        <v>0</v>
      </c>
      <c r="BA195" s="229">
        <f>IF(InpPerformance!BA72="",0,InpPerformance!BA72)</f>
        <v>0</v>
      </c>
      <c r="BB195" s="229">
        <f>IF(InpPerformance!BB72="",0,InpPerformance!BB72)</f>
        <v>0</v>
      </c>
      <c r="BC195" s="229">
        <f>IF(InpPerformance!BC72="",0,InpPerformance!BC72)</f>
        <v>0</v>
      </c>
      <c r="BD195" s="229">
        <f>IF(InpPerformance!BD72="",0,InpPerformance!BD72)</f>
        <v>0</v>
      </c>
      <c r="BE195" s="229">
        <f>IF(InpPerformance!BE72="",0,InpPerformance!BE72)</f>
        <v>0</v>
      </c>
      <c r="BF195" s="229">
        <f>IF(InpPerformance!BF72="",0,InpPerformance!BF72)</f>
        <v>0</v>
      </c>
      <c r="BG195" s="229">
        <f>IF(InpPerformance!BG72="",0,InpPerformance!BG72)</f>
        <v>0</v>
      </c>
      <c r="BH195" s="229">
        <f>IF(InpPerformance!BH72="",0,InpPerformance!BH72)</f>
        <v>0</v>
      </c>
      <c r="BI195" s="229">
        <f>IF(InpPerformance!BI72="",0,InpPerformance!BI72)</f>
        <v>0</v>
      </c>
      <c r="BJ195" s="229">
        <f>IF(InpPerformance!BJ72="",0,InpPerformance!BJ72)</f>
        <v>0</v>
      </c>
      <c r="BK195" s="229">
        <f>IF(InpPerformance!BK72="",0,InpPerformance!BK72)</f>
        <v>0</v>
      </c>
      <c r="BL195" s="229">
        <f>IF(InpPerformance!BL72="",0,InpPerformance!BL72)</f>
        <v>0</v>
      </c>
      <c r="BM195" s="229">
        <f>IF(InpPerformance!BM72="",0,InpPerformance!BM72)</f>
        <v>0</v>
      </c>
      <c r="BN195" s="229">
        <f>IF(InpPerformance!BN72="",0,InpPerformance!BN72)</f>
        <v>0</v>
      </c>
      <c r="BO195" s="229">
        <f>IF(InpPerformance!BO72="",0,InpPerformance!BO72)</f>
        <v>0</v>
      </c>
      <c r="BP195" s="229">
        <f>IF(InpPerformance!BP72="",0,InpPerformance!BP72)</f>
        <v>0</v>
      </c>
      <c r="BQ195" s="229">
        <f>IF(InpPerformance!BQ72="",0,InpPerformance!BQ72)</f>
        <v>0</v>
      </c>
    </row>
    <row r="196" spans="4:69" s="15" customFormat="1" x14ac:dyDescent="0.2">
      <c r="D196" s="213"/>
      <c r="E196" s="220" t="str">
        <f>InpPerformance!E73</f>
        <v>Price control allocation - Business retail</v>
      </c>
      <c r="F196" s="220"/>
      <c r="G196" s="220" t="str">
        <f>InpPerformance!G73</f>
        <v>Percentage</v>
      </c>
      <c r="H196" s="220"/>
      <c r="I196" s="220"/>
      <c r="J196" s="229">
        <f>IF(InpPerformance!J73="",0,InpPerformance!J73)</f>
        <v>0</v>
      </c>
      <c r="K196" s="229">
        <f>IF(InpPerformance!K73="",0,InpPerformance!K73)</f>
        <v>0</v>
      </c>
      <c r="L196" s="229">
        <f>IF(InpPerformance!L73="",0,InpPerformance!L73)</f>
        <v>0</v>
      </c>
      <c r="M196" s="229">
        <f>IF(InpPerformance!M73="",0,InpPerformance!M73)</f>
        <v>0</v>
      </c>
      <c r="N196" s="229">
        <f>IF(InpPerformance!N73="",0,InpPerformance!N73)</f>
        <v>0</v>
      </c>
      <c r="O196" s="229">
        <f>IF(InpPerformance!O73="",0,InpPerformance!O73)</f>
        <v>0</v>
      </c>
      <c r="P196" s="229">
        <f>IF(InpPerformance!P73="",0,InpPerformance!P73)</f>
        <v>0</v>
      </c>
      <c r="Q196" s="229">
        <f>IF(InpPerformance!Q73="",0,InpPerformance!Q73)</f>
        <v>0</v>
      </c>
      <c r="R196" s="229">
        <f>IF(InpPerformance!R73="",0,InpPerformance!R73)</f>
        <v>0</v>
      </c>
      <c r="S196" s="229">
        <f>IF(InpPerformance!S73="",0,InpPerformance!S73)</f>
        <v>0</v>
      </c>
      <c r="T196" s="229">
        <f>IF(InpPerformance!T73="",0,InpPerformance!T73)</f>
        <v>0</v>
      </c>
      <c r="U196" s="229">
        <f>IF(InpPerformance!U73="",0,InpPerformance!U73)</f>
        <v>0</v>
      </c>
      <c r="V196" s="229">
        <f>IF(InpPerformance!V73="",0,InpPerformance!V73)</f>
        <v>0</v>
      </c>
      <c r="W196" s="229">
        <f>IF(InpPerformance!W73="",0,InpPerformance!W73)</f>
        <v>0</v>
      </c>
      <c r="X196" s="229">
        <f>IF(InpPerformance!X73="",0,InpPerformance!X73)</f>
        <v>0</v>
      </c>
      <c r="Y196" s="229">
        <f>IF(InpPerformance!Y73="",0,InpPerformance!Y73)</f>
        <v>0</v>
      </c>
      <c r="Z196" s="229">
        <f>IF(InpPerformance!Z73="",0,InpPerformance!Z73)</f>
        <v>0</v>
      </c>
      <c r="AA196" s="229">
        <f>IF(InpPerformance!AA73="",0,InpPerformance!AA73)</f>
        <v>0</v>
      </c>
      <c r="AB196" s="229">
        <f>IF(InpPerformance!AB73="",0,InpPerformance!AB73)</f>
        <v>0</v>
      </c>
      <c r="AC196" s="229">
        <f>IF(InpPerformance!AC73="",0,InpPerformance!AC73)</f>
        <v>0</v>
      </c>
      <c r="AD196" s="229">
        <f>IF(InpPerformance!AD73="",0,InpPerformance!AD73)</f>
        <v>0</v>
      </c>
      <c r="AE196" s="229">
        <f>IF(InpPerformance!AE73="",0,InpPerformance!AE73)</f>
        <v>0</v>
      </c>
      <c r="AF196" s="229">
        <f>IF(InpPerformance!AF73="",0,InpPerformance!AF73)</f>
        <v>0</v>
      </c>
      <c r="AG196" s="229">
        <f>IF(InpPerformance!AG73="",0,InpPerformance!AG73)</f>
        <v>0</v>
      </c>
      <c r="AH196" s="229">
        <f>IF(InpPerformance!AH73="",0,InpPerformance!AH73)</f>
        <v>0</v>
      </c>
      <c r="AI196" s="229">
        <f>IF(InpPerformance!AI73="",0,InpPerformance!AI73)</f>
        <v>0</v>
      </c>
      <c r="AJ196" s="229">
        <f>IF(InpPerformance!AJ73="",0,InpPerformance!AJ73)</f>
        <v>0</v>
      </c>
      <c r="AK196" s="229">
        <f>IF(InpPerformance!AK73="",0,InpPerformance!AK73)</f>
        <v>0</v>
      </c>
      <c r="AL196" s="229">
        <f>IF(InpPerformance!AL73="",0,InpPerformance!AL73)</f>
        <v>0</v>
      </c>
      <c r="AM196" s="229">
        <f>IF(InpPerformance!AM73="",0,InpPerformance!AM73)</f>
        <v>0</v>
      </c>
      <c r="AN196" s="229">
        <f>IF(InpPerformance!AN73="",0,InpPerformance!AN73)</f>
        <v>0</v>
      </c>
      <c r="AO196" s="229">
        <f>IF(InpPerformance!AO73="",0,InpPerformance!AO73)</f>
        <v>0</v>
      </c>
      <c r="AP196" s="229">
        <f>IF(InpPerformance!AP73="",0,InpPerformance!AP73)</f>
        <v>0</v>
      </c>
      <c r="AQ196" s="229">
        <f>IF(InpPerformance!AQ73="",0,InpPerformance!AQ73)</f>
        <v>0</v>
      </c>
      <c r="AR196" s="229">
        <f>IF(InpPerformance!AR73="",0,InpPerformance!AR73)</f>
        <v>0</v>
      </c>
      <c r="AS196" s="229">
        <f>IF(InpPerformance!AS73="",0,InpPerformance!AS73)</f>
        <v>0</v>
      </c>
      <c r="AT196" s="229">
        <f>IF(InpPerformance!AT73="",0,InpPerformance!AT73)</f>
        <v>0</v>
      </c>
      <c r="AU196" s="229">
        <f>IF(InpPerformance!AU73="",0,InpPerformance!AU73)</f>
        <v>0</v>
      </c>
      <c r="AV196" s="229">
        <f>IF(InpPerformance!AV73="",0,InpPerformance!AV73)</f>
        <v>0</v>
      </c>
      <c r="AW196" s="229">
        <f>IF(InpPerformance!AW73="",0,InpPerformance!AW73)</f>
        <v>0</v>
      </c>
      <c r="AX196" s="229">
        <f>IF(InpPerformance!AX73="",0,InpPerformance!AX73)</f>
        <v>0</v>
      </c>
      <c r="AY196" s="229">
        <f>IF(InpPerformance!AY73="",0,InpPerformance!AY73)</f>
        <v>0</v>
      </c>
      <c r="AZ196" s="229">
        <f>IF(InpPerformance!AZ73="",0,InpPerformance!AZ73)</f>
        <v>0</v>
      </c>
      <c r="BA196" s="229">
        <f>IF(InpPerformance!BA73="",0,InpPerformance!BA73)</f>
        <v>0</v>
      </c>
      <c r="BB196" s="229">
        <f>IF(InpPerformance!BB73="",0,InpPerformance!BB73)</f>
        <v>0</v>
      </c>
      <c r="BC196" s="229">
        <f>IF(InpPerformance!BC73="",0,InpPerformance!BC73)</f>
        <v>0</v>
      </c>
      <c r="BD196" s="229">
        <f>IF(InpPerformance!BD73="",0,InpPerformance!BD73)</f>
        <v>0</v>
      </c>
      <c r="BE196" s="229">
        <f>IF(InpPerformance!BE73="",0,InpPerformance!BE73)</f>
        <v>0</v>
      </c>
      <c r="BF196" s="229">
        <f>IF(InpPerformance!BF73="",0,InpPerformance!BF73)</f>
        <v>0</v>
      </c>
      <c r="BG196" s="229">
        <f>IF(InpPerformance!BG73="",0,InpPerformance!BG73)</f>
        <v>0</v>
      </c>
      <c r="BH196" s="229">
        <f>IF(InpPerformance!BH73="",0,InpPerformance!BH73)</f>
        <v>0</v>
      </c>
      <c r="BI196" s="229">
        <f>IF(InpPerformance!BI73="",0,InpPerformance!BI73)</f>
        <v>0</v>
      </c>
      <c r="BJ196" s="229">
        <f>IF(InpPerformance!BJ73="",0,InpPerformance!BJ73)</f>
        <v>0</v>
      </c>
      <c r="BK196" s="229">
        <f>IF(InpPerformance!BK73="",0,InpPerformance!BK73)</f>
        <v>0</v>
      </c>
      <c r="BL196" s="229">
        <f>IF(InpPerformance!BL73="",0,InpPerformance!BL73)</f>
        <v>0</v>
      </c>
      <c r="BM196" s="229">
        <f>IF(InpPerformance!BM73="",0,InpPerformance!BM73)</f>
        <v>0</v>
      </c>
      <c r="BN196" s="229">
        <f>IF(InpPerformance!BN73="",0,InpPerformance!BN73)</f>
        <v>0</v>
      </c>
      <c r="BO196" s="229">
        <f>IF(InpPerformance!BO73="",0,InpPerformance!BO73)</f>
        <v>0</v>
      </c>
      <c r="BP196" s="229">
        <f>IF(InpPerformance!BP73="",0,InpPerformance!BP73)</f>
        <v>0</v>
      </c>
      <c r="BQ196" s="229">
        <f>IF(InpPerformance!BQ73="",0,InpPerformance!BQ73)</f>
        <v>0</v>
      </c>
    </row>
    <row r="197" spans="4:69" s="15" customFormat="1" x14ac:dyDescent="0.2">
      <c r="D197" s="213"/>
      <c r="E197" s="220" t="str">
        <f>InpPerformance!E74</f>
        <v>Price control allocation - Dummy control</v>
      </c>
      <c r="F197" s="220"/>
      <c r="G197" s="220" t="str">
        <f>InpPerformance!G74</f>
        <v>Percentage</v>
      </c>
      <c r="H197" s="220"/>
      <c r="I197" s="220"/>
      <c r="J197" s="229">
        <f>IF(InpPerformance!J74="",0,InpPerformance!J74)</f>
        <v>0</v>
      </c>
      <c r="K197" s="229">
        <f>IF(InpPerformance!K74="",0,InpPerformance!K74)</f>
        <v>0</v>
      </c>
      <c r="L197" s="229">
        <f>IF(InpPerformance!L74="",0,InpPerformance!L74)</f>
        <v>0</v>
      </c>
      <c r="M197" s="229">
        <f>IF(InpPerformance!M74="",0,InpPerformance!M74)</f>
        <v>0</v>
      </c>
      <c r="N197" s="229">
        <f>IF(InpPerformance!N74="",0,InpPerformance!N74)</f>
        <v>0</v>
      </c>
      <c r="O197" s="229">
        <f>IF(InpPerformance!O74="",0,InpPerformance!O74)</f>
        <v>0</v>
      </c>
      <c r="P197" s="229">
        <f>IF(InpPerformance!P74="",0,InpPerformance!P74)</f>
        <v>0</v>
      </c>
      <c r="Q197" s="229">
        <f>IF(InpPerformance!Q74="",0,InpPerformance!Q74)</f>
        <v>0</v>
      </c>
      <c r="R197" s="229">
        <f>IF(InpPerformance!R74="",0,InpPerformance!R74)</f>
        <v>0</v>
      </c>
      <c r="S197" s="229">
        <f>IF(InpPerformance!S74="",0,InpPerformance!S74)</f>
        <v>0</v>
      </c>
      <c r="T197" s="229">
        <f>IF(InpPerformance!T74="",0,InpPerformance!T74)</f>
        <v>0</v>
      </c>
      <c r="U197" s="229">
        <f>IF(InpPerformance!U74="",0,InpPerformance!U74)</f>
        <v>0</v>
      </c>
      <c r="V197" s="229">
        <f>IF(InpPerformance!V74="",0,InpPerformance!V74)</f>
        <v>0</v>
      </c>
      <c r="W197" s="229">
        <f>IF(InpPerformance!W74="",0,InpPerformance!W74)</f>
        <v>0</v>
      </c>
      <c r="X197" s="229">
        <f>IF(InpPerformance!X74="",0,InpPerformance!X74)</f>
        <v>0</v>
      </c>
      <c r="Y197" s="229">
        <f>IF(InpPerformance!Y74="",0,InpPerformance!Y74)</f>
        <v>0</v>
      </c>
      <c r="Z197" s="229">
        <f>IF(InpPerformance!Z74="",0,InpPerformance!Z74)</f>
        <v>0</v>
      </c>
      <c r="AA197" s="229">
        <f>IF(InpPerformance!AA74="",0,InpPerformance!AA74)</f>
        <v>0</v>
      </c>
      <c r="AB197" s="229">
        <f>IF(InpPerformance!AB74="",0,InpPerformance!AB74)</f>
        <v>0</v>
      </c>
      <c r="AC197" s="229">
        <f>IF(InpPerformance!AC74="",0,InpPerformance!AC74)</f>
        <v>0</v>
      </c>
      <c r="AD197" s="229">
        <f>IF(InpPerformance!AD74="",0,InpPerformance!AD74)</f>
        <v>0</v>
      </c>
      <c r="AE197" s="229">
        <f>IF(InpPerformance!AE74="",0,InpPerformance!AE74)</f>
        <v>0</v>
      </c>
      <c r="AF197" s="229">
        <f>IF(InpPerformance!AF74="",0,InpPerformance!AF74)</f>
        <v>0</v>
      </c>
      <c r="AG197" s="229">
        <f>IF(InpPerformance!AG74="",0,InpPerformance!AG74)</f>
        <v>0</v>
      </c>
      <c r="AH197" s="229">
        <f>IF(InpPerformance!AH74="",0,InpPerformance!AH74)</f>
        <v>0</v>
      </c>
      <c r="AI197" s="229">
        <f>IF(InpPerformance!AI74="",0,InpPerformance!AI74)</f>
        <v>0</v>
      </c>
      <c r="AJ197" s="229">
        <f>IF(InpPerformance!AJ74="",0,InpPerformance!AJ74)</f>
        <v>0</v>
      </c>
      <c r="AK197" s="229">
        <f>IF(InpPerformance!AK74="",0,InpPerformance!AK74)</f>
        <v>0</v>
      </c>
      <c r="AL197" s="229">
        <f>IF(InpPerformance!AL74="",0,InpPerformance!AL74)</f>
        <v>0</v>
      </c>
      <c r="AM197" s="229">
        <f>IF(InpPerformance!AM74="",0,InpPerformance!AM74)</f>
        <v>0</v>
      </c>
      <c r="AN197" s="229">
        <f>IF(InpPerformance!AN74="",0,InpPerformance!AN74)</f>
        <v>0</v>
      </c>
      <c r="AO197" s="229">
        <f>IF(InpPerformance!AO74="",0,InpPerformance!AO74)</f>
        <v>0</v>
      </c>
      <c r="AP197" s="229">
        <f>IF(InpPerformance!AP74="",0,InpPerformance!AP74)</f>
        <v>0</v>
      </c>
      <c r="AQ197" s="229">
        <f>IF(InpPerformance!AQ74="",0,InpPerformance!AQ74)</f>
        <v>0</v>
      </c>
      <c r="AR197" s="229">
        <f>IF(InpPerformance!AR74="",0,InpPerformance!AR74)</f>
        <v>0</v>
      </c>
      <c r="AS197" s="229">
        <f>IF(InpPerformance!AS74="",0,InpPerformance!AS74)</f>
        <v>0</v>
      </c>
      <c r="AT197" s="229">
        <f>IF(InpPerformance!AT74="",0,InpPerformance!AT74)</f>
        <v>0</v>
      </c>
      <c r="AU197" s="229">
        <f>IF(InpPerformance!AU74="",0,InpPerformance!AU74)</f>
        <v>0</v>
      </c>
      <c r="AV197" s="229">
        <f>IF(InpPerformance!AV74="",0,InpPerformance!AV74)</f>
        <v>0</v>
      </c>
      <c r="AW197" s="229">
        <f>IF(InpPerformance!AW74="",0,InpPerformance!AW74)</f>
        <v>0</v>
      </c>
      <c r="AX197" s="229">
        <f>IF(InpPerformance!AX74="",0,InpPerformance!AX74)</f>
        <v>0</v>
      </c>
      <c r="AY197" s="229">
        <f>IF(InpPerformance!AY74="",0,InpPerformance!AY74)</f>
        <v>0</v>
      </c>
      <c r="AZ197" s="229">
        <f>IF(InpPerformance!AZ74="",0,InpPerformance!AZ74)</f>
        <v>0</v>
      </c>
      <c r="BA197" s="229">
        <f>IF(InpPerformance!BA74="",0,InpPerformance!BA74)</f>
        <v>0</v>
      </c>
      <c r="BB197" s="229">
        <f>IF(InpPerformance!BB74="",0,InpPerformance!BB74)</f>
        <v>0</v>
      </c>
      <c r="BC197" s="229">
        <f>IF(InpPerformance!BC74="",0,InpPerformance!BC74)</f>
        <v>0</v>
      </c>
      <c r="BD197" s="229">
        <f>IF(InpPerformance!BD74="",0,InpPerformance!BD74)</f>
        <v>0</v>
      </c>
      <c r="BE197" s="229">
        <f>IF(InpPerformance!BE74="",0,InpPerformance!BE74)</f>
        <v>0</v>
      </c>
      <c r="BF197" s="229">
        <f>IF(InpPerformance!BF74="",0,InpPerformance!BF74)</f>
        <v>0</v>
      </c>
      <c r="BG197" s="229">
        <f>IF(InpPerformance!BG74="",0,InpPerformance!BG74)</f>
        <v>0</v>
      </c>
      <c r="BH197" s="229">
        <f>IF(InpPerformance!BH74="",0,InpPerformance!BH74)</f>
        <v>0</v>
      </c>
      <c r="BI197" s="229">
        <f>IF(InpPerformance!BI74="",0,InpPerformance!BI74)</f>
        <v>0</v>
      </c>
      <c r="BJ197" s="229">
        <f>IF(InpPerformance!BJ74="",0,InpPerformance!BJ74)</f>
        <v>0</v>
      </c>
      <c r="BK197" s="229">
        <f>IF(InpPerformance!BK74="",0,InpPerformance!BK74)</f>
        <v>0</v>
      </c>
      <c r="BL197" s="229">
        <f>IF(InpPerformance!BL74="",0,InpPerformance!BL74)</f>
        <v>0</v>
      </c>
      <c r="BM197" s="229">
        <f>IF(InpPerformance!BM74="",0,InpPerformance!BM74)</f>
        <v>0</v>
      </c>
      <c r="BN197" s="229">
        <f>IF(InpPerformance!BN74="",0,InpPerformance!BN74)</f>
        <v>0</v>
      </c>
      <c r="BO197" s="229">
        <f>IF(InpPerformance!BO74="",0,InpPerformance!BO74)</f>
        <v>0</v>
      </c>
      <c r="BP197" s="229">
        <f>IF(InpPerformance!BP74="",0,InpPerformance!BP74)</f>
        <v>0</v>
      </c>
      <c r="BQ197" s="229">
        <f>IF(InpPerformance!BQ74="",0,InpPerformance!BQ74)</f>
        <v>0</v>
      </c>
    </row>
    <row r="198" spans="4:69" s="15" customFormat="1" x14ac:dyDescent="0.2">
      <c r="D198" s="213"/>
      <c r="E198" s="213"/>
      <c r="F198" s="213"/>
      <c r="G198" s="213"/>
      <c r="H198" s="213"/>
      <c r="I198" s="213"/>
      <c r="J198" s="217"/>
      <c r="K198" s="217"/>
      <c r="L198" s="217"/>
      <c r="M198" s="217"/>
      <c r="N198" s="217"/>
      <c r="O198" s="217"/>
      <c r="P198" s="217"/>
      <c r="Q198" s="217"/>
      <c r="R198" s="217"/>
      <c r="S198" s="217"/>
      <c r="T198" s="217"/>
      <c r="U198" s="217"/>
      <c r="V198" s="217"/>
      <c r="W198" s="217"/>
      <c r="X198" s="217"/>
      <c r="Y198" s="217"/>
      <c r="Z198" s="217"/>
      <c r="AA198" s="217"/>
      <c r="AB198" s="217"/>
      <c r="AC198" s="217"/>
      <c r="AD198" s="217"/>
      <c r="AE198" s="217"/>
      <c r="AF198" s="217"/>
      <c r="AG198" s="217"/>
      <c r="AH198" s="217"/>
      <c r="AI198" s="217"/>
      <c r="AJ198" s="217"/>
      <c r="AK198" s="217"/>
      <c r="AL198" s="217"/>
      <c r="AM198" s="217"/>
      <c r="AN198" s="217"/>
      <c r="AO198" s="217"/>
      <c r="AP198" s="217"/>
      <c r="AQ198" s="217"/>
      <c r="AR198" s="217"/>
      <c r="AS198" s="217"/>
      <c r="AT198" s="217"/>
      <c r="AU198" s="217"/>
      <c r="AV198" s="217"/>
      <c r="AW198" s="217"/>
      <c r="AX198" s="217"/>
      <c r="AY198" s="217"/>
      <c r="AZ198" s="217"/>
      <c r="BA198" s="217"/>
      <c r="BB198" s="217"/>
      <c r="BC198" s="217"/>
      <c r="BD198" s="217"/>
      <c r="BE198" s="217"/>
      <c r="BF198" s="217"/>
      <c r="BG198" s="217"/>
      <c r="BH198" s="217"/>
      <c r="BI198" s="217"/>
      <c r="BJ198" s="217"/>
      <c r="BK198" s="217"/>
      <c r="BL198" s="217"/>
      <c r="BM198" s="217"/>
      <c r="BN198" s="217"/>
      <c r="BO198" s="217"/>
      <c r="BP198" s="217"/>
      <c r="BQ198" s="217"/>
    </row>
    <row r="199" spans="4:69" s="15" customFormat="1" x14ac:dyDescent="0.2">
      <c r="D199" s="205" t="s">
        <v>224</v>
      </c>
      <c r="E199" s="213"/>
      <c r="F199" s="205"/>
      <c r="G199" s="205"/>
      <c r="H199" s="213"/>
      <c r="I199" s="213"/>
      <c r="J199" s="217"/>
      <c r="K199" s="217"/>
      <c r="L199" s="217"/>
      <c r="M199" s="217"/>
      <c r="N199" s="217"/>
      <c r="O199" s="217"/>
      <c r="P199" s="217"/>
      <c r="Q199" s="217"/>
      <c r="R199" s="217"/>
      <c r="S199" s="217"/>
      <c r="T199" s="217"/>
      <c r="U199" s="217"/>
      <c r="V199" s="217"/>
      <c r="W199" s="217"/>
      <c r="X199" s="217"/>
      <c r="Y199" s="217"/>
      <c r="Z199" s="217"/>
      <c r="AA199" s="217"/>
      <c r="AB199" s="217"/>
      <c r="AC199" s="217"/>
      <c r="AD199" s="217"/>
      <c r="AE199" s="217"/>
      <c r="AF199" s="217"/>
      <c r="AG199" s="217"/>
      <c r="AH199" s="217"/>
      <c r="AI199" s="217"/>
      <c r="AJ199" s="217"/>
      <c r="AK199" s="217"/>
      <c r="AL199" s="217"/>
      <c r="AM199" s="217"/>
      <c r="AN199" s="217"/>
      <c r="AO199" s="217"/>
      <c r="AP199" s="217"/>
      <c r="AQ199" s="217"/>
      <c r="AR199" s="217"/>
      <c r="AS199" s="217"/>
      <c r="AT199" s="217"/>
      <c r="AU199" s="217"/>
      <c r="AV199" s="217"/>
      <c r="AW199" s="217"/>
      <c r="AX199" s="217"/>
      <c r="AY199" s="217"/>
      <c r="AZ199" s="217"/>
      <c r="BA199" s="217"/>
      <c r="BB199" s="217"/>
      <c r="BC199" s="217"/>
      <c r="BD199" s="217"/>
      <c r="BE199" s="217"/>
      <c r="BF199" s="217"/>
      <c r="BG199" s="217"/>
      <c r="BH199" s="217"/>
      <c r="BI199" s="217"/>
      <c r="BJ199" s="217"/>
      <c r="BK199" s="217"/>
      <c r="BL199" s="217"/>
      <c r="BM199" s="217"/>
      <c r="BN199" s="217"/>
      <c r="BO199" s="217"/>
      <c r="BP199" s="217"/>
      <c r="BQ199" s="217"/>
    </row>
    <row r="200" spans="4:69" s="15" customFormat="1" x14ac:dyDescent="0.2">
      <c r="D200" s="213"/>
      <c r="E200" s="213" t="s">
        <v>225</v>
      </c>
      <c r="F200" s="213"/>
      <c r="G200" s="40" t="str">
        <f>InpCompany!$F$11</f>
        <v>£m (2017-18 prices)</v>
      </c>
      <c r="H200" s="146">
        <f>SUM(J200:BQ200)</f>
        <v>0</v>
      </c>
      <c r="I200" s="145"/>
      <c r="J200" s="233">
        <f t="shared" ref="J200:J206" si="171">J$173*J191</f>
        <v>0</v>
      </c>
      <c r="K200" s="233">
        <f t="shared" ref="K200" si="172">K$173*K191</f>
        <v>0</v>
      </c>
      <c r="L200" s="233">
        <f t="shared" ref="L200:M200" si="173">L$173*L191</f>
        <v>0</v>
      </c>
      <c r="M200" s="233">
        <f t="shared" si="173"/>
        <v>0</v>
      </c>
      <c r="N200" s="233">
        <f t="shared" ref="N200:BQ200" si="174">N$173*N191</f>
        <v>0</v>
      </c>
      <c r="O200" s="233">
        <f t="shared" si="174"/>
        <v>0</v>
      </c>
      <c r="P200" s="233">
        <f t="shared" si="174"/>
        <v>0</v>
      </c>
      <c r="Q200" s="233">
        <f t="shared" si="174"/>
        <v>0</v>
      </c>
      <c r="R200" s="233">
        <f t="shared" si="174"/>
        <v>0</v>
      </c>
      <c r="S200" s="233">
        <f t="shared" si="174"/>
        <v>0</v>
      </c>
      <c r="T200" s="233">
        <f t="shared" si="174"/>
        <v>0</v>
      </c>
      <c r="U200" s="233">
        <f t="shared" si="174"/>
        <v>0</v>
      </c>
      <c r="V200" s="233">
        <f t="shared" si="174"/>
        <v>0</v>
      </c>
      <c r="W200" s="233">
        <f t="shared" si="174"/>
        <v>0</v>
      </c>
      <c r="X200" s="233">
        <f t="shared" si="174"/>
        <v>0</v>
      </c>
      <c r="Y200" s="233">
        <f t="shared" si="174"/>
        <v>0</v>
      </c>
      <c r="Z200" s="233">
        <f t="shared" si="174"/>
        <v>0</v>
      </c>
      <c r="AA200" s="233">
        <f t="shared" si="174"/>
        <v>0</v>
      </c>
      <c r="AB200" s="233">
        <f t="shared" si="174"/>
        <v>0</v>
      </c>
      <c r="AC200" s="233">
        <f t="shared" si="174"/>
        <v>0</v>
      </c>
      <c r="AD200" s="233">
        <f t="shared" si="174"/>
        <v>0</v>
      </c>
      <c r="AE200" s="233">
        <f t="shared" si="174"/>
        <v>0</v>
      </c>
      <c r="AF200" s="233">
        <f t="shared" si="174"/>
        <v>0</v>
      </c>
      <c r="AG200" s="233">
        <f t="shared" si="174"/>
        <v>0</v>
      </c>
      <c r="AH200" s="233">
        <f t="shared" si="174"/>
        <v>0</v>
      </c>
      <c r="AI200" s="233">
        <f t="shared" si="174"/>
        <v>0</v>
      </c>
      <c r="AJ200" s="233">
        <f t="shared" si="174"/>
        <v>0</v>
      </c>
      <c r="AK200" s="233">
        <f t="shared" si="174"/>
        <v>0</v>
      </c>
      <c r="AL200" s="233">
        <f t="shared" si="174"/>
        <v>0</v>
      </c>
      <c r="AM200" s="233">
        <f t="shared" si="174"/>
        <v>0</v>
      </c>
      <c r="AN200" s="233">
        <f t="shared" si="174"/>
        <v>0</v>
      </c>
      <c r="AO200" s="233">
        <f t="shared" si="174"/>
        <v>0</v>
      </c>
      <c r="AP200" s="233">
        <f t="shared" si="174"/>
        <v>0</v>
      </c>
      <c r="AQ200" s="233">
        <f t="shared" si="174"/>
        <v>0</v>
      </c>
      <c r="AR200" s="233">
        <f t="shared" si="174"/>
        <v>0</v>
      </c>
      <c r="AS200" s="233">
        <f t="shared" si="174"/>
        <v>0</v>
      </c>
      <c r="AT200" s="233">
        <f t="shared" si="174"/>
        <v>0</v>
      </c>
      <c r="AU200" s="233">
        <f t="shared" si="174"/>
        <v>0</v>
      </c>
      <c r="AV200" s="233">
        <f t="shared" si="174"/>
        <v>0</v>
      </c>
      <c r="AW200" s="233">
        <f t="shared" si="174"/>
        <v>0</v>
      </c>
      <c r="AX200" s="233">
        <f t="shared" si="174"/>
        <v>0</v>
      </c>
      <c r="AY200" s="233">
        <f t="shared" si="174"/>
        <v>0</v>
      </c>
      <c r="AZ200" s="233">
        <f t="shared" si="174"/>
        <v>0</v>
      </c>
      <c r="BA200" s="233">
        <f t="shared" si="174"/>
        <v>0</v>
      </c>
      <c r="BB200" s="233">
        <f t="shared" si="174"/>
        <v>0</v>
      </c>
      <c r="BC200" s="233">
        <f t="shared" si="174"/>
        <v>0</v>
      </c>
      <c r="BD200" s="233">
        <f t="shared" si="174"/>
        <v>0</v>
      </c>
      <c r="BE200" s="233">
        <f t="shared" si="174"/>
        <v>0</v>
      </c>
      <c r="BF200" s="233">
        <f t="shared" si="174"/>
        <v>0</v>
      </c>
      <c r="BG200" s="233">
        <f t="shared" si="174"/>
        <v>0</v>
      </c>
      <c r="BH200" s="233">
        <f t="shared" si="174"/>
        <v>0</v>
      </c>
      <c r="BI200" s="233">
        <f t="shared" si="174"/>
        <v>0</v>
      </c>
      <c r="BJ200" s="233">
        <f t="shared" si="174"/>
        <v>0</v>
      </c>
      <c r="BK200" s="233">
        <f t="shared" si="174"/>
        <v>0</v>
      </c>
      <c r="BL200" s="233">
        <f t="shared" si="174"/>
        <v>0</v>
      </c>
      <c r="BM200" s="233">
        <f t="shared" si="174"/>
        <v>0</v>
      </c>
      <c r="BN200" s="233">
        <f t="shared" si="174"/>
        <v>0</v>
      </c>
      <c r="BO200" s="233">
        <f t="shared" si="174"/>
        <v>0</v>
      </c>
      <c r="BP200" s="233">
        <f t="shared" si="174"/>
        <v>0</v>
      </c>
      <c r="BQ200" s="233">
        <f t="shared" si="174"/>
        <v>0</v>
      </c>
    </row>
    <row r="201" spans="4:69" s="15" customFormat="1" x14ac:dyDescent="0.2">
      <c r="D201" s="213"/>
      <c r="E201" s="213" t="s">
        <v>226</v>
      </c>
      <c r="F201" s="213"/>
      <c r="G201" s="40" t="str">
        <f>InpCompany!$F$11</f>
        <v>£m (2017-18 prices)</v>
      </c>
      <c r="H201" s="146">
        <f t="shared" ref="H201:H206" si="175">SUM(J201:BQ201)</f>
        <v>0</v>
      </c>
      <c r="I201" s="145"/>
      <c r="J201" s="233">
        <f t="shared" si="171"/>
        <v>0</v>
      </c>
      <c r="K201" s="233">
        <f t="shared" ref="K201" si="176">K$173*K192</f>
        <v>0</v>
      </c>
      <c r="L201" s="233">
        <f t="shared" ref="L201:M201" si="177">L$173*L192</f>
        <v>0</v>
      </c>
      <c r="M201" s="233">
        <f t="shared" si="177"/>
        <v>0</v>
      </c>
      <c r="N201" s="233">
        <f t="shared" ref="N201:BQ201" si="178">N$173*N192</f>
        <v>0</v>
      </c>
      <c r="O201" s="233">
        <f t="shared" si="178"/>
        <v>0</v>
      </c>
      <c r="P201" s="233">
        <f t="shared" si="178"/>
        <v>0</v>
      </c>
      <c r="Q201" s="233">
        <f t="shared" si="178"/>
        <v>0</v>
      </c>
      <c r="R201" s="233">
        <f t="shared" si="178"/>
        <v>0</v>
      </c>
      <c r="S201" s="233">
        <f t="shared" si="178"/>
        <v>0</v>
      </c>
      <c r="T201" s="233">
        <f t="shared" si="178"/>
        <v>0</v>
      </c>
      <c r="U201" s="233">
        <f t="shared" si="178"/>
        <v>0</v>
      </c>
      <c r="V201" s="233">
        <f t="shared" si="178"/>
        <v>0</v>
      </c>
      <c r="W201" s="233">
        <f t="shared" si="178"/>
        <v>0</v>
      </c>
      <c r="X201" s="233">
        <f t="shared" si="178"/>
        <v>0</v>
      </c>
      <c r="Y201" s="233">
        <f t="shared" si="178"/>
        <v>0</v>
      </c>
      <c r="Z201" s="233">
        <f t="shared" si="178"/>
        <v>0</v>
      </c>
      <c r="AA201" s="233">
        <f t="shared" si="178"/>
        <v>0</v>
      </c>
      <c r="AB201" s="233">
        <f t="shared" si="178"/>
        <v>0</v>
      </c>
      <c r="AC201" s="233">
        <f t="shared" si="178"/>
        <v>0</v>
      </c>
      <c r="AD201" s="233">
        <f t="shared" si="178"/>
        <v>0</v>
      </c>
      <c r="AE201" s="233">
        <f t="shared" si="178"/>
        <v>0</v>
      </c>
      <c r="AF201" s="233">
        <f t="shared" si="178"/>
        <v>0</v>
      </c>
      <c r="AG201" s="233">
        <f t="shared" si="178"/>
        <v>0</v>
      </c>
      <c r="AH201" s="233">
        <f t="shared" si="178"/>
        <v>0</v>
      </c>
      <c r="AI201" s="233">
        <f t="shared" si="178"/>
        <v>0</v>
      </c>
      <c r="AJ201" s="233">
        <f t="shared" si="178"/>
        <v>0</v>
      </c>
      <c r="AK201" s="233">
        <f t="shared" si="178"/>
        <v>0</v>
      </c>
      <c r="AL201" s="233">
        <f t="shared" si="178"/>
        <v>0</v>
      </c>
      <c r="AM201" s="233">
        <f t="shared" si="178"/>
        <v>0</v>
      </c>
      <c r="AN201" s="233">
        <f t="shared" si="178"/>
        <v>0</v>
      </c>
      <c r="AO201" s="233">
        <f t="shared" si="178"/>
        <v>0</v>
      </c>
      <c r="AP201" s="233">
        <f t="shared" si="178"/>
        <v>0</v>
      </c>
      <c r="AQ201" s="233">
        <f t="shared" si="178"/>
        <v>0</v>
      </c>
      <c r="AR201" s="233">
        <f t="shared" si="178"/>
        <v>0</v>
      </c>
      <c r="AS201" s="233">
        <f t="shared" si="178"/>
        <v>0</v>
      </c>
      <c r="AT201" s="233">
        <f t="shared" si="178"/>
        <v>0</v>
      </c>
      <c r="AU201" s="233">
        <f t="shared" si="178"/>
        <v>0</v>
      </c>
      <c r="AV201" s="233">
        <f t="shared" si="178"/>
        <v>0</v>
      </c>
      <c r="AW201" s="233">
        <f t="shared" si="178"/>
        <v>0</v>
      </c>
      <c r="AX201" s="233">
        <f t="shared" si="178"/>
        <v>0</v>
      </c>
      <c r="AY201" s="233">
        <f t="shared" si="178"/>
        <v>0</v>
      </c>
      <c r="AZ201" s="233">
        <f t="shared" si="178"/>
        <v>0</v>
      </c>
      <c r="BA201" s="233">
        <f t="shared" si="178"/>
        <v>0</v>
      </c>
      <c r="BB201" s="233">
        <f t="shared" si="178"/>
        <v>0</v>
      </c>
      <c r="BC201" s="233">
        <f t="shared" si="178"/>
        <v>0</v>
      </c>
      <c r="BD201" s="233">
        <f t="shared" si="178"/>
        <v>0</v>
      </c>
      <c r="BE201" s="233">
        <f t="shared" si="178"/>
        <v>0</v>
      </c>
      <c r="BF201" s="233">
        <f t="shared" si="178"/>
        <v>0</v>
      </c>
      <c r="BG201" s="233">
        <f t="shared" si="178"/>
        <v>0</v>
      </c>
      <c r="BH201" s="233">
        <f t="shared" si="178"/>
        <v>0</v>
      </c>
      <c r="BI201" s="233">
        <f t="shared" si="178"/>
        <v>0</v>
      </c>
      <c r="BJ201" s="233">
        <f t="shared" si="178"/>
        <v>0</v>
      </c>
      <c r="BK201" s="233">
        <f t="shared" si="178"/>
        <v>0</v>
      </c>
      <c r="BL201" s="233">
        <f t="shared" si="178"/>
        <v>0</v>
      </c>
      <c r="BM201" s="233">
        <f t="shared" si="178"/>
        <v>0</v>
      </c>
      <c r="BN201" s="233">
        <f t="shared" si="178"/>
        <v>0</v>
      </c>
      <c r="BO201" s="233">
        <f t="shared" si="178"/>
        <v>0</v>
      </c>
      <c r="BP201" s="233">
        <f t="shared" si="178"/>
        <v>0</v>
      </c>
      <c r="BQ201" s="233">
        <f t="shared" si="178"/>
        <v>0</v>
      </c>
    </row>
    <row r="202" spans="4:69" s="15" customFormat="1" x14ac:dyDescent="0.2">
      <c r="D202" s="213"/>
      <c r="E202" s="213" t="s">
        <v>227</v>
      </c>
      <c r="F202" s="213"/>
      <c r="G202" s="40" t="str">
        <f>InpCompany!$F$11</f>
        <v>£m (2017-18 prices)</v>
      </c>
      <c r="H202" s="146">
        <f t="shared" si="175"/>
        <v>0</v>
      </c>
      <c r="I202" s="145"/>
      <c r="J202" s="233">
        <f t="shared" si="171"/>
        <v>0</v>
      </c>
      <c r="K202" s="233">
        <f t="shared" ref="K202" si="179">K$173*K193</f>
        <v>0</v>
      </c>
      <c r="L202" s="233">
        <f t="shared" ref="L202:M202" si="180">L$173*L193</f>
        <v>0</v>
      </c>
      <c r="M202" s="233">
        <f t="shared" si="180"/>
        <v>0</v>
      </c>
      <c r="N202" s="233">
        <f t="shared" ref="N202:BQ202" si="181">N$173*N193</f>
        <v>0</v>
      </c>
      <c r="O202" s="233">
        <f t="shared" si="181"/>
        <v>0</v>
      </c>
      <c r="P202" s="233">
        <f t="shared" si="181"/>
        <v>0</v>
      </c>
      <c r="Q202" s="233">
        <f t="shared" si="181"/>
        <v>0</v>
      </c>
      <c r="R202" s="233">
        <f t="shared" si="181"/>
        <v>0</v>
      </c>
      <c r="S202" s="233">
        <f t="shared" si="181"/>
        <v>0</v>
      </c>
      <c r="T202" s="233">
        <f t="shared" si="181"/>
        <v>0</v>
      </c>
      <c r="U202" s="233">
        <f t="shared" si="181"/>
        <v>0</v>
      </c>
      <c r="V202" s="233">
        <f t="shared" si="181"/>
        <v>0</v>
      </c>
      <c r="W202" s="233">
        <f t="shared" si="181"/>
        <v>0</v>
      </c>
      <c r="X202" s="233">
        <f t="shared" si="181"/>
        <v>0</v>
      </c>
      <c r="Y202" s="233">
        <f t="shared" si="181"/>
        <v>0</v>
      </c>
      <c r="Z202" s="233">
        <f t="shared" si="181"/>
        <v>0</v>
      </c>
      <c r="AA202" s="233">
        <f t="shared" si="181"/>
        <v>0</v>
      </c>
      <c r="AB202" s="233">
        <f t="shared" si="181"/>
        <v>0</v>
      </c>
      <c r="AC202" s="233">
        <f t="shared" si="181"/>
        <v>0</v>
      </c>
      <c r="AD202" s="233">
        <f t="shared" si="181"/>
        <v>0</v>
      </c>
      <c r="AE202" s="233">
        <f t="shared" si="181"/>
        <v>0</v>
      </c>
      <c r="AF202" s="233">
        <f t="shared" si="181"/>
        <v>0</v>
      </c>
      <c r="AG202" s="233">
        <f t="shared" si="181"/>
        <v>0</v>
      </c>
      <c r="AH202" s="233">
        <f t="shared" si="181"/>
        <v>0</v>
      </c>
      <c r="AI202" s="233">
        <f t="shared" si="181"/>
        <v>0</v>
      </c>
      <c r="AJ202" s="233">
        <f t="shared" si="181"/>
        <v>0</v>
      </c>
      <c r="AK202" s="233">
        <f t="shared" si="181"/>
        <v>0</v>
      </c>
      <c r="AL202" s="233">
        <f t="shared" si="181"/>
        <v>0</v>
      </c>
      <c r="AM202" s="233">
        <f t="shared" si="181"/>
        <v>0</v>
      </c>
      <c r="AN202" s="233">
        <f t="shared" si="181"/>
        <v>0</v>
      </c>
      <c r="AO202" s="233">
        <f t="shared" si="181"/>
        <v>0</v>
      </c>
      <c r="AP202" s="233">
        <f t="shared" si="181"/>
        <v>0</v>
      </c>
      <c r="AQ202" s="233">
        <f t="shared" si="181"/>
        <v>0</v>
      </c>
      <c r="AR202" s="233">
        <f t="shared" si="181"/>
        <v>0</v>
      </c>
      <c r="AS202" s="233">
        <f t="shared" si="181"/>
        <v>0</v>
      </c>
      <c r="AT202" s="233">
        <f t="shared" si="181"/>
        <v>0</v>
      </c>
      <c r="AU202" s="233">
        <f t="shared" si="181"/>
        <v>0</v>
      </c>
      <c r="AV202" s="233">
        <f t="shared" si="181"/>
        <v>0</v>
      </c>
      <c r="AW202" s="233">
        <f t="shared" si="181"/>
        <v>0</v>
      </c>
      <c r="AX202" s="233">
        <f t="shared" si="181"/>
        <v>0</v>
      </c>
      <c r="AY202" s="233">
        <f t="shared" si="181"/>
        <v>0</v>
      </c>
      <c r="AZ202" s="233">
        <f t="shared" si="181"/>
        <v>0</v>
      </c>
      <c r="BA202" s="233">
        <f t="shared" si="181"/>
        <v>0</v>
      </c>
      <c r="BB202" s="233">
        <f t="shared" si="181"/>
        <v>0</v>
      </c>
      <c r="BC202" s="233">
        <f t="shared" si="181"/>
        <v>0</v>
      </c>
      <c r="BD202" s="233">
        <f t="shared" si="181"/>
        <v>0</v>
      </c>
      <c r="BE202" s="233">
        <f t="shared" si="181"/>
        <v>0</v>
      </c>
      <c r="BF202" s="233">
        <f t="shared" si="181"/>
        <v>0</v>
      </c>
      <c r="BG202" s="233">
        <f t="shared" si="181"/>
        <v>0</v>
      </c>
      <c r="BH202" s="233">
        <f t="shared" si="181"/>
        <v>0</v>
      </c>
      <c r="BI202" s="233">
        <f t="shared" si="181"/>
        <v>0</v>
      </c>
      <c r="BJ202" s="233">
        <f t="shared" si="181"/>
        <v>0</v>
      </c>
      <c r="BK202" s="233">
        <f t="shared" si="181"/>
        <v>0</v>
      </c>
      <c r="BL202" s="233">
        <f t="shared" si="181"/>
        <v>0</v>
      </c>
      <c r="BM202" s="233">
        <f t="shared" si="181"/>
        <v>0</v>
      </c>
      <c r="BN202" s="233">
        <f t="shared" si="181"/>
        <v>0</v>
      </c>
      <c r="BO202" s="233">
        <f t="shared" si="181"/>
        <v>0</v>
      </c>
      <c r="BP202" s="233">
        <f t="shared" si="181"/>
        <v>0</v>
      </c>
      <c r="BQ202" s="233">
        <f t="shared" si="181"/>
        <v>0</v>
      </c>
    </row>
    <row r="203" spans="4:69" s="15" customFormat="1" x14ac:dyDescent="0.2">
      <c r="D203" s="213"/>
      <c r="E203" s="213" t="s">
        <v>228</v>
      </c>
      <c r="F203" s="213"/>
      <c r="G203" s="40" t="str">
        <f>InpCompany!$F$11</f>
        <v>£m (2017-18 prices)</v>
      </c>
      <c r="H203" s="146">
        <f t="shared" si="175"/>
        <v>0</v>
      </c>
      <c r="I203" s="145"/>
      <c r="J203" s="233">
        <f t="shared" si="171"/>
        <v>0</v>
      </c>
      <c r="K203" s="233">
        <f t="shared" ref="K203" si="182">K$173*K194</f>
        <v>0</v>
      </c>
      <c r="L203" s="233">
        <f t="shared" ref="L203:M203" si="183">L$173*L194</f>
        <v>0</v>
      </c>
      <c r="M203" s="233">
        <f t="shared" si="183"/>
        <v>0</v>
      </c>
      <c r="N203" s="233">
        <f t="shared" ref="N203:BQ203" si="184">N$173*N194</f>
        <v>0</v>
      </c>
      <c r="O203" s="233">
        <f t="shared" si="184"/>
        <v>0</v>
      </c>
      <c r="P203" s="233">
        <f t="shared" si="184"/>
        <v>0</v>
      </c>
      <c r="Q203" s="233">
        <f t="shared" si="184"/>
        <v>0</v>
      </c>
      <c r="R203" s="233">
        <f t="shared" si="184"/>
        <v>0</v>
      </c>
      <c r="S203" s="233">
        <f t="shared" si="184"/>
        <v>0</v>
      </c>
      <c r="T203" s="233">
        <f t="shared" si="184"/>
        <v>0</v>
      </c>
      <c r="U203" s="233">
        <f t="shared" si="184"/>
        <v>0</v>
      </c>
      <c r="V203" s="233">
        <f t="shared" si="184"/>
        <v>0</v>
      </c>
      <c r="W203" s="233">
        <f t="shared" si="184"/>
        <v>0</v>
      </c>
      <c r="X203" s="233">
        <f t="shared" si="184"/>
        <v>0</v>
      </c>
      <c r="Y203" s="233">
        <f t="shared" si="184"/>
        <v>0</v>
      </c>
      <c r="Z203" s="233">
        <f t="shared" si="184"/>
        <v>0</v>
      </c>
      <c r="AA203" s="233">
        <f t="shared" si="184"/>
        <v>0</v>
      </c>
      <c r="AB203" s="233">
        <f t="shared" si="184"/>
        <v>0</v>
      </c>
      <c r="AC203" s="233">
        <f t="shared" si="184"/>
        <v>0</v>
      </c>
      <c r="AD203" s="233">
        <f t="shared" si="184"/>
        <v>0</v>
      </c>
      <c r="AE203" s="233">
        <f t="shared" si="184"/>
        <v>0</v>
      </c>
      <c r="AF203" s="233">
        <f t="shared" si="184"/>
        <v>0</v>
      </c>
      <c r="AG203" s="233">
        <f t="shared" si="184"/>
        <v>0</v>
      </c>
      <c r="AH203" s="233">
        <f t="shared" si="184"/>
        <v>0</v>
      </c>
      <c r="AI203" s="233">
        <f t="shared" si="184"/>
        <v>0</v>
      </c>
      <c r="AJ203" s="233">
        <f t="shared" si="184"/>
        <v>0</v>
      </c>
      <c r="AK203" s="233">
        <f t="shared" si="184"/>
        <v>0</v>
      </c>
      <c r="AL203" s="233">
        <f t="shared" si="184"/>
        <v>0</v>
      </c>
      <c r="AM203" s="233">
        <f t="shared" si="184"/>
        <v>0</v>
      </c>
      <c r="AN203" s="233">
        <f t="shared" si="184"/>
        <v>0</v>
      </c>
      <c r="AO203" s="233">
        <f t="shared" si="184"/>
        <v>0</v>
      </c>
      <c r="AP203" s="233">
        <f t="shared" si="184"/>
        <v>0</v>
      </c>
      <c r="AQ203" s="233">
        <f t="shared" si="184"/>
        <v>0</v>
      </c>
      <c r="AR203" s="233">
        <f t="shared" si="184"/>
        <v>0</v>
      </c>
      <c r="AS203" s="233">
        <f t="shared" si="184"/>
        <v>0</v>
      </c>
      <c r="AT203" s="233">
        <f t="shared" si="184"/>
        <v>0</v>
      </c>
      <c r="AU203" s="233">
        <f t="shared" si="184"/>
        <v>0</v>
      </c>
      <c r="AV203" s="233">
        <f t="shared" si="184"/>
        <v>0</v>
      </c>
      <c r="AW203" s="233">
        <f t="shared" si="184"/>
        <v>0</v>
      </c>
      <c r="AX203" s="233">
        <f t="shared" si="184"/>
        <v>0</v>
      </c>
      <c r="AY203" s="233">
        <f t="shared" si="184"/>
        <v>0</v>
      </c>
      <c r="AZ203" s="233">
        <f t="shared" si="184"/>
        <v>0</v>
      </c>
      <c r="BA203" s="233">
        <f t="shared" si="184"/>
        <v>0</v>
      </c>
      <c r="BB203" s="233">
        <f t="shared" si="184"/>
        <v>0</v>
      </c>
      <c r="BC203" s="233">
        <f t="shared" si="184"/>
        <v>0</v>
      </c>
      <c r="BD203" s="233">
        <f t="shared" si="184"/>
        <v>0</v>
      </c>
      <c r="BE203" s="233">
        <f t="shared" si="184"/>
        <v>0</v>
      </c>
      <c r="BF203" s="233">
        <f t="shared" si="184"/>
        <v>0</v>
      </c>
      <c r="BG203" s="233">
        <f t="shared" si="184"/>
        <v>0</v>
      </c>
      <c r="BH203" s="233">
        <f t="shared" si="184"/>
        <v>0</v>
      </c>
      <c r="BI203" s="233">
        <f t="shared" si="184"/>
        <v>0</v>
      </c>
      <c r="BJ203" s="233">
        <f t="shared" si="184"/>
        <v>0</v>
      </c>
      <c r="BK203" s="233">
        <f t="shared" si="184"/>
        <v>0</v>
      </c>
      <c r="BL203" s="233">
        <f t="shared" si="184"/>
        <v>0</v>
      </c>
      <c r="BM203" s="233">
        <f t="shared" si="184"/>
        <v>0</v>
      </c>
      <c r="BN203" s="233">
        <f t="shared" si="184"/>
        <v>0</v>
      </c>
      <c r="BO203" s="233">
        <f t="shared" si="184"/>
        <v>0</v>
      </c>
      <c r="BP203" s="233">
        <f t="shared" si="184"/>
        <v>0</v>
      </c>
      <c r="BQ203" s="233">
        <f t="shared" si="184"/>
        <v>0</v>
      </c>
    </row>
    <row r="204" spans="4:69" s="15" customFormat="1" x14ac:dyDescent="0.2">
      <c r="D204" s="213"/>
      <c r="E204" s="213" t="s">
        <v>229</v>
      </c>
      <c r="F204" s="213"/>
      <c r="G204" s="40" t="str">
        <f>InpCompany!$F$11</f>
        <v>£m (2017-18 prices)</v>
      </c>
      <c r="H204" s="146">
        <f t="shared" si="175"/>
        <v>0</v>
      </c>
      <c r="I204" s="145"/>
      <c r="J204" s="233">
        <f t="shared" si="171"/>
        <v>0</v>
      </c>
      <c r="K204" s="233">
        <f t="shared" ref="K204" si="185">K$173*K195</f>
        <v>0</v>
      </c>
      <c r="L204" s="233">
        <f t="shared" ref="L204:M204" si="186">L$173*L195</f>
        <v>0</v>
      </c>
      <c r="M204" s="233">
        <f t="shared" si="186"/>
        <v>0</v>
      </c>
      <c r="N204" s="233">
        <f t="shared" ref="N204:BQ204" si="187">N$173*N195</f>
        <v>0</v>
      </c>
      <c r="O204" s="233">
        <f t="shared" si="187"/>
        <v>0</v>
      </c>
      <c r="P204" s="233">
        <f t="shared" si="187"/>
        <v>0</v>
      </c>
      <c r="Q204" s="233">
        <f t="shared" si="187"/>
        <v>0</v>
      </c>
      <c r="R204" s="233">
        <f t="shared" si="187"/>
        <v>0</v>
      </c>
      <c r="S204" s="233">
        <f t="shared" si="187"/>
        <v>0</v>
      </c>
      <c r="T204" s="233">
        <f t="shared" si="187"/>
        <v>0</v>
      </c>
      <c r="U204" s="233">
        <f t="shared" si="187"/>
        <v>0</v>
      </c>
      <c r="V204" s="233">
        <f t="shared" si="187"/>
        <v>0</v>
      </c>
      <c r="W204" s="233">
        <f t="shared" si="187"/>
        <v>0</v>
      </c>
      <c r="X204" s="233">
        <f t="shared" si="187"/>
        <v>0</v>
      </c>
      <c r="Y204" s="233">
        <f t="shared" si="187"/>
        <v>0</v>
      </c>
      <c r="Z204" s="233">
        <f t="shared" si="187"/>
        <v>0</v>
      </c>
      <c r="AA204" s="233">
        <f t="shared" si="187"/>
        <v>0</v>
      </c>
      <c r="AB204" s="233">
        <f t="shared" si="187"/>
        <v>0</v>
      </c>
      <c r="AC204" s="233">
        <f t="shared" si="187"/>
        <v>0</v>
      </c>
      <c r="AD204" s="233">
        <f t="shared" si="187"/>
        <v>0</v>
      </c>
      <c r="AE204" s="233">
        <f t="shared" si="187"/>
        <v>0</v>
      </c>
      <c r="AF204" s="233">
        <f t="shared" si="187"/>
        <v>0</v>
      </c>
      <c r="AG204" s="233">
        <f t="shared" si="187"/>
        <v>0</v>
      </c>
      <c r="AH204" s="233">
        <f t="shared" si="187"/>
        <v>0</v>
      </c>
      <c r="AI204" s="233">
        <f t="shared" si="187"/>
        <v>0</v>
      </c>
      <c r="AJ204" s="233">
        <f t="shared" si="187"/>
        <v>0</v>
      </c>
      <c r="AK204" s="233">
        <f t="shared" si="187"/>
        <v>0</v>
      </c>
      <c r="AL204" s="233">
        <f t="shared" si="187"/>
        <v>0</v>
      </c>
      <c r="AM204" s="233">
        <f t="shared" si="187"/>
        <v>0</v>
      </c>
      <c r="AN204" s="233">
        <f t="shared" si="187"/>
        <v>0</v>
      </c>
      <c r="AO204" s="233">
        <f t="shared" si="187"/>
        <v>0</v>
      </c>
      <c r="AP204" s="233">
        <f t="shared" si="187"/>
        <v>0</v>
      </c>
      <c r="AQ204" s="233">
        <f t="shared" si="187"/>
        <v>0</v>
      </c>
      <c r="AR204" s="233">
        <f t="shared" si="187"/>
        <v>0</v>
      </c>
      <c r="AS204" s="233">
        <f t="shared" si="187"/>
        <v>0</v>
      </c>
      <c r="AT204" s="233">
        <f t="shared" si="187"/>
        <v>0</v>
      </c>
      <c r="AU204" s="233">
        <f t="shared" si="187"/>
        <v>0</v>
      </c>
      <c r="AV204" s="233">
        <f t="shared" si="187"/>
        <v>0</v>
      </c>
      <c r="AW204" s="233">
        <f t="shared" si="187"/>
        <v>0</v>
      </c>
      <c r="AX204" s="233">
        <f t="shared" si="187"/>
        <v>0</v>
      </c>
      <c r="AY204" s="233">
        <f t="shared" si="187"/>
        <v>0</v>
      </c>
      <c r="AZ204" s="233">
        <f t="shared" si="187"/>
        <v>0</v>
      </c>
      <c r="BA204" s="233">
        <f t="shared" si="187"/>
        <v>0</v>
      </c>
      <c r="BB204" s="233">
        <f t="shared" si="187"/>
        <v>0</v>
      </c>
      <c r="BC204" s="233">
        <f t="shared" si="187"/>
        <v>0</v>
      </c>
      <c r="BD204" s="233">
        <f t="shared" si="187"/>
        <v>0</v>
      </c>
      <c r="BE204" s="233">
        <f t="shared" si="187"/>
        <v>0</v>
      </c>
      <c r="BF204" s="233">
        <f t="shared" si="187"/>
        <v>0</v>
      </c>
      <c r="BG204" s="233">
        <f t="shared" si="187"/>
        <v>0</v>
      </c>
      <c r="BH204" s="233">
        <f t="shared" si="187"/>
        <v>0</v>
      </c>
      <c r="BI204" s="233">
        <f t="shared" si="187"/>
        <v>0</v>
      </c>
      <c r="BJ204" s="233">
        <f t="shared" si="187"/>
        <v>0</v>
      </c>
      <c r="BK204" s="233">
        <f t="shared" si="187"/>
        <v>0</v>
      </c>
      <c r="BL204" s="233">
        <f t="shared" si="187"/>
        <v>0</v>
      </c>
      <c r="BM204" s="233">
        <f t="shared" si="187"/>
        <v>0</v>
      </c>
      <c r="BN204" s="233">
        <f t="shared" si="187"/>
        <v>0</v>
      </c>
      <c r="BO204" s="233">
        <f t="shared" si="187"/>
        <v>0</v>
      </c>
      <c r="BP204" s="233">
        <f t="shared" si="187"/>
        <v>0</v>
      </c>
      <c r="BQ204" s="233">
        <f t="shared" si="187"/>
        <v>0</v>
      </c>
    </row>
    <row r="205" spans="4:69" s="15" customFormat="1" x14ac:dyDescent="0.2">
      <c r="D205" s="213"/>
      <c r="E205" s="213" t="s">
        <v>230</v>
      </c>
      <c r="F205" s="213"/>
      <c r="G205" s="40" t="str">
        <f>InpCompany!$F$11</f>
        <v>£m (2017-18 prices)</v>
      </c>
      <c r="H205" s="146">
        <f t="shared" si="175"/>
        <v>0</v>
      </c>
      <c r="I205" s="145"/>
      <c r="J205" s="233">
        <f t="shared" si="171"/>
        <v>0</v>
      </c>
      <c r="K205" s="233">
        <f t="shared" ref="K205" si="188">K$173*K196</f>
        <v>0</v>
      </c>
      <c r="L205" s="233">
        <f t="shared" ref="L205:M205" si="189">L$173*L196</f>
        <v>0</v>
      </c>
      <c r="M205" s="233">
        <f t="shared" si="189"/>
        <v>0</v>
      </c>
      <c r="N205" s="233">
        <f t="shared" ref="N205:BQ205" si="190">N$173*N196</f>
        <v>0</v>
      </c>
      <c r="O205" s="233">
        <f t="shared" si="190"/>
        <v>0</v>
      </c>
      <c r="P205" s="233">
        <f t="shared" si="190"/>
        <v>0</v>
      </c>
      <c r="Q205" s="233">
        <f t="shared" si="190"/>
        <v>0</v>
      </c>
      <c r="R205" s="233">
        <f t="shared" si="190"/>
        <v>0</v>
      </c>
      <c r="S205" s="233">
        <f t="shared" si="190"/>
        <v>0</v>
      </c>
      <c r="T205" s="233">
        <f t="shared" si="190"/>
        <v>0</v>
      </c>
      <c r="U205" s="233">
        <f t="shared" si="190"/>
        <v>0</v>
      </c>
      <c r="V205" s="233">
        <f t="shared" si="190"/>
        <v>0</v>
      </c>
      <c r="W205" s="233">
        <f t="shared" si="190"/>
        <v>0</v>
      </c>
      <c r="X205" s="233">
        <f t="shared" si="190"/>
        <v>0</v>
      </c>
      <c r="Y205" s="233">
        <f t="shared" si="190"/>
        <v>0</v>
      </c>
      <c r="Z205" s="233">
        <f t="shared" si="190"/>
        <v>0</v>
      </c>
      <c r="AA205" s="233">
        <f t="shared" si="190"/>
        <v>0</v>
      </c>
      <c r="AB205" s="233">
        <f t="shared" si="190"/>
        <v>0</v>
      </c>
      <c r="AC205" s="233">
        <f t="shared" si="190"/>
        <v>0</v>
      </c>
      <c r="AD205" s="233">
        <f t="shared" si="190"/>
        <v>0</v>
      </c>
      <c r="AE205" s="233">
        <f t="shared" si="190"/>
        <v>0</v>
      </c>
      <c r="AF205" s="233">
        <f t="shared" si="190"/>
        <v>0</v>
      </c>
      <c r="AG205" s="233">
        <f t="shared" si="190"/>
        <v>0</v>
      </c>
      <c r="AH205" s="233">
        <f t="shared" si="190"/>
        <v>0</v>
      </c>
      <c r="AI205" s="233">
        <f t="shared" si="190"/>
        <v>0</v>
      </c>
      <c r="AJ205" s="233">
        <f t="shared" si="190"/>
        <v>0</v>
      </c>
      <c r="AK205" s="233">
        <f t="shared" si="190"/>
        <v>0</v>
      </c>
      <c r="AL205" s="233">
        <f t="shared" si="190"/>
        <v>0</v>
      </c>
      <c r="AM205" s="233">
        <f t="shared" si="190"/>
        <v>0</v>
      </c>
      <c r="AN205" s="233">
        <f t="shared" si="190"/>
        <v>0</v>
      </c>
      <c r="AO205" s="233">
        <f t="shared" si="190"/>
        <v>0</v>
      </c>
      <c r="AP205" s="233">
        <f t="shared" si="190"/>
        <v>0</v>
      </c>
      <c r="AQ205" s="233">
        <f t="shared" si="190"/>
        <v>0</v>
      </c>
      <c r="AR205" s="233">
        <f t="shared" si="190"/>
        <v>0</v>
      </c>
      <c r="AS205" s="233">
        <f t="shared" si="190"/>
        <v>0</v>
      </c>
      <c r="AT205" s="233">
        <f t="shared" si="190"/>
        <v>0</v>
      </c>
      <c r="AU205" s="233">
        <f t="shared" si="190"/>
        <v>0</v>
      </c>
      <c r="AV205" s="233">
        <f t="shared" si="190"/>
        <v>0</v>
      </c>
      <c r="AW205" s="233">
        <f t="shared" si="190"/>
        <v>0</v>
      </c>
      <c r="AX205" s="233">
        <f t="shared" si="190"/>
        <v>0</v>
      </c>
      <c r="AY205" s="233">
        <f t="shared" si="190"/>
        <v>0</v>
      </c>
      <c r="AZ205" s="233">
        <f t="shared" si="190"/>
        <v>0</v>
      </c>
      <c r="BA205" s="233">
        <f t="shared" si="190"/>
        <v>0</v>
      </c>
      <c r="BB205" s="233">
        <f t="shared" si="190"/>
        <v>0</v>
      </c>
      <c r="BC205" s="233">
        <f t="shared" si="190"/>
        <v>0</v>
      </c>
      <c r="BD205" s="233">
        <f t="shared" si="190"/>
        <v>0</v>
      </c>
      <c r="BE205" s="233">
        <f t="shared" si="190"/>
        <v>0</v>
      </c>
      <c r="BF205" s="233">
        <f t="shared" si="190"/>
        <v>0</v>
      </c>
      <c r="BG205" s="233">
        <f t="shared" si="190"/>
        <v>0</v>
      </c>
      <c r="BH205" s="233">
        <f t="shared" si="190"/>
        <v>0</v>
      </c>
      <c r="BI205" s="233">
        <f t="shared" si="190"/>
        <v>0</v>
      </c>
      <c r="BJ205" s="233">
        <f t="shared" si="190"/>
        <v>0</v>
      </c>
      <c r="BK205" s="233">
        <f t="shared" si="190"/>
        <v>0</v>
      </c>
      <c r="BL205" s="233">
        <f t="shared" si="190"/>
        <v>0</v>
      </c>
      <c r="BM205" s="233">
        <f t="shared" si="190"/>
        <v>0</v>
      </c>
      <c r="BN205" s="233">
        <f t="shared" si="190"/>
        <v>0</v>
      </c>
      <c r="BO205" s="233">
        <f t="shared" si="190"/>
        <v>0</v>
      </c>
      <c r="BP205" s="233">
        <f t="shared" si="190"/>
        <v>0</v>
      </c>
      <c r="BQ205" s="233">
        <f t="shared" si="190"/>
        <v>0</v>
      </c>
    </row>
    <row r="206" spans="4:69" s="15" customFormat="1" x14ac:dyDescent="0.2">
      <c r="D206" s="213"/>
      <c r="E206" s="213" t="s">
        <v>231</v>
      </c>
      <c r="F206" s="213"/>
      <c r="G206" s="40" t="str">
        <f>InpCompany!$F$11</f>
        <v>£m (2017-18 prices)</v>
      </c>
      <c r="H206" s="146">
        <f t="shared" si="175"/>
        <v>0</v>
      </c>
      <c r="I206" s="145"/>
      <c r="J206" s="233">
        <f t="shared" si="171"/>
        <v>0</v>
      </c>
      <c r="K206" s="233">
        <f t="shared" ref="K206" si="191">K$173*K197</f>
        <v>0</v>
      </c>
      <c r="L206" s="233">
        <f t="shared" ref="L206:M206" si="192">L$173*L197</f>
        <v>0</v>
      </c>
      <c r="M206" s="233">
        <f t="shared" si="192"/>
        <v>0</v>
      </c>
      <c r="N206" s="233">
        <f t="shared" ref="N206:BQ206" si="193">N$173*N197</f>
        <v>0</v>
      </c>
      <c r="O206" s="233">
        <f t="shared" si="193"/>
        <v>0</v>
      </c>
      <c r="P206" s="233">
        <f t="shared" si="193"/>
        <v>0</v>
      </c>
      <c r="Q206" s="233">
        <f t="shared" si="193"/>
        <v>0</v>
      </c>
      <c r="R206" s="233">
        <f t="shared" si="193"/>
        <v>0</v>
      </c>
      <c r="S206" s="233">
        <f t="shared" si="193"/>
        <v>0</v>
      </c>
      <c r="T206" s="233">
        <f t="shared" si="193"/>
        <v>0</v>
      </c>
      <c r="U206" s="233">
        <f t="shared" si="193"/>
        <v>0</v>
      </c>
      <c r="V206" s="233">
        <f t="shared" si="193"/>
        <v>0</v>
      </c>
      <c r="W206" s="233">
        <f t="shared" si="193"/>
        <v>0</v>
      </c>
      <c r="X206" s="233">
        <f t="shared" si="193"/>
        <v>0</v>
      </c>
      <c r="Y206" s="233">
        <f t="shared" si="193"/>
        <v>0</v>
      </c>
      <c r="Z206" s="233">
        <f t="shared" si="193"/>
        <v>0</v>
      </c>
      <c r="AA206" s="233">
        <f t="shared" si="193"/>
        <v>0</v>
      </c>
      <c r="AB206" s="233">
        <f t="shared" si="193"/>
        <v>0</v>
      </c>
      <c r="AC206" s="233">
        <f t="shared" si="193"/>
        <v>0</v>
      </c>
      <c r="AD206" s="233">
        <f t="shared" si="193"/>
        <v>0</v>
      </c>
      <c r="AE206" s="233">
        <f t="shared" si="193"/>
        <v>0</v>
      </c>
      <c r="AF206" s="233">
        <f t="shared" si="193"/>
        <v>0</v>
      </c>
      <c r="AG206" s="233">
        <f t="shared" si="193"/>
        <v>0</v>
      </c>
      <c r="AH206" s="233">
        <f t="shared" si="193"/>
        <v>0</v>
      </c>
      <c r="AI206" s="233">
        <f t="shared" si="193"/>
        <v>0</v>
      </c>
      <c r="AJ206" s="233">
        <f t="shared" si="193"/>
        <v>0</v>
      </c>
      <c r="AK206" s="233">
        <f t="shared" si="193"/>
        <v>0</v>
      </c>
      <c r="AL206" s="233">
        <f t="shared" si="193"/>
        <v>0</v>
      </c>
      <c r="AM206" s="233">
        <f t="shared" si="193"/>
        <v>0</v>
      </c>
      <c r="AN206" s="233">
        <f t="shared" si="193"/>
        <v>0</v>
      </c>
      <c r="AO206" s="233">
        <f t="shared" si="193"/>
        <v>0</v>
      </c>
      <c r="AP206" s="233">
        <f t="shared" si="193"/>
        <v>0</v>
      </c>
      <c r="AQ206" s="233">
        <f t="shared" si="193"/>
        <v>0</v>
      </c>
      <c r="AR206" s="233">
        <f t="shared" si="193"/>
        <v>0</v>
      </c>
      <c r="AS206" s="233">
        <f t="shared" si="193"/>
        <v>0</v>
      </c>
      <c r="AT206" s="233">
        <f t="shared" si="193"/>
        <v>0</v>
      </c>
      <c r="AU206" s="233">
        <f t="shared" si="193"/>
        <v>0</v>
      </c>
      <c r="AV206" s="233">
        <f t="shared" si="193"/>
        <v>0</v>
      </c>
      <c r="AW206" s="233">
        <f t="shared" si="193"/>
        <v>0</v>
      </c>
      <c r="AX206" s="233">
        <f t="shared" si="193"/>
        <v>0</v>
      </c>
      <c r="AY206" s="233">
        <f t="shared" si="193"/>
        <v>0</v>
      </c>
      <c r="AZ206" s="233">
        <f t="shared" si="193"/>
        <v>0</v>
      </c>
      <c r="BA206" s="233">
        <f t="shared" si="193"/>
        <v>0</v>
      </c>
      <c r="BB206" s="233">
        <f t="shared" si="193"/>
        <v>0</v>
      </c>
      <c r="BC206" s="233">
        <f t="shared" si="193"/>
        <v>0</v>
      </c>
      <c r="BD206" s="233">
        <f t="shared" si="193"/>
        <v>0</v>
      </c>
      <c r="BE206" s="233">
        <f t="shared" si="193"/>
        <v>0</v>
      </c>
      <c r="BF206" s="233">
        <f t="shared" si="193"/>
        <v>0</v>
      </c>
      <c r="BG206" s="233">
        <f t="shared" si="193"/>
        <v>0</v>
      </c>
      <c r="BH206" s="233">
        <f t="shared" si="193"/>
        <v>0</v>
      </c>
      <c r="BI206" s="233">
        <f t="shared" si="193"/>
        <v>0</v>
      </c>
      <c r="BJ206" s="233">
        <f t="shared" si="193"/>
        <v>0</v>
      </c>
      <c r="BK206" s="233">
        <f t="shared" si="193"/>
        <v>0</v>
      </c>
      <c r="BL206" s="233">
        <f t="shared" si="193"/>
        <v>0</v>
      </c>
      <c r="BM206" s="233">
        <f t="shared" si="193"/>
        <v>0</v>
      </c>
      <c r="BN206" s="233">
        <f t="shared" si="193"/>
        <v>0</v>
      </c>
      <c r="BO206" s="233">
        <f t="shared" si="193"/>
        <v>0</v>
      </c>
      <c r="BP206" s="233">
        <f t="shared" si="193"/>
        <v>0</v>
      </c>
      <c r="BQ206" s="233">
        <f t="shared" si="193"/>
        <v>0</v>
      </c>
    </row>
    <row r="207" spans="4:69" s="15" customFormat="1" x14ac:dyDescent="0.2">
      <c r="D207" s="213"/>
      <c r="E207" s="213"/>
      <c r="F207" s="213"/>
      <c r="G207" s="213"/>
      <c r="H207" s="146"/>
      <c r="I207" s="145"/>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row>
    <row r="208" spans="4:69" s="15" customFormat="1" x14ac:dyDescent="0.2">
      <c r="D208" s="205" t="s">
        <v>232</v>
      </c>
      <c r="E208" s="205"/>
      <c r="F208" s="205"/>
      <c r="G208" s="205"/>
      <c r="H208" s="146"/>
      <c r="I208" s="145"/>
      <c r="J208" s="233"/>
      <c r="K208" s="233"/>
      <c r="L208" s="233"/>
      <c r="M208" s="233"/>
      <c r="N208" s="233"/>
      <c r="O208" s="233"/>
      <c r="P208" s="233"/>
      <c r="Q208" s="233"/>
      <c r="R208" s="233"/>
      <c r="S208" s="233"/>
      <c r="T208" s="233"/>
      <c r="U208" s="233"/>
      <c r="V208" s="233"/>
      <c r="W208" s="233"/>
      <c r="X208" s="233"/>
      <c r="Y208" s="233"/>
      <c r="Z208" s="233"/>
      <c r="AA208" s="233"/>
      <c r="AB208" s="233"/>
      <c r="AC208" s="233"/>
      <c r="AD208" s="233"/>
      <c r="AE208" s="233"/>
      <c r="AF208" s="233"/>
      <c r="AG208" s="233"/>
      <c r="AH208" s="233"/>
      <c r="AI208" s="233"/>
      <c r="AJ208" s="233"/>
      <c r="AK208" s="233"/>
      <c r="AL208" s="233"/>
      <c r="AM208" s="233"/>
      <c r="AN208" s="233"/>
      <c r="AO208" s="233"/>
      <c r="AP208" s="233"/>
      <c r="AQ208" s="233"/>
      <c r="AR208" s="233"/>
      <c r="AS208" s="233"/>
      <c r="AT208" s="233"/>
      <c r="AU208" s="233"/>
      <c r="AV208" s="233"/>
      <c r="AW208" s="233"/>
      <c r="AX208" s="233"/>
      <c r="AY208" s="233"/>
      <c r="AZ208" s="233"/>
      <c r="BA208" s="233"/>
      <c r="BB208" s="233"/>
      <c r="BC208" s="233"/>
      <c r="BD208" s="233"/>
      <c r="BE208" s="233"/>
      <c r="BF208" s="233"/>
      <c r="BG208" s="233"/>
      <c r="BH208" s="233"/>
      <c r="BI208" s="233"/>
      <c r="BJ208" s="233"/>
      <c r="BK208" s="233"/>
      <c r="BL208" s="233"/>
      <c r="BM208" s="233"/>
      <c r="BN208" s="233"/>
      <c r="BO208" s="233"/>
      <c r="BP208" s="233"/>
      <c r="BQ208" s="233"/>
    </row>
    <row r="209" spans="4:69" s="15" customFormat="1" x14ac:dyDescent="0.2">
      <c r="D209" s="213"/>
      <c r="E209" s="213" t="s">
        <v>233</v>
      </c>
      <c r="F209" s="213"/>
      <c r="G209" s="40" t="str">
        <f>InpCompany!$F$11</f>
        <v>£m (2017-18 prices)</v>
      </c>
      <c r="H209" s="146">
        <f>SUM(J209:BQ209)</f>
        <v>0</v>
      </c>
      <c r="I209" s="145"/>
      <c r="J209" s="233">
        <f t="shared" ref="J209:J215" si="194">J$178*J191</f>
        <v>0</v>
      </c>
      <c r="K209" s="233">
        <f t="shared" ref="K209" si="195">K$178*K191</f>
        <v>0</v>
      </c>
      <c r="L209" s="233">
        <f t="shared" ref="L209:M209" si="196">L$178*L191</f>
        <v>0</v>
      </c>
      <c r="M209" s="233">
        <f t="shared" si="196"/>
        <v>0</v>
      </c>
      <c r="N209" s="233">
        <f t="shared" ref="N209:BQ209" si="197">N$178*N191</f>
        <v>0</v>
      </c>
      <c r="O209" s="233">
        <f t="shared" si="197"/>
        <v>0</v>
      </c>
      <c r="P209" s="233">
        <f t="shared" si="197"/>
        <v>0</v>
      </c>
      <c r="Q209" s="233">
        <f t="shared" si="197"/>
        <v>0</v>
      </c>
      <c r="R209" s="233">
        <f t="shared" si="197"/>
        <v>0</v>
      </c>
      <c r="S209" s="233">
        <f t="shared" si="197"/>
        <v>0</v>
      </c>
      <c r="T209" s="233">
        <f t="shared" si="197"/>
        <v>0</v>
      </c>
      <c r="U209" s="233">
        <f t="shared" si="197"/>
        <v>0</v>
      </c>
      <c r="V209" s="233">
        <f t="shared" si="197"/>
        <v>0</v>
      </c>
      <c r="W209" s="233">
        <f t="shared" si="197"/>
        <v>0</v>
      </c>
      <c r="X209" s="233">
        <f t="shared" si="197"/>
        <v>0</v>
      </c>
      <c r="Y209" s="233">
        <f t="shared" si="197"/>
        <v>0</v>
      </c>
      <c r="Z209" s="233">
        <f t="shared" si="197"/>
        <v>0</v>
      </c>
      <c r="AA209" s="233">
        <f t="shared" si="197"/>
        <v>0</v>
      </c>
      <c r="AB209" s="233">
        <f t="shared" si="197"/>
        <v>0</v>
      </c>
      <c r="AC209" s="233">
        <f t="shared" si="197"/>
        <v>0</v>
      </c>
      <c r="AD209" s="233">
        <f t="shared" si="197"/>
        <v>0</v>
      </c>
      <c r="AE209" s="233">
        <f t="shared" si="197"/>
        <v>0</v>
      </c>
      <c r="AF209" s="233">
        <f t="shared" si="197"/>
        <v>0</v>
      </c>
      <c r="AG209" s="233">
        <f t="shared" si="197"/>
        <v>0</v>
      </c>
      <c r="AH209" s="233">
        <f t="shared" si="197"/>
        <v>0</v>
      </c>
      <c r="AI209" s="233">
        <f t="shared" si="197"/>
        <v>0</v>
      </c>
      <c r="AJ209" s="233">
        <f t="shared" si="197"/>
        <v>0</v>
      </c>
      <c r="AK209" s="233">
        <f t="shared" si="197"/>
        <v>0</v>
      </c>
      <c r="AL209" s="233">
        <f t="shared" si="197"/>
        <v>0</v>
      </c>
      <c r="AM209" s="233">
        <f t="shared" si="197"/>
        <v>0</v>
      </c>
      <c r="AN209" s="233">
        <f t="shared" si="197"/>
        <v>0</v>
      </c>
      <c r="AO209" s="233">
        <f t="shared" si="197"/>
        <v>0</v>
      </c>
      <c r="AP209" s="233">
        <f t="shared" si="197"/>
        <v>0</v>
      </c>
      <c r="AQ209" s="233">
        <f t="shared" si="197"/>
        <v>0</v>
      </c>
      <c r="AR209" s="233">
        <f t="shared" si="197"/>
        <v>0</v>
      </c>
      <c r="AS209" s="233">
        <f t="shared" si="197"/>
        <v>0</v>
      </c>
      <c r="AT209" s="233">
        <f t="shared" si="197"/>
        <v>0</v>
      </c>
      <c r="AU209" s="233">
        <f t="shared" si="197"/>
        <v>0</v>
      </c>
      <c r="AV209" s="233">
        <f t="shared" si="197"/>
        <v>0</v>
      </c>
      <c r="AW209" s="233">
        <f t="shared" si="197"/>
        <v>0</v>
      </c>
      <c r="AX209" s="233">
        <f t="shared" si="197"/>
        <v>0</v>
      </c>
      <c r="AY209" s="233">
        <f t="shared" si="197"/>
        <v>0</v>
      </c>
      <c r="AZ209" s="233">
        <f t="shared" si="197"/>
        <v>0</v>
      </c>
      <c r="BA209" s="233">
        <f t="shared" si="197"/>
        <v>0</v>
      </c>
      <c r="BB209" s="233">
        <f t="shared" si="197"/>
        <v>0</v>
      </c>
      <c r="BC209" s="233">
        <f t="shared" si="197"/>
        <v>0</v>
      </c>
      <c r="BD209" s="233">
        <f t="shared" si="197"/>
        <v>0</v>
      </c>
      <c r="BE209" s="233">
        <f t="shared" si="197"/>
        <v>0</v>
      </c>
      <c r="BF209" s="233">
        <f t="shared" si="197"/>
        <v>0</v>
      </c>
      <c r="BG209" s="233">
        <f t="shared" si="197"/>
        <v>0</v>
      </c>
      <c r="BH209" s="233">
        <f t="shared" si="197"/>
        <v>0</v>
      </c>
      <c r="BI209" s="233">
        <f t="shared" si="197"/>
        <v>0</v>
      </c>
      <c r="BJ209" s="233">
        <f t="shared" si="197"/>
        <v>0</v>
      </c>
      <c r="BK209" s="233">
        <f t="shared" si="197"/>
        <v>0</v>
      </c>
      <c r="BL209" s="233">
        <f t="shared" si="197"/>
        <v>0</v>
      </c>
      <c r="BM209" s="233">
        <f t="shared" si="197"/>
        <v>0</v>
      </c>
      <c r="BN209" s="233">
        <f t="shared" si="197"/>
        <v>0</v>
      </c>
      <c r="BO209" s="233">
        <f t="shared" si="197"/>
        <v>0</v>
      </c>
      <c r="BP209" s="233">
        <f t="shared" si="197"/>
        <v>0</v>
      </c>
      <c r="BQ209" s="233">
        <f t="shared" si="197"/>
        <v>0</v>
      </c>
    </row>
    <row r="210" spans="4:69" s="15" customFormat="1" x14ac:dyDescent="0.2">
      <c r="D210" s="213"/>
      <c r="E210" s="213" t="s">
        <v>234</v>
      </c>
      <c r="F210" s="213"/>
      <c r="G210" s="40" t="str">
        <f>InpCompany!$F$11</f>
        <v>£m (2017-18 prices)</v>
      </c>
      <c r="H210" s="146">
        <f t="shared" ref="H210:H215" si="198">SUM(J210:BQ210)</f>
        <v>0</v>
      </c>
      <c r="I210" s="145"/>
      <c r="J210" s="233">
        <f t="shared" si="194"/>
        <v>0</v>
      </c>
      <c r="K210" s="233">
        <f t="shared" ref="K210" si="199">K$178*K192</f>
        <v>0</v>
      </c>
      <c r="L210" s="233">
        <f t="shared" ref="L210:M210" si="200">L$178*L192</f>
        <v>0</v>
      </c>
      <c r="M210" s="233">
        <f t="shared" si="200"/>
        <v>0</v>
      </c>
      <c r="N210" s="233">
        <f t="shared" ref="N210:BQ210" si="201">N$178*N192</f>
        <v>0</v>
      </c>
      <c r="O210" s="233">
        <f t="shared" si="201"/>
        <v>0</v>
      </c>
      <c r="P210" s="233">
        <f t="shared" si="201"/>
        <v>0</v>
      </c>
      <c r="Q210" s="233">
        <f t="shared" si="201"/>
        <v>0</v>
      </c>
      <c r="R210" s="233">
        <f t="shared" si="201"/>
        <v>0</v>
      </c>
      <c r="S210" s="233">
        <f t="shared" si="201"/>
        <v>0</v>
      </c>
      <c r="T210" s="233">
        <f t="shared" si="201"/>
        <v>0</v>
      </c>
      <c r="U210" s="233">
        <f t="shared" si="201"/>
        <v>0</v>
      </c>
      <c r="V210" s="233">
        <f t="shared" si="201"/>
        <v>0</v>
      </c>
      <c r="W210" s="233">
        <f t="shared" si="201"/>
        <v>0</v>
      </c>
      <c r="X210" s="233">
        <f t="shared" si="201"/>
        <v>0</v>
      </c>
      <c r="Y210" s="233">
        <f t="shared" si="201"/>
        <v>0</v>
      </c>
      <c r="Z210" s="233">
        <f t="shared" si="201"/>
        <v>0</v>
      </c>
      <c r="AA210" s="233">
        <f t="shared" si="201"/>
        <v>0</v>
      </c>
      <c r="AB210" s="233">
        <f t="shared" si="201"/>
        <v>0</v>
      </c>
      <c r="AC210" s="233">
        <f t="shared" si="201"/>
        <v>0</v>
      </c>
      <c r="AD210" s="233">
        <f t="shared" si="201"/>
        <v>0</v>
      </c>
      <c r="AE210" s="233">
        <f t="shared" si="201"/>
        <v>0</v>
      </c>
      <c r="AF210" s="233">
        <f t="shared" si="201"/>
        <v>0</v>
      </c>
      <c r="AG210" s="233">
        <f t="shared" si="201"/>
        <v>0</v>
      </c>
      <c r="AH210" s="233">
        <f t="shared" si="201"/>
        <v>0</v>
      </c>
      <c r="AI210" s="233">
        <f t="shared" si="201"/>
        <v>0</v>
      </c>
      <c r="AJ210" s="233">
        <f t="shared" si="201"/>
        <v>0</v>
      </c>
      <c r="AK210" s="233">
        <f t="shared" si="201"/>
        <v>0</v>
      </c>
      <c r="AL210" s="233">
        <f t="shared" si="201"/>
        <v>0</v>
      </c>
      <c r="AM210" s="233">
        <f t="shared" si="201"/>
        <v>0</v>
      </c>
      <c r="AN210" s="233">
        <f t="shared" si="201"/>
        <v>0</v>
      </c>
      <c r="AO210" s="233">
        <f t="shared" si="201"/>
        <v>0</v>
      </c>
      <c r="AP210" s="233">
        <f t="shared" si="201"/>
        <v>0</v>
      </c>
      <c r="AQ210" s="233">
        <f t="shared" si="201"/>
        <v>0</v>
      </c>
      <c r="AR210" s="233">
        <f t="shared" si="201"/>
        <v>0</v>
      </c>
      <c r="AS210" s="233">
        <f t="shared" si="201"/>
        <v>0</v>
      </c>
      <c r="AT210" s="233">
        <f t="shared" si="201"/>
        <v>0</v>
      </c>
      <c r="AU210" s="233">
        <f t="shared" si="201"/>
        <v>0</v>
      </c>
      <c r="AV210" s="233">
        <f t="shared" si="201"/>
        <v>0</v>
      </c>
      <c r="AW210" s="233">
        <f t="shared" si="201"/>
        <v>0</v>
      </c>
      <c r="AX210" s="233">
        <f t="shared" si="201"/>
        <v>0</v>
      </c>
      <c r="AY210" s="233">
        <f t="shared" si="201"/>
        <v>0</v>
      </c>
      <c r="AZ210" s="233">
        <f t="shared" si="201"/>
        <v>0</v>
      </c>
      <c r="BA210" s="233">
        <f t="shared" si="201"/>
        <v>0</v>
      </c>
      <c r="BB210" s="233">
        <f t="shared" si="201"/>
        <v>0</v>
      </c>
      <c r="BC210" s="233">
        <f t="shared" si="201"/>
        <v>0</v>
      </c>
      <c r="BD210" s="233">
        <f t="shared" si="201"/>
        <v>0</v>
      </c>
      <c r="BE210" s="233">
        <f t="shared" si="201"/>
        <v>0</v>
      </c>
      <c r="BF210" s="233">
        <f t="shared" si="201"/>
        <v>0</v>
      </c>
      <c r="BG210" s="233">
        <f t="shared" si="201"/>
        <v>0</v>
      </c>
      <c r="BH210" s="233">
        <f t="shared" si="201"/>
        <v>0</v>
      </c>
      <c r="BI210" s="233">
        <f t="shared" si="201"/>
        <v>0</v>
      </c>
      <c r="BJ210" s="233">
        <f t="shared" si="201"/>
        <v>0</v>
      </c>
      <c r="BK210" s="233">
        <f t="shared" si="201"/>
        <v>0</v>
      </c>
      <c r="BL210" s="233">
        <f t="shared" si="201"/>
        <v>0</v>
      </c>
      <c r="BM210" s="233">
        <f t="shared" si="201"/>
        <v>0</v>
      </c>
      <c r="BN210" s="233">
        <f t="shared" si="201"/>
        <v>0</v>
      </c>
      <c r="BO210" s="233">
        <f t="shared" si="201"/>
        <v>0</v>
      </c>
      <c r="BP210" s="233">
        <f t="shared" si="201"/>
        <v>0</v>
      </c>
      <c r="BQ210" s="233">
        <f t="shared" si="201"/>
        <v>0</v>
      </c>
    </row>
    <row r="211" spans="4:69" s="15" customFormat="1" x14ac:dyDescent="0.2">
      <c r="D211" s="213"/>
      <c r="E211" s="213" t="s">
        <v>235</v>
      </c>
      <c r="F211" s="213"/>
      <c r="G211" s="40" t="str">
        <f>InpCompany!$F$11</f>
        <v>£m (2017-18 prices)</v>
      </c>
      <c r="H211" s="146">
        <f t="shared" si="198"/>
        <v>0</v>
      </c>
      <c r="I211" s="145"/>
      <c r="J211" s="233">
        <f t="shared" si="194"/>
        <v>0</v>
      </c>
      <c r="K211" s="233">
        <f t="shared" ref="K211" si="202">K$178*K193</f>
        <v>0</v>
      </c>
      <c r="L211" s="233">
        <f t="shared" ref="L211:M211" si="203">L$178*L193</f>
        <v>0</v>
      </c>
      <c r="M211" s="233">
        <f t="shared" si="203"/>
        <v>0</v>
      </c>
      <c r="N211" s="233">
        <f t="shared" ref="N211:BQ211" si="204">N$178*N193</f>
        <v>0</v>
      </c>
      <c r="O211" s="233">
        <f t="shared" si="204"/>
        <v>0</v>
      </c>
      <c r="P211" s="233">
        <f t="shared" si="204"/>
        <v>0</v>
      </c>
      <c r="Q211" s="233">
        <f t="shared" si="204"/>
        <v>0</v>
      </c>
      <c r="R211" s="233">
        <f t="shared" si="204"/>
        <v>0</v>
      </c>
      <c r="S211" s="233">
        <f t="shared" si="204"/>
        <v>0</v>
      </c>
      <c r="T211" s="233">
        <f t="shared" si="204"/>
        <v>0</v>
      </c>
      <c r="U211" s="233">
        <f t="shared" si="204"/>
        <v>0</v>
      </c>
      <c r="V211" s="233">
        <f t="shared" si="204"/>
        <v>0</v>
      </c>
      <c r="W211" s="233">
        <f t="shared" si="204"/>
        <v>0</v>
      </c>
      <c r="X211" s="233">
        <f t="shared" si="204"/>
        <v>0</v>
      </c>
      <c r="Y211" s="233">
        <f t="shared" si="204"/>
        <v>0</v>
      </c>
      <c r="Z211" s="233">
        <f t="shared" si="204"/>
        <v>0</v>
      </c>
      <c r="AA211" s="233">
        <f t="shared" si="204"/>
        <v>0</v>
      </c>
      <c r="AB211" s="233">
        <f t="shared" si="204"/>
        <v>0</v>
      </c>
      <c r="AC211" s="233">
        <f t="shared" si="204"/>
        <v>0</v>
      </c>
      <c r="AD211" s="233">
        <f t="shared" si="204"/>
        <v>0</v>
      </c>
      <c r="AE211" s="233">
        <f t="shared" si="204"/>
        <v>0</v>
      </c>
      <c r="AF211" s="233">
        <f t="shared" si="204"/>
        <v>0</v>
      </c>
      <c r="AG211" s="233">
        <f t="shared" si="204"/>
        <v>0</v>
      </c>
      <c r="AH211" s="233">
        <f t="shared" si="204"/>
        <v>0</v>
      </c>
      <c r="AI211" s="233">
        <f t="shared" si="204"/>
        <v>0</v>
      </c>
      <c r="AJ211" s="233">
        <f t="shared" si="204"/>
        <v>0</v>
      </c>
      <c r="AK211" s="233">
        <f t="shared" si="204"/>
        <v>0</v>
      </c>
      <c r="AL211" s="233">
        <f t="shared" si="204"/>
        <v>0</v>
      </c>
      <c r="AM211" s="233">
        <f t="shared" si="204"/>
        <v>0</v>
      </c>
      <c r="AN211" s="233">
        <f t="shared" si="204"/>
        <v>0</v>
      </c>
      <c r="AO211" s="233">
        <f t="shared" si="204"/>
        <v>0</v>
      </c>
      <c r="AP211" s="233">
        <f t="shared" si="204"/>
        <v>0</v>
      </c>
      <c r="AQ211" s="233">
        <f t="shared" si="204"/>
        <v>0</v>
      </c>
      <c r="AR211" s="233">
        <f t="shared" si="204"/>
        <v>0</v>
      </c>
      <c r="AS211" s="233">
        <f t="shared" si="204"/>
        <v>0</v>
      </c>
      <c r="AT211" s="233">
        <f t="shared" si="204"/>
        <v>0</v>
      </c>
      <c r="AU211" s="233">
        <f t="shared" si="204"/>
        <v>0</v>
      </c>
      <c r="AV211" s="233">
        <f t="shared" si="204"/>
        <v>0</v>
      </c>
      <c r="AW211" s="233">
        <f t="shared" si="204"/>
        <v>0</v>
      </c>
      <c r="AX211" s="233">
        <f t="shared" si="204"/>
        <v>0</v>
      </c>
      <c r="AY211" s="233">
        <f t="shared" si="204"/>
        <v>0</v>
      </c>
      <c r="AZ211" s="233">
        <f t="shared" si="204"/>
        <v>0</v>
      </c>
      <c r="BA211" s="233">
        <f t="shared" si="204"/>
        <v>0</v>
      </c>
      <c r="BB211" s="233">
        <f t="shared" si="204"/>
        <v>0</v>
      </c>
      <c r="BC211" s="233">
        <f t="shared" si="204"/>
        <v>0</v>
      </c>
      <c r="BD211" s="233">
        <f t="shared" si="204"/>
        <v>0</v>
      </c>
      <c r="BE211" s="233">
        <f t="shared" si="204"/>
        <v>0</v>
      </c>
      <c r="BF211" s="233">
        <f t="shared" si="204"/>
        <v>0</v>
      </c>
      <c r="BG211" s="233">
        <f t="shared" si="204"/>
        <v>0</v>
      </c>
      <c r="BH211" s="233">
        <f t="shared" si="204"/>
        <v>0</v>
      </c>
      <c r="BI211" s="233">
        <f t="shared" si="204"/>
        <v>0</v>
      </c>
      <c r="BJ211" s="233">
        <f t="shared" si="204"/>
        <v>0</v>
      </c>
      <c r="BK211" s="233">
        <f t="shared" si="204"/>
        <v>0</v>
      </c>
      <c r="BL211" s="233">
        <f t="shared" si="204"/>
        <v>0</v>
      </c>
      <c r="BM211" s="233">
        <f t="shared" si="204"/>
        <v>0</v>
      </c>
      <c r="BN211" s="233">
        <f t="shared" si="204"/>
        <v>0</v>
      </c>
      <c r="BO211" s="233">
        <f t="shared" si="204"/>
        <v>0</v>
      </c>
      <c r="BP211" s="233">
        <f t="shared" si="204"/>
        <v>0</v>
      </c>
      <c r="BQ211" s="233">
        <f t="shared" si="204"/>
        <v>0</v>
      </c>
    </row>
    <row r="212" spans="4:69" s="15" customFormat="1" x14ac:dyDescent="0.2">
      <c r="D212" s="213"/>
      <c r="E212" s="213" t="s">
        <v>236</v>
      </c>
      <c r="F212" s="213"/>
      <c r="G212" s="40" t="str">
        <f>InpCompany!$F$11</f>
        <v>£m (2017-18 prices)</v>
      </c>
      <c r="H212" s="146">
        <f t="shared" si="198"/>
        <v>0</v>
      </c>
      <c r="I212" s="145"/>
      <c r="J212" s="233">
        <f t="shared" si="194"/>
        <v>0</v>
      </c>
      <c r="K212" s="233">
        <f t="shared" ref="K212" si="205">K$178*K194</f>
        <v>0</v>
      </c>
      <c r="L212" s="233">
        <f t="shared" ref="L212:M212" si="206">L$178*L194</f>
        <v>0</v>
      </c>
      <c r="M212" s="233">
        <f t="shared" si="206"/>
        <v>0</v>
      </c>
      <c r="N212" s="233">
        <f t="shared" ref="N212:BQ212" si="207">N$178*N194</f>
        <v>0</v>
      </c>
      <c r="O212" s="233">
        <f t="shared" si="207"/>
        <v>0</v>
      </c>
      <c r="P212" s="233">
        <f t="shared" si="207"/>
        <v>0</v>
      </c>
      <c r="Q212" s="233">
        <f t="shared" si="207"/>
        <v>0</v>
      </c>
      <c r="R212" s="233">
        <f t="shared" si="207"/>
        <v>0</v>
      </c>
      <c r="S212" s="233">
        <f t="shared" si="207"/>
        <v>0</v>
      </c>
      <c r="T212" s="233">
        <f t="shared" si="207"/>
        <v>0</v>
      </c>
      <c r="U212" s="233">
        <f t="shared" si="207"/>
        <v>0</v>
      </c>
      <c r="V212" s="233">
        <f t="shared" si="207"/>
        <v>0</v>
      </c>
      <c r="W212" s="233">
        <f t="shared" si="207"/>
        <v>0</v>
      </c>
      <c r="X212" s="233">
        <f t="shared" si="207"/>
        <v>0</v>
      </c>
      <c r="Y212" s="233">
        <f t="shared" si="207"/>
        <v>0</v>
      </c>
      <c r="Z212" s="233">
        <f t="shared" si="207"/>
        <v>0</v>
      </c>
      <c r="AA212" s="233">
        <f t="shared" si="207"/>
        <v>0</v>
      </c>
      <c r="AB212" s="233">
        <f t="shared" si="207"/>
        <v>0</v>
      </c>
      <c r="AC212" s="233">
        <f t="shared" si="207"/>
        <v>0</v>
      </c>
      <c r="AD212" s="233">
        <f t="shared" si="207"/>
        <v>0</v>
      </c>
      <c r="AE212" s="233">
        <f t="shared" si="207"/>
        <v>0</v>
      </c>
      <c r="AF212" s="233">
        <f t="shared" si="207"/>
        <v>0</v>
      </c>
      <c r="AG212" s="233">
        <f t="shared" si="207"/>
        <v>0</v>
      </c>
      <c r="AH212" s="233">
        <f t="shared" si="207"/>
        <v>0</v>
      </c>
      <c r="AI212" s="233">
        <f t="shared" si="207"/>
        <v>0</v>
      </c>
      <c r="AJ212" s="233">
        <f t="shared" si="207"/>
        <v>0</v>
      </c>
      <c r="AK212" s="233">
        <f t="shared" si="207"/>
        <v>0</v>
      </c>
      <c r="AL212" s="233">
        <f t="shared" si="207"/>
        <v>0</v>
      </c>
      <c r="AM212" s="233">
        <f t="shared" si="207"/>
        <v>0</v>
      </c>
      <c r="AN212" s="233">
        <f t="shared" si="207"/>
        <v>0</v>
      </c>
      <c r="AO212" s="233">
        <f t="shared" si="207"/>
        <v>0</v>
      </c>
      <c r="AP212" s="233">
        <f t="shared" si="207"/>
        <v>0</v>
      </c>
      <c r="AQ212" s="233">
        <f t="shared" si="207"/>
        <v>0</v>
      </c>
      <c r="AR212" s="233">
        <f t="shared" si="207"/>
        <v>0</v>
      </c>
      <c r="AS212" s="233">
        <f t="shared" si="207"/>
        <v>0</v>
      </c>
      <c r="AT212" s="233">
        <f t="shared" si="207"/>
        <v>0</v>
      </c>
      <c r="AU212" s="233">
        <f t="shared" si="207"/>
        <v>0</v>
      </c>
      <c r="AV212" s="233">
        <f t="shared" si="207"/>
        <v>0</v>
      </c>
      <c r="AW212" s="233">
        <f t="shared" si="207"/>
        <v>0</v>
      </c>
      <c r="AX212" s="233">
        <f t="shared" si="207"/>
        <v>0</v>
      </c>
      <c r="AY212" s="233">
        <f t="shared" si="207"/>
        <v>0</v>
      </c>
      <c r="AZ212" s="233">
        <f t="shared" si="207"/>
        <v>0</v>
      </c>
      <c r="BA212" s="233">
        <f t="shared" si="207"/>
        <v>0</v>
      </c>
      <c r="BB212" s="233">
        <f t="shared" si="207"/>
        <v>0</v>
      </c>
      <c r="BC212" s="233">
        <f t="shared" si="207"/>
        <v>0</v>
      </c>
      <c r="BD212" s="233">
        <f t="shared" si="207"/>
        <v>0</v>
      </c>
      <c r="BE212" s="233">
        <f t="shared" si="207"/>
        <v>0</v>
      </c>
      <c r="BF212" s="233">
        <f t="shared" si="207"/>
        <v>0</v>
      </c>
      <c r="BG212" s="233">
        <f t="shared" si="207"/>
        <v>0</v>
      </c>
      <c r="BH212" s="233">
        <f t="shared" si="207"/>
        <v>0</v>
      </c>
      <c r="BI212" s="233">
        <f t="shared" si="207"/>
        <v>0</v>
      </c>
      <c r="BJ212" s="233">
        <f t="shared" si="207"/>
        <v>0</v>
      </c>
      <c r="BK212" s="233">
        <f t="shared" si="207"/>
        <v>0</v>
      </c>
      <c r="BL212" s="233">
        <f t="shared" si="207"/>
        <v>0</v>
      </c>
      <c r="BM212" s="233">
        <f t="shared" si="207"/>
        <v>0</v>
      </c>
      <c r="BN212" s="233">
        <f t="shared" si="207"/>
        <v>0</v>
      </c>
      <c r="BO212" s="233">
        <f t="shared" si="207"/>
        <v>0</v>
      </c>
      <c r="BP212" s="233">
        <f t="shared" si="207"/>
        <v>0</v>
      </c>
      <c r="BQ212" s="233">
        <f t="shared" si="207"/>
        <v>0</v>
      </c>
    </row>
    <row r="213" spans="4:69" s="15" customFormat="1" x14ac:dyDescent="0.2">
      <c r="D213" s="213"/>
      <c r="E213" s="213" t="s">
        <v>237</v>
      </c>
      <c r="F213" s="213"/>
      <c r="G213" s="40" t="str">
        <f>InpCompany!$F$11</f>
        <v>£m (2017-18 prices)</v>
      </c>
      <c r="H213" s="146">
        <f t="shared" si="198"/>
        <v>0</v>
      </c>
      <c r="I213" s="145"/>
      <c r="J213" s="233">
        <f t="shared" si="194"/>
        <v>0</v>
      </c>
      <c r="K213" s="233">
        <f t="shared" ref="K213" si="208">K$178*K195</f>
        <v>0</v>
      </c>
      <c r="L213" s="233">
        <f t="shared" ref="L213:M213" si="209">L$178*L195</f>
        <v>0</v>
      </c>
      <c r="M213" s="233">
        <f t="shared" si="209"/>
        <v>0</v>
      </c>
      <c r="N213" s="233">
        <f t="shared" ref="N213:BQ213" si="210">N$178*N195</f>
        <v>0</v>
      </c>
      <c r="O213" s="233">
        <f t="shared" si="210"/>
        <v>0</v>
      </c>
      <c r="P213" s="233">
        <f t="shared" si="210"/>
        <v>0</v>
      </c>
      <c r="Q213" s="233">
        <f t="shared" si="210"/>
        <v>0</v>
      </c>
      <c r="R213" s="233">
        <f t="shared" si="210"/>
        <v>0</v>
      </c>
      <c r="S213" s="233">
        <f t="shared" si="210"/>
        <v>0</v>
      </c>
      <c r="T213" s="233">
        <f t="shared" si="210"/>
        <v>0</v>
      </c>
      <c r="U213" s="233">
        <f t="shared" si="210"/>
        <v>0</v>
      </c>
      <c r="V213" s="233">
        <f t="shared" si="210"/>
        <v>0</v>
      </c>
      <c r="W213" s="233">
        <f t="shared" si="210"/>
        <v>0</v>
      </c>
      <c r="X213" s="233">
        <f t="shared" si="210"/>
        <v>0</v>
      </c>
      <c r="Y213" s="233">
        <f t="shared" si="210"/>
        <v>0</v>
      </c>
      <c r="Z213" s="233">
        <f t="shared" si="210"/>
        <v>0</v>
      </c>
      <c r="AA213" s="233">
        <f t="shared" si="210"/>
        <v>0</v>
      </c>
      <c r="AB213" s="233">
        <f t="shared" si="210"/>
        <v>0</v>
      </c>
      <c r="AC213" s="233">
        <f t="shared" si="210"/>
        <v>0</v>
      </c>
      <c r="AD213" s="233">
        <f t="shared" si="210"/>
        <v>0</v>
      </c>
      <c r="AE213" s="233">
        <f t="shared" si="210"/>
        <v>0</v>
      </c>
      <c r="AF213" s="233">
        <f t="shared" si="210"/>
        <v>0</v>
      </c>
      <c r="AG213" s="233">
        <f t="shared" si="210"/>
        <v>0</v>
      </c>
      <c r="AH213" s="233">
        <f t="shared" si="210"/>
        <v>0</v>
      </c>
      <c r="AI213" s="233">
        <f t="shared" si="210"/>
        <v>0</v>
      </c>
      <c r="AJ213" s="233">
        <f t="shared" si="210"/>
        <v>0</v>
      </c>
      <c r="AK213" s="233">
        <f t="shared" si="210"/>
        <v>0</v>
      </c>
      <c r="AL213" s="233">
        <f t="shared" si="210"/>
        <v>0</v>
      </c>
      <c r="AM213" s="233">
        <f t="shared" si="210"/>
        <v>0</v>
      </c>
      <c r="AN213" s="233">
        <f t="shared" si="210"/>
        <v>0</v>
      </c>
      <c r="AO213" s="233">
        <f t="shared" si="210"/>
        <v>0</v>
      </c>
      <c r="AP213" s="233">
        <f t="shared" si="210"/>
        <v>0</v>
      </c>
      <c r="AQ213" s="233">
        <f t="shared" si="210"/>
        <v>0</v>
      </c>
      <c r="AR213" s="233">
        <f t="shared" si="210"/>
        <v>0</v>
      </c>
      <c r="AS213" s="233">
        <f t="shared" si="210"/>
        <v>0</v>
      </c>
      <c r="AT213" s="233">
        <f t="shared" si="210"/>
        <v>0</v>
      </c>
      <c r="AU213" s="233">
        <f t="shared" si="210"/>
        <v>0</v>
      </c>
      <c r="AV213" s="233">
        <f t="shared" si="210"/>
        <v>0</v>
      </c>
      <c r="AW213" s="233">
        <f t="shared" si="210"/>
        <v>0</v>
      </c>
      <c r="AX213" s="233">
        <f t="shared" si="210"/>
        <v>0</v>
      </c>
      <c r="AY213" s="233">
        <f t="shared" si="210"/>
        <v>0</v>
      </c>
      <c r="AZ213" s="233">
        <f t="shared" si="210"/>
        <v>0</v>
      </c>
      <c r="BA213" s="233">
        <f t="shared" si="210"/>
        <v>0</v>
      </c>
      <c r="BB213" s="233">
        <f t="shared" si="210"/>
        <v>0</v>
      </c>
      <c r="BC213" s="233">
        <f t="shared" si="210"/>
        <v>0</v>
      </c>
      <c r="BD213" s="233">
        <f t="shared" si="210"/>
        <v>0</v>
      </c>
      <c r="BE213" s="233">
        <f t="shared" si="210"/>
        <v>0</v>
      </c>
      <c r="BF213" s="233">
        <f t="shared" si="210"/>
        <v>0</v>
      </c>
      <c r="BG213" s="233">
        <f t="shared" si="210"/>
        <v>0</v>
      </c>
      <c r="BH213" s="233">
        <f t="shared" si="210"/>
        <v>0</v>
      </c>
      <c r="BI213" s="233">
        <f t="shared" si="210"/>
        <v>0</v>
      </c>
      <c r="BJ213" s="233">
        <f t="shared" si="210"/>
        <v>0</v>
      </c>
      <c r="BK213" s="233">
        <f t="shared" si="210"/>
        <v>0</v>
      </c>
      <c r="BL213" s="233">
        <f t="shared" si="210"/>
        <v>0</v>
      </c>
      <c r="BM213" s="233">
        <f t="shared" si="210"/>
        <v>0</v>
      </c>
      <c r="BN213" s="233">
        <f t="shared" si="210"/>
        <v>0</v>
      </c>
      <c r="BO213" s="233">
        <f t="shared" si="210"/>
        <v>0</v>
      </c>
      <c r="BP213" s="233">
        <f t="shared" si="210"/>
        <v>0</v>
      </c>
      <c r="BQ213" s="233">
        <f t="shared" si="210"/>
        <v>0</v>
      </c>
    </row>
    <row r="214" spans="4:69" s="15" customFormat="1" x14ac:dyDescent="0.2">
      <c r="D214" s="213"/>
      <c r="E214" s="213" t="s">
        <v>238</v>
      </c>
      <c r="F214" s="213"/>
      <c r="G214" s="40" t="str">
        <f>InpCompany!$F$11</f>
        <v>£m (2017-18 prices)</v>
      </c>
      <c r="H214" s="146">
        <f t="shared" si="198"/>
        <v>0</v>
      </c>
      <c r="I214" s="145"/>
      <c r="J214" s="233">
        <f t="shared" si="194"/>
        <v>0</v>
      </c>
      <c r="K214" s="233">
        <f t="shared" ref="K214" si="211">K$178*K196</f>
        <v>0</v>
      </c>
      <c r="L214" s="233">
        <f t="shared" ref="L214:M214" si="212">L$178*L196</f>
        <v>0</v>
      </c>
      <c r="M214" s="233">
        <f t="shared" si="212"/>
        <v>0</v>
      </c>
      <c r="N214" s="233">
        <f t="shared" ref="N214:BQ214" si="213">N$178*N196</f>
        <v>0</v>
      </c>
      <c r="O214" s="233">
        <f t="shared" si="213"/>
        <v>0</v>
      </c>
      <c r="P214" s="233">
        <f t="shared" si="213"/>
        <v>0</v>
      </c>
      <c r="Q214" s="233">
        <f t="shared" si="213"/>
        <v>0</v>
      </c>
      <c r="R214" s="233">
        <f t="shared" si="213"/>
        <v>0</v>
      </c>
      <c r="S214" s="233">
        <f t="shared" si="213"/>
        <v>0</v>
      </c>
      <c r="T214" s="233">
        <f t="shared" si="213"/>
        <v>0</v>
      </c>
      <c r="U214" s="233">
        <f t="shared" si="213"/>
        <v>0</v>
      </c>
      <c r="V214" s="233">
        <f t="shared" si="213"/>
        <v>0</v>
      </c>
      <c r="W214" s="233">
        <f t="shared" si="213"/>
        <v>0</v>
      </c>
      <c r="X214" s="233">
        <f t="shared" si="213"/>
        <v>0</v>
      </c>
      <c r="Y214" s="233">
        <f t="shared" si="213"/>
        <v>0</v>
      </c>
      <c r="Z214" s="233">
        <f t="shared" si="213"/>
        <v>0</v>
      </c>
      <c r="AA214" s="233">
        <f t="shared" si="213"/>
        <v>0</v>
      </c>
      <c r="AB214" s="233">
        <f t="shared" si="213"/>
        <v>0</v>
      </c>
      <c r="AC214" s="233">
        <f t="shared" si="213"/>
        <v>0</v>
      </c>
      <c r="AD214" s="233">
        <f t="shared" si="213"/>
        <v>0</v>
      </c>
      <c r="AE214" s="233">
        <f t="shared" si="213"/>
        <v>0</v>
      </c>
      <c r="AF214" s="233">
        <f t="shared" si="213"/>
        <v>0</v>
      </c>
      <c r="AG214" s="233">
        <f t="shared" si="213"/>
        <v>0</v>
      </c>
      <c r="AH214" s="233">
        <f t="shared" si="213"/>
        <v>0</v>
      </c>
      <c r="AI214" s="233">
        <f t="shared" si="213"/>
        <v>0</v>
      </c>
      <c r="AJ214" s="233">
        <f t="shared" si="213"/>
        <v>0</v>
      </c>
      <c r="AK214" s="233">
        <f t="shared" si="213"/>
        <v>0</v>
      </c>
      <c r="AL214" s="233">
        <f t="shared" si="213"/>
        <v>0</v>
      </c>
      <c r="AM214" s="233">
        <f t="shared" si="213"/>
        <v>0</v>
      </c>
      <c r="AN214" s="233">
        <f t="shared" si="213"/>
        <v>0</v>
      </c>
      <c r="AO214" s="233">
        <f t="shared" si="213"/>
        <v>0</v>
      </c>
      <c r="AP214" s="233">
        <f t="shared" si="213"/>
        <v>0</v>
      </c>
      <c r="AQ214" s="233">
        <f t="shared" si="213"/>
        <v>0</v>
      </c>
      <c r="AR214" s="233">
        <f t="shared" si="213"/>
        <v>0</v>
      </c>
      <c r="AS214" s="233">
        <f t="shared" si="213"/>
        <v>0</v>
      </c>
      <c r="AT214" s="233">
        <f t="shared" si="213"/>
        <v>0</v>
      </c>
      <c r="AU214" s="233">
        <f t="shared" si="213"/>
        <v>0</v>
      </c>
      <c r="AV214" s="233">
        <f t="shared" si="213"/>
        <v>0</v>
      </c>
      <c r="AW214" s="233">
        <f t="shared" si="213"/>
        <v>0</v>
      </c>
      <c r="AX214" s="233">
        <f t="shared" si="213"/>
        <v>0</v>
      </c>
      <c r="AY214" s="233">
        <f t="shared" si="213"/>
        <v>0</v>
      </c>
      <c r="AZ214" s="233">
        <f t="shared" si="213"/>
        <v>0</v>
      </c>
      <c r="BA214" s="233">
        <f t="shared" si="213"/>
        <v>0</v>
      </c>
      <c r="BB214" s="233">
        <f t="shared" si="213"/>
        <v>0</v>
      </c>
      <c r="BC214" s="233">
        <f t="shared" si="213"/>
        <v>0</v>
      </c>
      <c r="BD214" s="233">
        <f t="shared" si="213"/>
        <v>0</v>
      </c>
      <c r="BE214" s="233">
        <f t="shared" si="213"/>
        <v>0</v>
      </c>
      <c r="BF214" s="233">
        <f t="shared" si="213"/>
        <v>0</v>
      </c>
      <c r="BG214" s="233">
        <f t="shared" si="213"/>
        <v>0</v>
      </c>
      <c r="BH214" s="233">
        <f t="shared" si="213"/>
        <v>0</v>
      </c>
      <c r="BI214" s="233">
        <f t="shared" si="213"/>
        <v>0</v>
      </c>
      <c r="BJ214" s="233">
        <f t="shared" si="213"/>
        <v>0</v>
      </c>
      <c r="BK214" s="233">
        <f t="shared" si="213"/>
        <v>0</v>
      </c>
      <c r="BL214" s="233">
        <f t="shared" si="213"/>
        <v>0</v>
      </c>
      <c r="BM214" s="233">
        <f t="shared" si="213"/>
        <v>0</v>
      </c>
      <c r="BN214" s="233">
        <f t="shared" si="213"/>
        <v>0</v>
      </c>
      <c r="BO214" s="233">
        <f t="shared" si="213"/>
        <v>0</v>
      </c>
      <c r="BP214" s="233">
        <f t="shared" si="213"/>
        <v>0</v>
      </c>
      <c r="BQ214" s="233">
        <f t="shared" si="213"/>
        <v>0</v>
      </c>
    </row>
    <row r="215" spans="4:69" s="15" customFormat="1" x14ac:dyDescent="0.2">
      <c r="D215" s="213"/>
      <c r="E215" s="213" t="s">
        <v>239</v>
      </c>
      <c r="F215" s="213"/>
      <c r="G215" s="40" t="str">
        <f>InpCompany!$F$11</f>
        <v>£m (2017-18 prices)</v>
      </c>
      <c r="H215" s="146">
        <f t="shared" si="198"/>
        <v>0</v>
      </c>
      <c r="I215" s="145"/>
      <c r="J215" s="233">
        <f t="shared" si="194"/>
        <v>0</v>
      </c>
      <c r="K215" s="233">
        <f t="shared" ref="K215" si="214">K$178*K197</f>
        <v>0</v>
      </c>
      <c r="L215" s="233">
        <f t="shared" ref="L215:M215" si="215">L$178*L197</f>
        <v>0</v>
      </c>
      <c r="M215" s="233">
        <f t="shared" si="215"/>
        <v>0</v>
      </c>
      <c r="N215" s="233">
        <f t="shared" ref="N215:BQ215" si="216">N$178*N197</f>
        <v>0</v>
      </c>
      <c r="O215" s="233">
        <f t="shared" si="216"/>
        <v>0</v>
      </c>
      <c r="P215" s="233">
        <f t="shared" si="216"/>
        <v>0</v>
      </c>
      <c r="Q215" s="233">
        <f t="shared" si="216"/>
        <v>0</v>
      </c>
      <c r="R215" s="233">
        <f t="shared" si="216"/>
        <v>0</v>
      </c>
      <c r="S215" s="233">
        <f t="shared" si="216"/>
        <v>0</v>
      </c>
      <c r="T215" s="233">
        <f t="shared" si="216"/>
        <v>0</v>
      </c>
      <c r="U215" s="233">
        <f t="shared" si="216"/>
        <v>0</v>
      </c>
      <c r="V215" s="233">
        <f t="shared" si="216"/>
        <v>0</v>
      </c>
      <c r="W215" s="233">
        <f t="shared" si="216"/>
        <v>0</v>
      </c>
      <c r="X215" s="233">
        <f t="shared" si="216"/>
        <v>0</v>
      </c>
      <c r="Y215" s="233">
        <f t="shared" si="216"/>
        <v>0</v>
      </c>
      <c r="Z215" s="233">
        <f t="shared" si="216"/>
        <v>0</v>
      </c>
      <c r="AA215" s="233">
        <f t="shared" si="216"/>
        <v>0</v>
      </c>
      <c r="AB215" s="233">
        <f t="shared" si="216"/>
        <v>0</v>
      </c>
      <c r="AC215" s="233">
        <f t="shared" si="216"/>
        <v>0</v>
      </c>
      <c r="AD215" s="233">
        <f t="shared" si="216"/>
        <v>0</v>
      </c>
      <c r="AE215" s="233">
        <f t="shared" si="216"/>
        <v>0</v>
      </c>
      <c r="AF215" s="233">
        <f t="shared" si="216"/>
        <v>0</v>
      </c>
      <c r="AG215" s="233">
        <f t="shared" si="216"/>
        <v>0</v>
      </c>
      <c r="AH215" s="233">
        <f t="shared" si="216"/>
        <v>0</v>
      </c>
      <c r="AI215" s="233">
        <f t="shared" si="216"/>
        <v>0</v>
      </c>
      <c r="AJ215" s="233">
        <f t="shared" si="216"/>
        <v>0</v>
      </c>
      <c r="AK215" s="233">
        <f t="shared" si="216"/>
        <v>0</v>
      </c>
      <c r="AL215" s="233">
        <f t="shared" si="216"/>
        <v>0</v>
      </c>
      <c r="AM215" s="233">
        <f t="shared" si="216"/>
        <v>0</v>
      </c>
      <c r="AN215" s="233">
        <f t="shared" si="216"/>
        <v>0</v>
      </c>
      <c r="AO215" s="233">
        <f t="shared" si="216"/>
        <v>0</v>
      </c>
      <c r="AP215" s="233">
        <f t="shared" si="216"/>
        <v>0</v>
      </c>
      <c r="AQ215" s="233">
        <f t="shared" si="216"/>
        <v>0</v>
      </c>
      <c r="AR215" s="233">
        <f t="shared" si="216"/>
        <v>0</v>
      </c>
      <c r="AS215" s="233">
        <f t="shared" si="216"/>
        <v>0</v>
      </c>
      <c r="AT215" s="233">
        <f t="shared" si="216"/>
        <v>0</v>
      </c>
      <c r="AU215" s="233">
        <f t="shared" si="216"/>
        <v>0</v>
      </c>
      <c r="AV215" s="233">
        <f t="shared" si="216"/>
        <v>0</v>
      </c>
      <c r="AW215" s="233">
        <f t="shared" si="216"/>
        <v>0</v>
      </c>
      <c r="AX215" s="233">
        <f t="shared" si="216"/>
        <v>0</v>
      </c>
      <c r="AY215" s="233">
        <f t="shared" si="216"/>
        <v>0</v>
      </c>
      <c r="AZ215" s="233">
        <f t="shared" si="216"/>
        <v>0</v>
      </c>
      <c r="BA215" s="233">
        <f t="shared" si="216"/>
        <v>0</v>
      </c>
      <c r="BB215" s="233">
        <f t="shared" si="216"/>
        <v>0</v>
      </c>
      <c r="BC215" s="233">
        <f t="shared" si="216"/>
        <v>0</v>
      </c>
      <c r="BD215" s="233">
        <f t="shared" si="216"/>
        <v>0</v>
      </c>
      <c r="BE215" s="233">
        <f t="shared" si="216"/>
        <v>0</v>
      </c>
      <c r="BF215" s="233">
        <f t="shared" si="216"/>
        <v>0</v>
      </c>
      <c r="BG215" s="233">
        <f t="shared" si="216"/>
        <v>0</v>
      </c>
      <c r="BH215" s="233">
        <f t="shared" si="216"/>
        <v>0</v>
      </c>
      <c r="BI215" s="233">
        <f t="shared" si="216"/>
        <v>0</v>
      </c>
      <c r="BJ215" s="233">
        <f t="shared" si="216"/>
        <v>0</v>
      </c>
      <c r="BK215" s="233">
        <f t="shared" si="216"/>
        <v>0</v>
      </c>
      <c r="BL215" s="233">
        <f t="shared" si="216"/>
        <v>0</v>
      </c>
      <c r="BM215" s="233">
        <f t="shared" si="216"/>
        <v>0</v>
      </c>
      <c r="BN215" s="233">
        <f t="shared" si="216"/>
        <v>0</v>
      </c>
      <c r="BO215" s="233">
        <f t="shared" si="216"/>
        <v>0</v>
      </c>
      <c r="BP215" s="233">
        <f t="shared" si="216"/>
        <v>0</v>
      </c>
      <c r="BQ215" s="233">
        <f t="shared" si="216"/>
        <v>0</v>
      </c>
    </row>
    <row r="216" spans="4:69" s="15" customFormat="1" x14ac:dyDescent="0.2">
      <c r="D216" s="213"/>
      <c r="E216" s="213"/>
      <c r="F216" s="213"/>
      <c r="G216" s="213"/>
      <c r="H216" s="146"/>
      <c r="I216" s="145"/>
      <c r="J216" s="233"/>
      <c r="K216" s="233"/>
      <c r="L216" s="233"/>
      <c r="M216" s="233"/>
      <c r="N216" s="233"/>
      <c r="O216" s="233"/>
      <c r="P216" s="233"/>
      <c r="Q216" s="233"/>
      <c r="R216" s="233"/>
      <c r="S216" s="233"/>
      <c r="T216" s="233"/>
      <c r="U216" s="233"/>
      <c r="V216" s="233"/>
      <c r="W216" s="233"/>
      <c r="X216" s="233"/>
      <c r="Y216" s="233"/>
      <c r="Z216" s="233"/>
      <c r="AA216" s="233"/>
      <c r="AB216" s="233"/>
      <c r="AC216" s="233"/>
      <c r="AD216" s="233"/>
      <c r="AE216" s="233"/>
      <c r="AF216" s="233"/>
      <c r="AG216" s="233"/>
      <c r="AH216" s="233"/>
      <c r="AI216" s="233"/>
      <c r="AJ216" s="233"/>
      <c r="AK216" s="233"/>
      <c r="AL216" s="233"/>
      <c r="AM216" s="233"/>
      <c r="AN216" s="233"/>
      <c r="AO216" s="233"/>
      <c r="AP216" s="233"/>
      <c r="AQ216" s="233"/>
      <c r="AR216" s="233"/>
      <c r="AS216" s="233"/>
      <c r="AT216" s="233"/>
      <c r="AU216" s="233"/>
      <c r="AV216" s="233"/>
      <c r="AW216" s="233"/>
      <c r="AX216" s="233"/>
      <c r="AY216" s="233"/>
      <c r="AZ216" s="233"/>
      <c r="BA216" s="233"/>
      <c r="BB216" s="233"/>
      <c r="BC216" s="233"/>
      <c r="BD216" s="233"/>
      <c r="BE216" s="233"/>
      <c r="BF216" s="233"/>
      <c r="BG216" s="233"/>
      <c r="BH216" s="233"/>
      <c r="BI216" s="233"/>
      <c r="BJ216" s="233"/>
      <c r="BK216" s="233"/>
      <c r="BL216" s="233"/>
      <c r="BM216" s="233"/>
      <c r="BN216" s="233"/>
      <c r="BO216" s="233"/>
      <c r="BP216" s="233"/>
      <c r="BQ216" s="233"/>
    </row>
    <row r="217" spans="4:69" s="15" customFormat="1" x14ac:dyDescent="0.2">
      <c r="D217" s="205" t="s">
        <v>222</v>
      </c>
      <c r="E217" s="205"/>
      <c r="F217" s="205"/>
      <c r="G217" s="205"/>
      <c r="H217" s="147"/>
      <c r="I217" s="148"/>
      <c r="J217" s="233"/>
      <c r="K217" s="233"/>
      <c r="L217" s="233"/>
      <c r="M217" s="233"/>
      <c r="N217" s="233"/>
      <c r="O217" s="233"/>
      <c r="P217" s="233"/>
      <c r="Q217" s="233"/>
      <c r="R217" s="233"/>
      <c r="S217" s="233"/>
      <c r="T217" s="233"/>
      <c r="U217" s="233"/>
      <c r="V217" s="233"/>
      <c r="W217" s="233"/>
      <c r="X217" s="233"/>
      <c r="Y217" s="233"/>
      <c r="Z217" s="233"/>
      <c r="AA217" s="233"/>
      <c r="AB217" s="233"/>
      <c r="AC217" s="233"/>
      <c r="AD217" s="233"/>
      <c r="AE217" s="233"/>
      <c r="AF217" s="233"/>
      <c r="AG217" s="233"/>
      <c r="AH217" s="233"/>
      <c r="AI217" s="233"/>
      <c r="AJ217" s="233"/>
      <c r="AK217" s="233"/>
      <c r="AL217" s="233"/>
      <c r="AM217" s="233"/>
      <c r="AN217" s="233"/>
      <c r="AO217" s="233"/>
      <c r="AP217" s="233"/>
      <c r="AQ217" s="233"/>
      <c r="AR217" s="233"/>
      <c r="AS217" s="233"/>
      <c r="AT217" s="233"/>
      <c r="AU217" s="233"/>
      <c r="AV217" s="233"/>
      <c r="AW217" s="233"/>
      <c r="AX217" s="233"/>
      <c r="AY217" s="233"/>
      <c r="AZ217" s="233"/>
      <c r="BA217" s="233"/>
      <c r="BB217" s="233"/>
      <c r="BC217" s="233"/>
      <c r="BD217" s="233"/>
      <c r="BE217" s="233"/>
      <c r="BF217" s="233"/>
      <c r="BG217" s="233"/>
      <c r="BH217" s="233"/>
      <c r="BI217" s="233"/>
      <c r="BJ217" s="233"/>
      <c r="BK217" s="233"/>
      <c r="BL217" s="233"/>
      <c r="BM217" s="233"/>
      <c r="BN217" s="233"/>
      <c r="BO217" s="233"/>
      <c r="BP217" s="233"/>
      <c r="BQ217" s="233"/>
    </row>
    <row r="218" spans="4:69" s="15" customFormat="1" x14ac:dyDescent="0.2">
      <c r="D218" s="213"/>
      <c r="E218" s="213" t="s">
        <v>240</v>
      </c>
      <c r="F218" s="213"/>
      <c r="G218" s="40" t="str">
        <f>InpCompany!$F$11</f>
        <v>£m (2017-18 prices)</v>
      </c>
      <c r="H218" s="146">
        <f>SUM(J218:BQ218)</f>
        <v>0</v>
      </c>
      <c r="I218" s="145"/>
      <c r="J218" s="233">
        <f t="shared" ref="J218:J224" si="217">J$184*J191</f>
        <v>0</v>
      </c>
      <c r="K218" s="233">
        <f t="shared" ref="K218" si="218">K$184*K191</f>
        <v>0</v>
      </c>
      <c r="L218" s="233">
        <f t="shared" ref="L218:M218" si="219">L$184*L191</f>
        <v>0</v>
      </c>
      <c r="M218" s="233">
        <f t="shared" si="219"/>
        <v>0</v>
      </c>
      <c r="N218" s="233">
        <f t="shared" ref="N218:BQ218" si="220">N$184*N191</f>
        <v>0</v>
      </c>
      <c r="O218" s="233">
        <f t="shared" si="220"/>
        <v>0</v>
      </c>
      <c r="P218" s="233">
        <f t="shared" si="220"/>
        <v>0</v>
      </c>
      <c r="Q218" s="233">
        <f t="shared" si="220"/>
        <v>0</v>
      </c>
      <c r="R218" s="233">
        <f t="shared" si="220"/>
        <v>0</v>
      </c>
      <c r="S218" s="233">
        <f t="shared" si="220"/>
        <v>0</v>
      </c>
      <c r="T218" s="233">
        <f t="shared" si="220"/>
        <v>0</v>
      </c>
      <c r="U218" s="233">
        <f t="shared" si="220"/>
        <v>0</v>
      </c>
      <c r="V218" s="233">
        <f t="shared" si="220"/>
        <v>0</v>
      </c>
      <c r="W218" s="233">
        <f t="shared" si="220"/>
        <v>0</v>
      </c>
      <c r="X218" s="233">
        <f t="shared" si="220"/>
        <v>0</v>
      </c>
      <c r="Y218" s="233">
        <f t="shared" si="220"/>
        <v>0</v>
      </c>
      <c r="Z218" s="233">
        <f t="shared" si="220"/>
        <v>0</v>
      </c>
      <c r="AA218" s="233">
        <f t="shared" si="220"/>
        <v>0</v>
      </c>
      <c r="AB218" s="233">
        <f t="shared" si="220"/>
        <v>0</v>
      </c>
      <c r="AC218" s="233">
        <f t="shared" si="220"/>
        <v>0</v>
      </c>
      <c r="AD218" s="233">
        <f t="shared" si="220"/>
        <v>0</v>
      </c>
      <c r="AE218" s="233">
        <f t="shared" si="220"/>
        <v>0</v>
      </c>
      <c r="AF218" s="233">
        <f t="shared" si="220"/>
        <v>0</v>
      </c>
      <c r="AG218" s="233">
        <f t="shared" si="220"/>
        <v>0</v>
      </c>
      <c r="AH218" s="233">
        <f t="shared" si="220"/>
        <v>0</v>
      </c>
      <c r="AI218" s="233">
        <f t="shared" si="220"/>
        <v>0</v>
      </c>
      <c r="AJ218" s="233">
        <f t="shared" si="220"/>
        <v>0</v>
      </c>
      <c r="AK218" s="233">
        <f t="shared" si="220"/>
        <v>0</v>
      </c>
      <c r="AL218" s="233">
        <f t="shared" si="220"/>
        <v>0</v>
      </c>
      <c r="AM218" s="233">
        <f t="shared" si="220"/>
        <v>0</v>
      </c>
      <c r="AN218" s="233">
        <f t="shared" si="220"/>
        <v>0</v>
      </c>
      <c r="AO218" s="233">
        <f t="shared" si="220"/>
        <v>0</v>
      </c>
      <c r="AP218" s="233">
        <f t="shared" si="220"/>
        <v>0</v>
      </c>
      <c r="AQ218" s="233">
        <f t="shared" si="220"/>
        <v>0</v>
      </c>
      <c r="AR218" s="233">
        <f t="shared" si="220"/>
        <v>0</v>
      </c>
      <c r="AS218" s="233">
        <f t="shared" si="220"/>
        <v>0</v>
      </c>
      <c r="AT218" s="233">
        <f t="shared" si="220"/>
        <v>0</v>
      </c>
      <c r="AU218" s="233">
        <f t="shared" si="220"/>
        <v>0</v>
      </c>
      <c r="AV218" s="233">
        <f t="shared" si="220"/>
        <v>0</v>
      </c>
      <c r="AW218" s="233">
        <f t="shared" si="220"/>
        <v>0</v>
      </c>
      <c r="AX218" s="233">
        <f t="shared" si="220"/>
        <v>0</v>
      </c>
      <c r="AY218" s="233">
        <f t="shared" si="220"/>
        <v>0</v>
      </c>
      <c r="AZ218" s="233">
        <f t="shared" si="220"/>
        <v>0</v>
      </c>
      <c r="BA218" s="233">
        <f t="shared" si="220"/>
        <v>0</v>
      </c>
      <c r="BB218" s="233">
        <f t="shared" si="220"/>
        <v>0</v>
      </c>
      <c r="BC218" s="233">
        <f t="shared" si="220"/>
        <v>0</v>
      </c>
      <c r="BD218" s="233">
        <f t="shared" si="220"/>
        <v>0</v>
      </c>
      <c r="BE218" s="233">
        <f t="shared" si="220"/>
        <v>0</v>
      </c>
      <c r="BF218" s="233">
        <f t="shared" si="220"/>
        <v>0</v>
      </c>
      <c r="BG218" s="233">
        <f t="shared" si="220"/>
        <v>0</v>
      </c>
      <c r="BH218" s="233">
        <f t="shared" si="220"/>
        <v>0</v>
      </c>
      <c r="BI218" s="233">
        <f t="shared" si="220"/>
        <v>0</v>
      </c>
      <c r="BJ218" s="233">
        <f t="shared" si="220"/>
        <v>0</v>
      </c>
      <c r="BK218" s="233">
        <f t="shared" si="220"/>
        <v>0</v>
      </c>
      <c r="BL218" s="233">
        <f t="shared" si="220"/>
        <v>0</v>
      </c>
      <c r="BM218" s="233">
        <f t="shared" si="220"/>
        <v>0</v>
      </c>
      <c r="BN218" s="233">
        <f t="shared" si="220"/>
        <v>0</v>
      </c>
      <c r="BO218" s="233">
        <f t="shared" si="220"/>
        <v>0</v>
      </c>
      <c r="BP218" s="233">
        <f t="shared" si="220"/>
        <v>0</v>
      </c>
      <c r="BQ218" s="233">
        <f t="shared" si="220"/>
        <v>0</v>
      </c>
    </row>
    <row r="219" spans="4:69" s="15" customFormat="1" x14ac:dyDescent="0.2">
      <c r="D219" s="213"/>
      <c r="E219" s="213" t="s">
        <v>241</v>
      </c>
      <c r="F219" s="213"/>
      <c r="G219" s="40" t="str">
        <f>InpCompany!$F$11</f>
        <v>£m (2017-18 prices)</v>
      </c>
      <c r="H219" s="146">
        <f t="shared" ref="H219:H224" si="221">SUM(J219:BQ219)</f>
        <v>0</v>
      </c>
      <c r="I219" s="145"/>
      <c r="J219" s="233">
        <f t="shared" si="217"/>
        <v>0</v>
      </c>
      <c r="K219" s="233">
        <f t="shared" ref="K219" si="222">K$184*K192</f>
        <v>0</v>
      </c>
      <c r="L219" s="233">
        <f t="shared" ref="L219:M219" si="223">L$184*L192</f>
        <v>0</v>
      </c>
      <c r="M219" s="233">
        <f t="shared" si="223"/>
        <v>0</v>
      </c>
      <c r="N219" s="233">
        <f t="shared" ref="N219:BQ219" si="224">N$184*N192</f>
        <v>0</v>
      </c>
      <c r="O219" s="233">
        <f t="shared" si="224"/>
        <v>0</v>
      </c>
      <c r="P219" s="233">
        <f t="shared" si="224"/>
        <v>0</v>
      </c>
      <c r="Q219" s="233">
        <f t="shared" si="224"/>
        <v>0</v>
      </c>
      <c r="R219" s="233">
        <f t="shared" si="224"/>
        <v>0</v>
      </c>
      <c r="S219" s="233">
        <f t="shared" si="224"/>
        <v>0</v>
      </c>
      <c r="T219" s="233">
        <f t="shared" si="224"/>
        <v>0</v>
      </c>
      <c r="U219" s="233">
        <f t="shared" si="224"/>
        <v>0</v>
      </c>
      <c r="V219" s="233">
        <f t="shared" si="224"/>
        <v>0</v>
      </c>
      <c r="W219" s="233">
        <f t="shared" si="224"/>
        <v>0</v>
      </c>
      <c r="X219" s="233">
        <f t="shared" si="224"/>
        <v>0</v>
      </c>
      <c r="Y219" s="233">
        <f t="shared" si="224"/>
        <v>0</v>
      </c>
      <c r="Z219" s="233">
        <f t="shared" si="224"/>
        <v>0</v>
      </c>
      <c r="AA219" s="233">
        <f t="shared" si="224"/>
        <v>0</v>
      </c>
      <c r="AB219" s="233">
        <f t="shared" si="224"/>
        <v>0</v>
      </c>
      <c r="AC219" s="233">
        <f t="shared" si="224"/>
        <v>0</v>
      </c>
      <c r="AD219" s="233">
        <f t="shared" si="224"/>
        <v>0</v>
      </c>
      <c r="AE219" s="233">
        <f t="shared" si="224"/>
        <v>0</v>
      </c>
      <c r="AF219" s="233">
        <f t="shared" si="224"/>
        <v>0</v>
      </c>
      <c r="AG219" s="233">
        <f t="shared" si="224"/>
        <v>0</v>
      </c>
      <c r="AH219" s="233">
        <f t="shared" si="224"/>
        <v>0</v>
      </c>
      <c r="AI219" s="233">
        <f t="shared" si="224"/>
        <v>0</v>
      </c>
      <c r="AJ219" s="233">
        <f t="shared" si="224"/>
        <v>0</v>
      </c>
      <c r="AK219" s="233">
        <f t="shared" si="224"/>
        <v>0</v>
      </c>
      <c r="AL219" s="233">
        <f t="shared" si="224"/>
        <v>0</v>
      </c>
      <c r="AM219" s="233">
        <f t="shared" si="224"/>
        <v>0</v>
      </c>
      <c r="AN219" s="233">
        <f t="shared" si="224"/>
        <v>0</v>
      </c>
      <c r="AO219" s="233">
        <f t="shared" si="224"/>
        <v>0</v>
      </c>
      <c r="AP219" s="233">
        <f t="shared" si="224"/>
        <v>0</v>
      </c>
      <c r="AQ219" s="233">
        <f t="shared" si="224"/>
        <v>0</v>
      </c>
      <c r="AR219" s="233">
        <f t="shared" si="224"/>
        <v>0</v>
      </c>
      <c r="AS219" s="233">
        <f t="shared" si="224"/>
        <v>0</v>
      </c>
      <c r="AT219" s="233">
        <f t="shared" si="224"/>
        <v>0</v>
      </c>
      <c r="AU219" s="233">
        <f t="shared" si="224"/>
        <v>0</v>
      </c>
      <c r="AV219" s="233">
        <f t="shared" si="224"/>
        <v>0</v>
      </c>
      <c r="AW219" s="233">
        <f t="shared" si="224"/>
        <v>0</v>
      </c>
      <c r="AX219" s="233">
        <f t="shared" si="224"/>
        <v>0</v>
      </c>
      <c r="AY219" s="233">
        <f t="shared" si="224"/>
        <v>0</v>
      </c>
      <c r="AZ219" s="233">
        <f t="shared" si="224"/>
        <v>0</v>
      </c>
      <c r="BA219" s="233">
        <f t="shared" si="224"/>
        <v>0</v>
      </c>
      <c r="BB219" s="233">
        <f t="shared" si="224"/>
        <v>0</v>
      </c>
      <c r="BC219" s="233">
        <f t="shared" si="224"/>
        <v>0</v>
      </c>
      <c r="BD219" s="233">
        <f t="shared" si="224"/>
        <v>0</v>
      </c>
      <c r="BE219" s="233">
        <f t="shared" si="224"/>
        <v>0</v>
      </c>
      <c r="BF219" s="233">
        <f t="shared" si="224"/>
        <v>0</v>
      </c>
      <c r="BG219" s="233">
        <f t="shared" si="224"/>
        <v>0</v>
      </c>
      <c r="BH219" s="233">
        <f t="shared" si="224"/>
        <v>0</v>
      </c>
      <c r="BI219" s="233">
        <f t="shared" si="224"/>
        <v>0</v>
      </c>
      <c r="BJ219" s="233">
        <f t="shared" si="224"/>
        <v>0</v>
      </c>
      <c r="BK219" s="233">
        <f t="shared" si="224"/>
        <v>0</v>
      </c>
      <c r="BL219" s="233">
        <f t="shared" si="224"/>
        <v>0</v>
      </c>
      <c r="BM219" s="233">
        <f t="shared" si="224"/>
        <v>0</v>
      </c>
      <c r="BN219" s="233">
        <f t="shared" si="224"/>
        <v>0</v>
      </c>
      <c r="BO219" s="233">
        <f t="shared" si="224"/>
        <v>0</v>
      </c>
      <c r="BP219" s="233">
        <f t="shared" si="224"/>
        <v>0</v>
      </c>
      <c r="BQ219" s="233">
        <f t="shared" si="224"/>
        <v>0</v>
      </c>
    </row>
    <row r="220" spans="4:69" s="15" customFormat="1" x14ac:dyDescent="0.2">
      <c r="D220" s="213"/>
      <c r="E220" s="213" t="s">
        <v>242</v>
      </c>
      <c r="F220" s="213"/>
      <c r="G220" s="40" t="str">
        <f>InpCompany!$F$11</f>
        <v>£m (2017-18 prices)</v>
      </c>
      <c r="H220" s="146">
        <f t="shared" si="221"/>
        <v>0</v>
      </c>
      <c r="I220" s="145"/>
      <c r="J220" s="233">
        <f t="shared" si="217"/>
        <v>0</v>
      </c>
      <c r="K220" s="233">
        <f t="shared" ref="K220" si="225">K$184*K193</f>
        <v>0</v>
      </c>
      <c r="L220" s="233">
        <f t="shared" ref="L220:M220" si="226">L$184*L193</f>
        <v>0</v>
      </c>
      <c r="M220" s="233">
        <f t="shared" si="226"/>
        <v>0</v>
      </c>
      <c r="N220" s="233">
        <f t="shared" ref="N220:BQ220" si="227">N$184*N193</f>
        <v>0</v>
      </c>
      <c r="O220" s="233">
        <f t="shared" si="227"/>
        <v>0</v>
      </c>
      <c r="P220" s="233">
        <f t="shared" si="227"/>
        <v>0</v>
      </c>
      <c r="Q220" s="233">
        <f t="shared" si="227"/>
        <v>0</v>
      </c>
      <c r="R220" s="233">
        <f t="shared" si="227"/>
        <v>0</v>
      </c>
      <c r="S220" s="233">
        <f t="shared" si="227"/>
        <v>0</v>
      </c>
      <c r="T220" s="233">
        <f t="shared" si="227"/>
        <v>0</v>
      </c>
      <c r="U220" s="233">
        <f t="shared" si="227"/>
        <v>0</v>
      </c>
      <c r="V220" s="233">
        <f t="shared" si="227"/>
        <v>0</v>
      </c>
      <c r="W220" s="233">
        <f t="shared" si="227"/>
        <v>0</v>
      </c>
      <c r="X220" s="233">
        <f t="shared" si="227"/>
        <v>0</v>
      </c>
      <c r="Y220" s="233">
        <f t="shared" si="227"/>
        <v>0</v>
      </c>
      <c r="Z220" s="233">
        <f t="shared" si="227"/>
        <v>0</v>
      </c>
      <c r="AA220" s="233">
        <f t="shared" si="227"/>
        <v>0</v>
      </c>
      <c r="AB220" s="233">
        <f t="shared" si="227"/>
        <v>0</v>
      </c>
      <c r="AC220" s="233">
        <f t="shared" si="227"/>
        <v>0</v>
      </c>
      <c r="AD220" s="233">
        <f t="shared" si="227"/>
        <v>0</v>
      </c>
      <c r="AE220" s="233">
        <f t="shared" si="227"/>
        <v>0</v>
      </c>
      <c r="AF220" s="233">
        <f t="shared" si="227"/>
        <v>0</v>
      </c>
      <c r="AG220" s="233">
        <f t="shared" si="227"/>
        <v>0</v>
      </c>
      <c r="AH220" s="233">
        <f t="shared" si="227"/>
        <v>0</v>
      </c>
      <c r="AI220" s="233">
        <f t="shared" si="227"/>
        <v>0</v>
      </c>
      <c r="AJ220" s="233">
        <f t="shared" si="227"/>
        <v>0</v>
      </c>
      <c r="AK220" s="233">
        <f t="shared" si="227"/>
        <v>0</v>
      </c>
      <c r="AL220" s="233">
        <f t="shared" si="227"/>
        <v>0</v>
      </c>
      <c r="AM220" s="233">
        <f t="shared" si="227"/>
        <v>0</v>
      </c>
      <c r="AN220" s="233">
        <f t="shared" si="227"/>
        <v>0</v>
      </c>
      <c r="AO220" s="233">
        <f t="shared" si="227"/>
        <v>0</v>
      </c>
      <c r="AP220" s="233">
        <f t="shared" si="227"/>
        <v>0</v>
      </c>
      <c r="AQ220" s="233">
        <f t="shared" si="227"/>
        <v>0</v>
      </c>
      <c r="AR220" s="233">
        <f t="shared" si="227"/>
        <v>0</v>
      </c>
      <c r="AS220" s="233">
        <f t="shared" si="227"/>
        <v>0</v>
      </c>
      <c r="AT220" s="233">
        <f t="shared" si="227"/>
        <v>0</v>
      </c>
      <c r="AU220" s="233">
        <f t="shared" si="227"/>
        <v>0</v>
      </c>
      <c r="AV220" s="233">
        <f t="shared" si="227"/>
        <v>0</v>
      </c>
      <c r="AW220" s="233">
        <f t="shared" si="227"/>
        <v>0</v>
      </c>
      <c r="AX220" s="233">
        <f t="shared" si="227"/>
        <v>0</v>
      </c>
      <c r="AY220" s="233">
        <f t="shared" si="227"/>
        <v>0</v>
      </c>
      <c r="AZ220" s="233">
        <f t="shared" si="227"/>
        <v>0</v>
      </c>
      <c r="BA220" s="233">
        <f t="shared" si="227"/>
        <v>0</v>
      </c>
      <c r="BB220" s="233">
        <f t="shared" si="227"/>
        <v>0</v>
      </c>
      <c r="BC220" s="233">
        <f t="shared" si="227"/>
        <v>0</v>
      </c>
      <c r="BD220" s="233">
        <f t="shared" si="227"/>
        <v>0</v>
      </c>
      <c r="BE220" s="233">
        <f t="shared" si="227"/>
        <v>0</v>
      </c>
      <c r="BF220" s="233">
        <f t="shared" si="227"/>
        <v>0</v>
      </c>
      <c r="BG220" s="233">
        <f t="shared" si="227"/>
        <v>0</v>
      </c>
      <c r="BH220" s="233">
        <f t="shared" si="227"/>
        <v>0</v>
      </c>
      <c r="BI220" s="233">
        <f t="shared" si="227"/>
        <v>0</v>
      </c>
      <c r="BJ220" s="233">
        <f t="shared" si="227"/>
        <v>0</v>
      </c>
      <c r="BK220" s="233">
        <f t="shared" si="227"/>
        <v>0</v>
      </c>
      <c r="BL220" s="233">
        <f t="shared" si="227"/>
        <v>0</v>
      </c>
      <c r="BM220" s="233">
        <f t="shared" si="227"/>
        <v>0</v>
      </c>
      <c r="BN220" s="233">
        <f t="shared" si="227"/>
        <v>0</v>
      </c>
      <c r="BO220" s="233">
        <f t="shared" si="227"/>
        <v>0</v>
      </c>
      <c r="BP220" s="233">
        <f t="shared" si="227"/>
        <v>0</v>
      </c>
      <c r="BQ220" s="233">
        <f t="shared" si="227"/>
        <v>0</v>
      </c>
    </row>
    <row r="221" spans="4:69" s="15" customFormat="1" x14ac:dyDescent="0.2">
      <c r="D221" s="213"/>
      <c r="E221" s="213" t="s">
        <v>243</v>
      </c>
      <c r="F221" s="213"/>
      <c r="G221" s="40" t="str">
        <f>InpCompany!$F$11</f>
        <v>£m (2017-18 prices)</v>
      </c>
      <c r="H221" s="146">
        <f t="shared" si="221"/>
        <v>0</v>
      </c>
      <c r="I221" s="145"/>
      <c r="J221" s="233">
        <f t="shared" si="217"/>
        <v>0</v>
      </c>
      <c r="K221" s="233">
        <f t="shared" ref="K221" si="228">K$184*K194</f>
        <v>0</v>
      </c>
      <c r="L221" s="233">
        <f t="shared" ref="L221:M221" si="229">L$184*L194</f>
        <v>0</v>
      </c>
      <c r="M221" s="233">
        <f t="shared" si="229"/>
        <v>0</v>
      </c>
      <c r="N221" s="233">
        <f t="shared" ref="N221:BQ221" si="230">N$184*N194</f>
        <v>0</v>
      </c>
      <c r="O221" s="233">
        <f t="shared" si="230"/>
        <v>0</v>
      </c>
      <c r="P221" s="233">
        <f t="shared" si="230"/>
        <v>0</v>
      </c>
      <c r="Q221" s="233">
        <f t="shared" si="230"/>
        <v>0</v>
      </c>
      <c r="R221" s="233">
        <f t="shared" si="230"/>
        <v>0</v>
      </c>
      <c r="S221" s="233">
        <f t="shared" si="230"/>
        <v>0</v>
      </c>
      <c r="T221" s="233">
        <f t="shared" si="230"/>
        <v>0</v>
      </c>
      <c r="U221" s="233">
        <f t="shared" si="230"/>
        <v>0</v>
      </c>
      <c r="V221" s="233">
        <f t="shared" si="230"/>
        <v>0</v>
      </c>
      <c r="W221" s="233">
        <f t="shared" si="230"/>
        <v>0</v>
      </c>
      <c r="X221" s="233">
        <f t="shared" si="230"/>
        <v>0</v>
      </c>
      <c r="Y221" s="233">
        <f t="shared" si="230"/>
        <v>0</v>
      </c>
      <c r="Z221" s="233">
        <f t="shared" si="230"/>
        <v>0</v>
      </c>
      <c r="AA221" s="233">
        <f t="shared" si="230"/>
        <v>0</v>
      </c>
      <c r="AB221" s="233">
        <f t="shared" si="230"/>
        <v>0</v>
      </c>
      <c r="AC221" s="233">
        <f t="shared" si="230"/>
        <v>0</v>
      </c>
      <c r="AD221" s="233">
        <f t="shared" si="230"/>
        <v>0</v>
      </c>
      <c r="AE221" s="233">
        <f t="shared" si="230"/>
        <v>0</v>
      </c>
      <c r="AF221" s="233">
        <f t="shared" si="230"/>
        <v>0</v>
      </c>
      <c r="AG221" s="233">
        <f t="shared" si="230"/>
        <v>0</v>
      </c>
      <c r="AH221" s="233">
        <f t="shared" si="230"/>
        <v>0</v>
      </c>
      <c r="AI221" s="233">
        <f t="shared" si="230"/>
        <v>0</v>
      </c>
      <c r="AJ221" s="233">
        <f t="shared" si="230"/>
        <v>0</v>
      </c>
      <c r="AK221" s="233">
        <f t="shared" si="230"/>
        <v>0</v>
      </c>
      <c r="AL221" s="233">
        <f t="shared" si="230"/>
        <v>0</v>
      </c>
      <c r="AM221" s="233">
        <f t="shared" si="230"/>
        <v>0</v>
      </c>
      <c r="AN221" s="233">
        <f t="shared" si="230"/>
        <v>0</v>
      </c>
      <c r="AO221" s="233">
        <f t="shared" si="230"/>
        <v>0</v>
      </c>
      <c r="AP221" s="233">
        <f t="shared" si="230"/>
        <v>0</v>
      </c>
      <c r="AQ221" s="233">
        <f t="shared" si="230"/>
        <v>0</v>
      </c>
      <c r="AR221" s="233">
        <f t="shared" si="230"/>
        <v>0</v>
      </c>
      <c r="AS221" s="233">
        <f t="shared" si="230"/>
        <v>0</v>
      </c>
      <c r="AT221" s="233">
        <f t="shared" si="230"/>
        <v>0</v>
      </c>
      <c r="AU221" s="233">
        <f t="shared" si="230"/>
        <v>0</v>
      </c>
      <c r="AV221" s="233">
        <f t="shared" si="230"/>
        <v>0</v>
      </c>
      <c r="AW221" s="233">
        <f t="shared" si="230"/>
        <v>0</v>
      </c>
      <c r="AX221" s="233">
        <f t="shared" si="230"/>
        <v>0</v>
      </c>
      <c r="AY221" s="233">
        <f t="shared" si="230"/>
        <v>0</v>
      </c>
      <c r="AZ221" s="233">
        <f t="shared" si="230"/>
        <v>0</v>
      </c>
      <c r="BA221" s="233">
        <f t="shared" si="230"/>
        <v>0</v>
      </c>
      <c r="BB221" s="233">
        <f t="shared" si="230"/>
        <v>0</v>
      </c>
      <c r="BC221" s="233">
        <f t="shared" si="230"/>
        <v>0</v>
      </c>
      <c r="BD221" s="233">
        <f t="shared" si="230"/>
        <v>0</v>
      </c>
      <c r="BE221" s="233">
        <f t="shared" si="230"/>
        <v>0</v>
      </c>
      <c r="BF221" s="233">
        <f t="shared" si="230"/>
        <v>0</v>
      </c>
      <c r="BG221" s="233">
        <f t="shared" si="230"/>
        <v>0</v>
      </c>
      <c r="BH221" s="233">
        <f t="shared" si="230"/>
        <v>0</v>
      </c>
      <c r="BI221" s="233">
        <f t="shared" si="230"/>
        <v>0</v>
      </c>
      <c r="BJ221" s="233">
        <f t="shared" si="230"/>
        <v>0</v>
      </c>
      <c r="BK221" s="233">
        <f t="shared" si="230"/>
        <v>0</v>
      </c>
      <c r="BL221" s="233">
        <f t="shared" si="230"/>
        <v>0</v>
      </c>
      <c r="BM221" s="233">
        <f t="shared" si="230"/>
        <v>0</v>
      </c>
      <c r="BN221" s="233">
        <f t="shared" si="230"/>
        <v>0</v>
      </c>
      <c r="BO221" s="233">
        <f t="shared" si="230"/>
        <v>0</v>
      </c>
      <c r="BP221" s="233">
        <f t="shared" si="230"/>
        <v>0</v>
      </c>
      <c r="BQ221" s="233">
        <f t="shared" si="230"/>
        <v>0</v>
      </c>
    </row>
    <row r="222" spans="4:69" s="15" customFormat="1" x14ac:dyDescent="0.2">
      <c r="D222" s="213"/>
      <c r="E222" s="213" t="s">
        <v>244</v>
      </c>
      <c r="F222" s="213"/>
      <c r="G222" s="40" t="str">
        <f>InpCompany!$F$11</f>
        <v>£m (2017-18 prices)</v>
      </c>
      <c r="H222" s="146">
        <f t="shared" si="221"/>
        <v>0</v>
      </c>
      <c r="I222" s="145"/>
      <c r="J222" s="233">
        <f t="shared" si="217"/>
        <v>0</v>
      </c>
      <c r="K222" s="233">
        <f t="shared" ref="K222" si="231">K$184*K195</f>
        <v>0</v>
      </c>
      <c r="L222" s="233">
        <f t="shared" ref="L222:M222" si="232">L$184*L195</f>
        <v>0</v>
      </c>
      <c r="M222" s="233">
        <f t="shared" si="232"/>
        <v>0</v>
      </c>
      <c r="N222" s="233">
        <f t="shared" ref="N222:BQ222" si="233">N$184*N195</f>
        <v>0</v>
      </c>
      <c r="O222" s="233">
        <f t="shared" si="233"/>
        <v>0</v>
      </c>
      <c r="P222" s="233">
        <f t="shared" si="233"/>
        <v>0</v>
      </c>
      <c r="Q222" s="233">
        <f t="shared" si="233"/>
        <v>0</v>
      </c>
      <c r="R222" s="233">
        <f t="shared" si="233"/>
        <v>0</v>
      </c>
      <c r="S222" s="233">
        <f t="shared" si="233"/>
        <v>0</v>
      </c>
      <c r="T222" s="233">
        <f t="shared" si="233"/>
        <v>0</v>
      </c>
      <c r="U222" s="233">
        <f t="shared" si="233"/>
        <v>0</v>
      </c>
      <c r="V222" s="233">
        <f t="shared" si="233"/>
        <v>0</v>
      </c>
      <c r="W222" s="233">
        <f t="shared" si="233"/>
        <v>0</v>
      </c>
      <c r="X222" s="233">
        <f t="shared" si="233"/>
        <v>0</v>
      </c>
      <c r="Y222" s="233">
        <f t="shared" si="233"/>
        <v>0</v>
      </c>
      <c r="Z222" s="233">
        <f t="shared" si="233"/>
        <v>0</v>
      </c>
      <c r="AA222" s="233">
        <f t="shared" si="233"/>
        <v>0</v>
      </c>
      <c r="AB222" s="233">
        <f t="shared" si="233"/>
        <v>0</v>
      </c>
      <c r="AC222" s="233">
        <f t="shared" si="233"/>
        <v>0</v>
      </c>
      <c r="AD222" s="233">
        <f t="shared" si="233"/>
        <v>0</v>
      </c>
      <c r="AE222" s="233">
        <f t="shared" si="233"/>
        <v>0</v>
      </c>
      <c r="AF222" s="233">
        <f t="shared" si="233"/>
        <v>0</v>
      </c>
      <c r="AG222" s="233">
        <f t="shared" si="233"/>
        <v>0</v>
      </c>
      <c r="AH222" s="233">
        <f t="shared" si="233"/>
        <v>0</v>
      </c>
      <c r="AI222" s="233">
        <f t="shared" si="233"/>
        <v>0</v>
      </c>
      <c r="AJ222" s="233">
        <f t="shared" si="233"/>
        <v>0</v>
      </c>
      <c r="AK222" s="233">
        <f t="shared" si="233"/>
        <v>0</v>
      </c>
      <c r="AL222" s="233">
        <f t="shared" si="233"/>
        <v>0</v>
      </c>
      <c r="AM222" s="233">
        <f t="shared" si="233"/>
        <v>0</v>
      </c>
      <c r="AN222" s="233">
        <f t="shared" si="233"/>
        <v>0</v>
      </c>
      <c r="AO222" s="233">
        <f t="shared" si="233"/>
        <v>0</v>
      </c>
      <c r="AP222" s="233">
        <f t="shared" si="233"/>
        <v>0</v>
      </c>
      <c r="AQ222" s="233">
        <f t="shared" si="233"/>
        <v>0</v>
      </c>
      <c r="AR222" s="233">
        <f t="shared" si="233"/>
        <v>0</v>
      </c>
      <c r="AS222" s="233">
        <f t="shared" si="233"/>
        <v>0</v>
      </c>
      <c r="AT222" s="233">
        <f t="shared" si="233"/>
        <v>0</v>
      </c>
      <c r="AU222" s="233">
        <f t="shared" si="233"/>
        <v>0</v>
      </c>
      <c r="AV222" s="233">
        <f t="shared" si="233"/>
        <v>0</v>
      </c>
      <c r="AW222" s="233">
        <f t="shared" si="233"/>
        <v>0</v>
      </c>
      <c r="AX222" s="233">
        <f t="shared" si="233"/>
        <v>0</v>
      </c>
      <c r="AY222" s="233">
        <f t="shared" si="233"/>
        <v>0</v>
      </c>
      <c r="AZ222" s="233">
        <f t="shared" si="233"/>
        <v>0</v>
      </c>
      <c r="BA222" s="233">
        <f t="shared" si="233"/>
        <v>0</v>
      </c>
      <c r="BB222" s="233">
        <f t="shared" si="233"/>
        <v>0</v>
      </c>
      <c r="BC222" s="233">
        <f t="shared" si="233"/>
        <v>0</v>
      </c>
      <c r="BD222" s="233">
        <f t="shared" si="233"/>
        <v>0</v>
      </c>
      <c r="BE222" s="233">
        <f t="shared" si="233"/>
        <v>0</v>
      </c>
      <c r="BF222" s="233">
        <f t="shared" si="233"/>
        <v>0</v>
      </c>
      <c r="BG222" s="233">
        <f t="shared" si="233"/>
        <v>0</v>
      </c>
      <c r="BH222" s="233">
        <f t="shared" si="233"/>
        <v>0</v>
      </c>
      <c r="BI222" s="233">
        <f t="shared" si="233"/>
        <v>0</v>
      </c>
      <c r="BJ222" s="233">
        <f t="shared" si="233"/>
        <v>0</v>
      </c>
      <c r="BK222" s="233">
        <f t="shared" si="233"/>
        <v>0</v>
      </c>
      <c r="BL222" s="233">
        <f t="shared" si="233"/>
        <v>0</v>
      </c>
      <c r="BM222" s="233">
        <f t="shared" si="233"/>
        <v>0</v>
      </c>
      <c r="BN222" s="233">
        <f t="shared" si="233"/>
        <v>0</v>
      </c>
      <c r="BO222" s="233">
        <f t="shared" si="233"/>
        <v>0</v>
      </c>
      <c r="BP222" s="233">
        <f t="shared" si="233"/>
        <v>0</v>
      </c>
      <c r="BQ222" s="233">
        <f t="shared" si="233"/>
        <v>0</v>
      </c>
    </row>
    <row r="223" spans="4:69" s="15" customFormat="1" x14ac:dyDescent="0.2">
      <c r="D223" s="213"/>
      <c r="E223" s="213" t="s">
        <v>245</v>
      </c>
      <c r="F223" s="213"/>
      <c r="G223" s="40" t="str">
        <f>InpCompany!$F$11</f>
        <v>£m (2017-18 prices)</v>
      </c>
      <c r="H223" s="146">
        <f t="shared" si="221"/>
        <v>0</v>
      </c>
      <c r="I223" s="145"/>
      <c r="J223" s="233">
        <f t="shared" si="217"/>
        <v>0</v>
      </c>
      <c r="K223" s="233">
        <f t="shared" ref="K223" si="234">K$184*K196</f>
        <v>0</v>
      </c>
      <c r="L223" s="233">
        <f t="shared" ref="L223:M223" si="235">L$184*L196</f>
        <v>0</v>
      </c>
      <c r="M223" s="233">
        <f t="shared" si="235"/>
        <v>0</v>
      </c>
      <c r="N223" s="233">
        <f t="shared" ref="N223:BQ223" si="236">N$184*N196</f>
        <v>0</v>
      </c>
      <c r="O223" s="233">
        <f t="shared" si="236"/>
        <v>0</v>
      </c>
      <c r="P223" s="233">
        <f t="shared" si="236"/>
        <v>0</v>
      </c>
      <c r="Q223" s="233">
        <f t="shared" si="236"/>
        <v>0</v>
      </c>
      <c r="R223" s="233">
        <f t="shared" si="236"/>
        <v>0</v>
      </c>
      <c r="S223" s="233">
        <f t="shared" si="236"/>
        <v>0</v>
      </c>
      <c r="T223" s="233">
        <f t="shared" si="236"/>
        <v>0</v>
      </c>
      <c r="U223" s="233">
        <f t="shared" si="236"/>
        <v>0</v>
      </c>
      <c r="V223" s="233">
        <f t="shared" si="236"/>
        <v>0</v>
      </c>
      <c r="W223" s="233">
        <f t="shared" si="236"/>
        <v>0</v>
      </c>
      <c r="X223" s="233">
        <f t="shared" si="236"/>
        <v>0</v>
      </c>
      <c r="Y223" s="233">
        <f t="shared" si="236"/>
        <v>0</v>
      </c>
      <c r="Z223" s="233">
        <f t="shared" si="236"/>
        <v>0</v>
      </c>
      <c r="AA223" s="233">
        <f t="shared" si="236"/>
        <v>0</v>
      </c>
      <c r="AB223" s="233">
        <f t="shared" si="236"/>
        <v>0</v>
      </c>
      <c r="AC223" s="233">
        <f t="shared" si="236"/>
        <v>0</v>
      </c>
      <c r="AD223" s="233">
        <f t="shared" si="236"/>
        <v>0</v>
      </c>
      <c r="AE223" s="233">
        <f t="shared" si="236"/>
        <v>0</v>
      </c>
      <c r="AF223" s="233">
        <f t="shared" si="236"/>
        <v>0</v>
      </c>
      <c r="AG223" s="233">
        <f t="shared" si="236"/>
        <v>0</v>
      </c>
      <c r="AH223" s="233">
        <f t="shared" si="236"/>
        <v>0</v>
      </c>
      <c r="AI223" s="233">
        <f t="shared" si="236"/>
        <v>0</v>
      </c>
      <c r="AJ223" s="233">
        <f t="shared" si="236"/>
        <v>0</v>
      </c>
      <c r="AK223" s="233">
        <f t="shared" si="236"/>
        <v>0</v>
      </c>
      <c r="AL223" s="233">
        <f t="shared" si="236"/>
        <v>0</v>
      </c>
      <c r="AM223" s="233">
        <f t="shared" si="236"/>
        <v>0</v>
      </c>
      <c r="AN223" s="233">
        <f t="shared" si="236"/>
        <v>0</v>
      </c>
      <c r="AO223" s="233">
        <f t="shared" si="236"/>
        <v>0</v>
      </c>
      <c r="AP223" s="233">
        <f t="shared" si="236"/>
        <v>0</v>
      </c>
      <c r="AQ223" s="233">
        <f t="shared" si="236"/>
        <v>0</v>
      </c>
      <c r="AR223" s="233">
        <f t="shared" si="236"/>
        <v>0</v>
      </c>
      <c r="AS223" s="233">
        <f t="shared" si="236"/>
        <v>0</v>
      </c>
      <c r="AT223" s="233">
        <f t="shared" si="236"/>
        <v>0</v>
      </c>
      <c r="AU223" s="233">
        <f t="shared" si="236"/>
        <v>0</v>
      </c>
      <c r="AV223" s="233">
        <f t="shared" si="236"/>
        <v>0</v>
      </c>
      <c r="AW223" s="233">
        <f t="shared" si="236"/>
        <v>0</v>
      </c>
      <c r="AX223" s="233">
        <f t="shared" si="236"/>
        <v>0</v>
      </c>
      <c r="AY223" s="233">
        <f t="shared" si="236"/>
        <v>0</v>
      </c>
      <c r="AZ223" s="233">
        <f t="shared" si="236"/>
        <v>0</v>
      </c>
      <c r="BA223" s="233">
        <f t="shared" si="236"/>
        <v>0</v>
      </c>
      <c r="BB223" s="233">
        <f t="shared" si="236"/>
        <v>0</v>
      </c>
      <c r="BC223" s="233">
        <f t="shared" si="236"/>
        <v>0</v>
      </c>
      <c r="BD223" s="233">
        <f t="shared" si="236"/>
        <v>0</v>
      </c>
      <c r="BE223" s="233">
        <f t="shared" si="236"/>
        <v>0</v>
      </c>
      <c r="BF223" s="233">
        <f t="shared" si="236"/>
        <v>0</v>
      </c>
      <c r="BG223" s="233">
        <f t="shared" si="236"/>
        <v>0</v>
      </c>
      <c r="BH223" s="233">
        <f t="shared" si="236"/>
        <v>0</v>
      </c>
      <c r="BI223" s="233">
        <f t="shared" si="236"/>
        <v>0</v>
      </c>
      <c r="BJ223" s="233">
        <f t="shared" si="236"/>
        <v>0</v>
      </c>
      <c r="BK223" s="233">
        <f t="shared" si="236"/>
        <v>0</v>
      </c>
      <c r="BL223" s="233">
        <f t="shared" si="236"/>
        <v>0</v>
      </c>
      <c r="BM223" s="233">
        <f t="shared" si="236"/>
        <v>0</v>
      </c>
      <c r="BN223" s="233">
        <f t="shared" si="236"/>
        <v>0</v>
      </c>
      <c r="BO223" s="233">
        <f t="shared" si="236"/>
        <v>0</v>
      </c>
      <c r="BP223" s="233">
        <f t="shared" si="236"/>
        <v>0</v>
      </c>
      <c r="BQ223" s="233">
        <f t="shared" si="236"/>
        <v>0</v>
      </c>
    </row>
    <row r="224" spans="4:69" s="15" customFormat="1" x14ac:dyDescent="0.2">
      <c r="D224" s="213"/>
      <c r="E224" s="213" t="s">
        <v>246</v>
      </c>
      <c r="F224" s="213"/>
      <c r="G224" s="40" t="str">
        <f>InpCompany!$F$11</f>
        <v>£m (2017-18 prices)</v>
      </c>
      <c r="H224" s="146">
        <f t="shared" si="221"/>
        <v>0</v>
      </c>
      <c r="I224" s="145"/>
      <c r="J224" s="233">
        <f t="shared" si="217"/>
        <v>0</v>
      </c>
      <c r="K224" s="233">
        <f t="shared" ref="K224" si="237">K$184*K197</f>
        <v>0</v>
      </c>
      <c r="L224" s="233">
        <f t="shared" ref="L224:M224" si="238">L$184*L197</f>
        <v>0</v>
      </c>
      <c r="M224" s="233">
        <f t="shared" si="238"/>
        <v>0</v>
      </c>
      <c r="N224" s="233">
        <f t="shared" ref="N224:BQ224" si="239">N$184*N197</f>
        <v>0</v>
      </c>
      <c r="O224" s="233">
        <f t="shared" si="239"/>
        <v>0</v>
      </c>
      <c r="P224" s="233">
        <f t="shared" si="239"/>
        <v>0</v>
      </c>
      <c r="Q224" s="233">
        <f t="shared" si="239"/>
        <v>0</v>
      </c>
      <c r="R224" s="233">
        <f t="shared" si="239"/>
        <v>0</v>
      </c>
      <c r="S224" s="233">
        <f t="shared" si="239"/>
        <v>0</v>
      </c>
      <c r="T224" s="233">
        <f t="shared" si="239"/>
        <v>0</v>
      </c>
      <c r="U224" s="233">
        <f t="shared" si="239"/>
        <v>0</v>
      </c>
      <c r="V224" s="233">
        <f t="shared" si="239"/>
        <v>0</v>
      </c>
      <c r="W224" s="233">
        <f t="shared" si="239"/>
        <v>0</v>
      </c>
      <c r="X224" s="233">
        <f t="shared" si="239"/>
        <v>0</v>
      </c>
      <c r="Y224" s="233">
        <f t="shared" si="239"/>
        <v>0</v>
      </c>
      <c r="Z224" s="233">
        <f t="shared" si="239"/>
        <v>0</v>
      </c>
      <c r="AA224" s="233">
        <f t="shared" si="239"/>
        <v>0</v>
      </c>
      <c r="AB224" s="233">
        <f t="shared" si="239"/>
        <v>0</v>
      </c>
      <c r="AC224" s="233">
        <f t="shared" si="239"/>
        <v>0</v>
      </c>
      <c r="AD224" s="233">
        <f t="shared" si="239"/>
        <v>0</v>
      </c>
      <c r="AE224" s="233">
        <f t="shared" si="239"/>
        <v>0</v>
      </c>
      <c r="AF224" s="233">
        <f t="shared" si="239"/>
        <v>0</v>
      </c>
      <c r="AG224" s="233">
        <f t="shared" si="239"/>
        <v>0</v>
      </c>
      <c r="AH224" s="233">
        <f t="shared" si="239"/>
        <v>0</v>
      </c>
      <c r="AI224" s="233">
        <f t="shared" si="239"/>
        <v>0</v>
      </c>
      <c r="AJ224" s="233">
        <f t="shared" si="239"/>
        <v>0</v>
      </c>
      <c r="AK224" s="233">
        <f t="shared" si="239"/>
        <v>0</v>
      </c>
      <c r="AL224" s="233">
        <f t="shared" si="239"/>
        <v>0</v>
      </c>
      <c r="AM224" s="233">
        <f t="shared" si="239"/>
        <v>0</v>
      </c>
      <c r="AN224" s="233">
        <f t="shared" si="239"/>
        <v>0</v>
      </c>
      <c r="AO224" s="233">
        <f t="shared" si="239"/>
        <v>0</v>
      </c>
      <c r="AP224" s="233">
        <f t="shared" si="239"/>
        <v>0</v>
      </c>
      <c r="AQ224" s="233">
        <f t="shared" si="239"/>
        <v>0</v>
      </c>
      <c r="AR224" s="233">
        <f t="shared" si="239"/>
        <v>0</v>
      </c>
      <c r="AS224" s="233">
        <f t="shared" si="239"/>
        <v>0</v>
      </c>
      <c r="AT224" s="233">
        <f t="shared" si="239"/>
        <v>0</v>
      </c>
      <c r="AU224" s="233">
        <f t="shared" si="239"/>
        <v>0</v>
      </c>
      <c r="AV224" s="233">
        <f t="shared" si="239"/>
        <v>0</v>
      </c>
      <c r="AW224" s="233">
        <f t="shared" si="239"/>
        <v>0</v>
      </c>
      <c r="AX224" s="233">
        <f t="shared" si="239"/>
        <v>0</v>
      </c>
      <c r="AY224" s="233">
        <f t="shared" si="239"/>
        <v>0</v>
      </c>
      <c r="AZ224" s="233">
        <f t="shared" si="239"/>
        <v>0</v>
      </c>
      <c r="BA224" s="233">
        <f t="shared" si="239"/>
        <v>0</v>
      </c>
      <c r="BB224" s="233">
        <f t="shared" si="239"/>
        <v>0</v>
      </c>
      <c r="BC224" s="233">
        <f t="shared" si="239"/>
        <v>0</v>
      </c>
      <c r="BD224" s="233">
        <f t="shared" si="239"/>
        <v>0</v>
      </c>
      <c r="BE224" s="233">
        <f t="shared" si="239"/>
        <v>0</v>
      </c>
      <c r="BF224" s="233">
        <f t="shared" si="239"/>
        <v>0</v>
      </c>
      <c r="BG224" s="233">
        <f t="shared" si="239"/>
        <v>0</v>
      </c>
      <c r="BH224" s="233">
        <f t="shared" si="239"/>
        <v>0</v>
      </c>
      <c r="BI224" s="233">
        <f t="shared" si="239"/>
        <v>0</v>
      </c>
      <c r="BJ224" s="233">
        <f t="shared" si="239"/>
        <v>0</v>
      </c>
      <c r="BK224" s="233">
        <f t="shared" si="239"/>
        <v>0</v>
      </c>
      <c r="BL224" s="233">
        <f t="shared" si="239"/>
        <v>0</v>
      </c>
      <c r="BM224" s="233">
        <f t="shared" si="239"/>
        <v>0</v>
      </c>
      <c r="BN224" s="233">
        <f t="shared" si="239"/>
        <v>0</v>
      </c>
      <c r="BO224" s="233">
        <f t="shared" si="239"/>
        <v>0</v>
      </c>
      <c r="BP224" s="233">
        <f t="shared" si="239"/>
        <v>0</v>
      </c>
      <c r="BQ224" s="233">
        <f t="shared" si="239"/>
        <v>0</v>
      </c>
    </row>
    <row r="225" spans="1:69" s="15" customFormat="1" x14ac:dyDescent="0.2">
      <c r="A225" s="213"/>
      <c r="B225" s="213"/>
      <c r="C225" s="213"/>
      <c r="D225" s="213"/>
      <c r="E225" s="213"/>
      <c r="F225" s="213"/>
      <c r="G225" s="213"/>
      <c r="H225" s="146"/>
      <c r="I225" s="145"/>
      <c r="J225" s="233"/>
      <c r="K225" s="233"/>
      <c r="L225" s="233"/>
      <c r="M225" s="233"/>
      <c r="N225" s="233"/>
      <c r="O225" s="233"/>
      <c r="P225" s="233"/>
      <c r="Q225" s="233"/>
      <c r="R225" s="233"/>
      <c r="S225" s="233"/>
      <c r="T225" s="233"/>
      <c r="U225" s="233"/>
      <c r="V225" s="233"/>
      <c r="W225" s="233"/>
      <c r="X225" s="233"/>
      <c r="Y225" s="233"/>
      <c r="Z225" s="233"/>
      <c r="AA225" s="233"/>
      <c r="AB225" s="233"/>
      <c r="AC225" s="233"/>
      <c r="AD225" s="233"/>
      <c r="AE225" s="233"/>
      <c r="AF225" s="233"/>
      <c r="AG225" s="23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row>
    <row r="226" spans="1:69" s="15" customFormat="1" x14ac:dyDescent="0.2">
      <c r="A226" s="213"/>
      <c r="B226" s="213"/>
      <c r="C226" s="213"/>
      <c r="D226" s="205" t="s">
        <v>223</v>
      </c>
      <c r="E226" s="205"/>
      <c r="F226" s="205"/>
      <c r="G226" s="205"/>
      <c r="H226" s="147"/>
      <c r="I226" s="148"/>
      <c r="J226" s="233"/>
      <c r="K226" s="233"/>
      <c r="L226" s="233"/>
      <c r="M226" s="233"/>
      <c r="N226" s="233"/>
      <c r="O226" s="233"/>
      <c r="P226" s="233"/>
      <c r="Q226" s="233"/>
      <c r="R226" s="233"/>
      <c r="S226" s="233"/>
      <c r="T226" s="233"/>
      <c r="U226" s="233"/>
      <c r="V226" s="233"/>
      <c r="W226" s="233"/>
      <c r="X226" s="233"/>
      <c r="Y226" s="233"/>
      <c r="Z226" s="233"/>
      <c r="AA226" s="233"/>
      <c r="AB226" s="233"/>
      <c r="AC226" s="233"/>
      <c r="AD226" s="233"/>
      <c r="AE226" s="233"/>
      <c r="AF226" s="233"/>
      <c r="AG226" s="233"/>
      <c r="AH226" s="233"/>
      <c r="AI226" s="233"/>
      <c r="AJ226" s="233"/>
      <c r="AK226" s="233"/>
      <c r="AL226" s="233"/>
      <c r="AM226" s="233"/>
      <c r="AN226" s="233"/>
      <c r="AO226" s="233"/>
      <c r="AP226" s="233"/>
      <c r="AQ226" s="233"/>
      <c r="AR226" s="233"/>
      <c r="AS226" s="233"/>
      <c r="AT226" s="233"/>
      <c r="AU226" s="233"/>
      <c r="AV226" s="233"/>
      <c r="AW226" s="233"/>
      <c r="AX226" s="233"/>
      <c r="AY226" s="233"/>
      <c r="AZ226" s="233"/>
      <c r="BA226" s="233"/>
      <c r="BB226" s="233"/>
      <c r="BC226" s="233"/>
      <c r="BD226" s="233"/>
      <c r="BE226" s="233"/>
      <c r="BF226" s="233"/>
      <c r="BG226" s="233"/>
      <c r="BH226" s="233"/>
      <c r="BI226" s="233"/>
      <c r="BJ226" s="233"/>
      <c r="BK226" s="233"/>
      <c r="BL226" s="233"/>
      <c r="BM226" s="233"/>
      <c r="BN226" s="233"/>
      <c r="BO226" s="233"/>
      <c r="BP226" s="233"/>
      <c r="BQ226" s="233"/>
    </row>
    <row r="227" spans="1:69" s="15" customFormat="1" x14ac:dyDescent="0.2">
      <c r="A227" s="213"/>
      <c r="B227" s="213"/>
      <c r="C227" s="213"/>
      <c r="D227" s="213"/>
      <c r="E227" s="213" t="s">
        <v>247</v>
      </c>
      <c r="F227" s="213"/>
      <c r="G227" s="40" t="str">
        <f>InpCompany!$F$11</f>
        <v>£m (2017-18 prices)</v>
      </c>
      <c r="H227" s="146">
        <f>SUM(J227:BQ227)</f>
        <v>0</v>
      </c>
      <c r="I227" s="145"/>
      <c r="J227" s="233">
        <f t="shared" ref="J227:J233" si="240">J$185*J191</f>
        <v>0</v>
      </c>
      <c r="K227" s="233">
        <f t="shared" ref="K227" si="241">K$185*K191</f>
        <v>0</v>
      </c>
      <c r="L227" s="233">
        <f t="shared" ref="L227:M227" si="242">L$185*L191</f>
        <v>0</v>
      </c>
      <c r="M227" s="233">
        <f t="shared" si="242"/>
        <v>0</v>
      </c>
      <c r="N227" s="233">
        <f t="shared" ref="N227:BQ227" si="243">N$185*N191</f>
        <v>0</v>
      </c>
      <c r="O227" s="233">
        <f t="shared" si="243"/>
        <v>0</v>
      </c>
      <c r="P227" s="233">
        <f t="shared" si="243"/>
        <v>0</v>
      </c>
      <c r="Q227" s="233">
        <f t="shared" si="243"/>
        <v>0</v>
      </c>
      <c r="R227" s="233">
        <f t="shared" si="243"/>
        <v>0</v>
      </c>
      <c r="S227" s="233">
        <f t="shared" si="243"/>
        <v>0</v>
      </c>
      <c r="T227" s="233">
        <f t="shared" si="243"/>
        <v>0</v>
      </c>
      <c r="U227" s="233">
        <f t="shared" si="243"/>
        <v>0</v>
      </c>
      <c r="V227" s="233">
        <f t="shared" si="243"/>
        <v>0</v>
      </c>
      <c r="W227" s="233">
        <f t="shared" si="243"/>
        <v>0</v>
      </c>
      <c r="X227" s="233">
        <f t="shared" si="243"/>
        <v>0</v>
      </c>
      <c r="Y227" s="233">
        <f t="shared" si="243"/>
        <v>0</v>
      </c>
      <c r="Z227" s="233">
        <f t="shared" si="243"/>
        <v>0</v>
      </c>
      <c r="AA227" s="233">
        <f t="shared" si="243"/>
        <v>0</v>
      </c>
      <c r="AB227" s="233">
        <f t="shared" si="243"/>
        <v>0</v>
      </c>
      <c r="AC227" s="233">
        <f t="shared" si="243"/>
        <v>0</v>
      </c>
      <c r="AD227" s="233">
        <f t="shared" si="243"/>
        <v>0</v>
      </c>
      <c r="AE227" s="233">
        <f t="shared" si="243"/>
        <v>0</v>
      </c>
      <c r="AF227" s="233">
        <f t="shared" si="243"/>
        <v>0</v>
      </c>
      <c r="AG227" s="233">
        <f t="shared" si="243"/>
        <v>0</v>
      </c>
      <c r="AH227" s="233">
        <f t="shared" si="243"/>
        <v>0</v>
      </c>
      <c r="AI227" s="233">
        <f t="shared" si="243"/>
        <v>0</v>
      </c>
      <c r="AJ227" s="233">
        <f t="shared" si="243"/>
        <v>0</v>
      </c>
      <c r="AK227" s="233">
        <f t="shared" si="243"/>
        <v>0</v>
      </c>
      <c r="AL227" s="233">
        <f t="shared" si="243"/>
        <v>0</v>
      </c>
      <c r="AM227" s="233">
        <f t="shared" si="243"/>
        <v>0</v>
      </c>
      <c r="AN227" s="233">
        <f t="shared" si="243"/>
        <v>0</v>
      </c>
      <c r="AO227" s="233">
        <f t="shared" si="243"/>
        <v>0</v>
      </c>
      <c r="AP227" s="233">
        <f t="shared" si="243"/>
        <v>0</v>
      </c>
      <c r="AQ227" s="233">
        <f t="shared" si="243"/>
        <v>0</v>
      </c>
      <c r="AR227" s="233">
        <f t="shared" si="243"/>
        <v>0</v>
      </c>
      <c r="AS227" s="233">
        <f t="shared" si="243"/>
        <v>0</v>
      </c>
      <c r="AT227" s="233">
        <f t="shared" si="243"/>
        <v>0</v>
      </c>
      <c r="AU227" s="233">
        <f t="shared" si="243"/>
        <v>0</v>
      </c>
      <c r="AV227" s="233">
        <f t="shared" si="243"/>
        <v>0</v>
      </c>
      <c r="AW227" s="233">
        <f t="shared" si="243"/>
        <v>0</v>
      </c>
      <c r="AX227" s="233">
        <f t="shared" si="243"/>
        <v>0</v>
      </c>
      <c r="AY227" s="233">
        <f t="shared" si="243"/>
        <v>0</v>
      </c>
      <c r="AZ227" s="233">
        <f t="shared" si="243"/>
        <v>0</v>
      </c>
      <c r="BA227" s="233">
        <f t="shared" si="243"/>
        <v>0</v>
      </c>
      <c r="BB227" s="233">
        <f t="shared" si="243"/>
        <v>0</v>
      </c>
      <c r="BC227" s="233">
        <f t="shared" si="243"/>
        <v>0</v>
      </c>
      <c r="BD227" s="233">
        <f t="shared" si="243"/>
        <v>0</v>
      </c>
      <c r="BE227" s="233">
        <f t="shared" si="243"/>
        <v>0</v>
      </c>
      <c r="BF227" s="233">
        <f t="shared" si="243"/>
        <v>0</v>
      </c>
      <c r="BG227" s="233">
        <f t="shared" si="243"/>
        <v>0</v>
      </c>
      <c r="BH227" s="233">
        <f t="shared" si="243"/>
        <v>0</v>
      </c>
      <c r="BI227" s="233">
        <f t="shared" si="243"/>
        <v>0</v>
      </c>
      <c r="BJ227" s="233">
        <f t="shared" si="243"/>
        <v>0</v>
      </c>
      <c r="BK227" s="233">
        <f t="shared" si="243"/>
        <v>0</v>
      </c>
      <c r="BL227" s="233">
        <f t="shared" si="243"/>
        <v>0</v>
      </c>
      <c r="BM227" s="233">
        <f t="shared" si="243"/>
        <v>0</v>
      </c>
      <c r="BN227" s="233">
        <f t="shared" si="243"/>
        <v>0</v>
      </c>
      <c r="BO227" s="233">
        <f t="shared" si="243"/>
        <v>0</v>
      </c>
      <c r="BP227" s="233">
        <f t="shared" si="243"/>
        <v>0</v>
      </c>
      <c r="BQ227" s="233">
        <f t="shared" si="243"/>
        <v>0</v>
      </c>
    </row>
    <row r="228" spans="1:69" s="15" customFormat="1" x14ac:dyDescent="0.2">
      <c r="A228" s="213"/>
      <c r="B228" s="213"/>
      <c r="C228" s="213"/>
      <c r="D228" s="205"/>
      <c r="E228" s="213" t="s">
        <v>248</v>
      </c>
      <c r="F228" s="213"/>
      <c r="G228" s="40" t="str">
        <f>InpCompany!$F$11</f>
        <v>£m (2017-18 prices)</v>
      </c>
      <c r="H228" s="146">
        <f t="shared" ref="H228:H233" si="244">SUM(J228:BQ228)</f>
        <v>0</v>
      </c>
      <c r="I228" s="145"/>
      <c r="J228" s="233">
        <f t="shared" si="240"/>
        <v>0</v>
      </c>
      <c r="K228" s="233">
        <f t="shared" ref="K228" si="245">K$185*K192</f>
        <v>0</v>
      </c>
      <c r="L228" s="233">
        <f t="shared" ref="L228:M228" si="246">L$185*L192</f>
        <v>0</v>
      </c>
      <c r="M228" s="233">
        <f t="shared" si="246"/>
        <v>0</v>
      </c>
      <c r="N228" s="233">
        <f t="shared" ref="N228:BQ228" si="247">N$185*N192</f>
        <v>0</v>
      </c>
      <c r="O228" s="233">
        <f t="shared" si="247"/>
        <v>0</v>
      </c>
      <c r="P228" s="233">
        <f t="shared" si="247"/>
        <v>0</v>
      </c>
      <c r="Q228" s="233">
        <f t="shared" si="247"/>
        <v>0</v>
      </c>
      <c r="R228" s="233">
        <f t="shared" si="247"/>
        <v>0</v>
      </c>
      <c r="S228" s="233">
        <f t="shared" si="247"/>
        <v>0</v>
      </c>
      <c r="T228" s="233">
        <f t="shared" si="247"/>
        <v>0</v>
      </c>
      <c r="U228" s="233">
        <f t="shared" si="247"/>
        <v>0</v>
      </c>
      <c r="V228" s="233">
        <f t="shared" si="247"/>
        <v>0</v>
      </c>
      <c r="W228" s="233">
        <f t="shared" si="247"/>
        <v>0</v>
      </c>
      <c r="X228" s="233">
        <f t="shared" si="247"/>
        <v>0</v>
      </c>
      <c r="Y228" s="233">
        <f t="shared" si="247"/>
        <v>0</v>
      </c>
      <c r="Z228" s="233">
        <f t="shared" si="247"/>
        <v>0</v>
      </c>
      <c r="AA228" s="233">
        <f t="shared" si="247"/>
        <v>0</v>
      </c>
      <c r="AB228" s="233">
        <f t="shared" si="247"/>
        <v>0</v>
      </c>
      <c r="AC228" s="233">
        <f t="shared" si="247"/>
        <v>0</v>
      </c>
      <c r="AD228" s="233">
        <f t="shared" si="247"/>
        <v>0</v>
      </c>
      <c r="AE228" s="233">
        <f t="shared" si="247"/>
        <v>0</v>
      </c>
      <c r="AF228" s="233">
        <f t="shared" si="247"/>
        <v>0</v>
      </c>
      <c r="AG228" s="233">
        <f t="shared" si="247"/>
        <v>0</v>
      </c>
      <c r="AH228" s="233">
        <f t="shared" si="247"/>
        <v>0</v>
      </c>
      <c r="AI228" s="233">
        <f t="shared" si="247"/>
        <v>0</v>
      </c>
      <c r="AJ228" s="233">
        <f t="shared" si="247"/>
        <v>0</v>
      </c>
      <c r="AK228" s="233">
        <f t="shared" si="247"/>
        <v>0</v>
      </c>
      <c r="AL228" s="233">
        <f t="shared" si="247"/>
        <v>0</v>
      </c>
      <c r="AM228" s="233">
        <f t="shared" si="247"/>
        <v>0</v>
      </c>
      <c r="AN228" s="233">
        <f t="shared" si="247"/>
        <v>0</v>
      </c>
      <c r="AO228" s="233">
        <f t="shared" si="247"/>
        <v>0</v>
      </c>
      <c r="AP228" s="233">
        <f t="shared" si="247"/>
        <v>0</v>
      </c>
      <c r="AQ228" s="233">
        <f t="shared" si="247"/>
        <v>0</v>
      </c>
      <c r="AR228" s="233">
        <f t="shared" si="247"/>
        <v>0</v>
      </c>
      <c r="AS228" s="233">
        <f t="shared" si="247"/>
        <v>0</v>
      </c>
      <c r="AT228" s="233">
        <f t="shared" si="247"/>
        <v>0</v>
      </c>
      <c r="AU228" s="233">
        <f t="shared" si="247"/>
        <v>0</v>
      </c>
      <c r="AV228" s="233">
        <f t="shared" si="247"/>
        <v>0</v>
      </c>
      <c r="AW228" s="233">
        <f t="shared" si="247"/>
        <v>0</v>
      </c>
      <c r="AX228" s="233">
        <f t="shared" si="247"/>
        <v>0</v>
      </c>
      <c r="AY228" s="233">
        <f t="shared" si="247"/>
        <v>0</v>
      </c>
      <c r="AZ228" s="233">
        <f t="shared" si="247"/>
        <v>0</v>
      </c>
      <c r="BA228" s="233">
        <f t="shared" si="247"/>
        <v>0</v>
      </c>
      <c r="BB228" s="233">
        <f t="shared" si="247"/>
        <v>0</v>
      </c>
      <c r="BC228" s="233">
        <f t="shared" si="247"/>
        <v>0</v>
      </c>
      <c r="BD228" s="233">
        <f t="shared" si="247"/>
        <v>0</v>
      </c>
      <c r="BE228" s="233">
        <f t="shared" si="247"/>
        <v>0</v>
      </c>
      <c r="BF228" s="233">
        <f t="shared" si="247"/>
        <v>0</v>
      </c>
      <c r="BG228" s="233">
        <f t="shared" si="247"/>
        <v>0</v>
      </c>
      <c r="BH228" s="233">
        <f t="shared" si="247"/>
        <v>0</v>
      </c>
      <c r="BI228" s="233">
        <f t="shared" si="247"/>
        <v>0</v>
      </c>
      <c r="BJ228" s="233">
        <f t="shared" si="247"/>
        <v>0</v>
      </c>
      <c r="BK228" s="233">
        <f t="shared" si="247"/>
        <v>0</v>
      </c>
      <c r="BL228" s="233">
        <f t="shared" si="247"/>
        <v>0</v>
      </c>
      <c r="BM228" s="233">
        <f t="shared" si="247"/>
        <v>0</v>
      </c>
      <c r="BN228" s="233">
        <f t="shared" si="247"/>
        <v>0</v>
      </c>
      <c r="BO228" s="233">
        <f t="shared" si="247"/>
        <v>0</v>
      </c>
      <c r="BP228" s="233">
        <f t="shared" si="247"/>
        <v>0</v>
      </c>
      <c r="BQ228" s="233">
        <f t="shared" si="247"/>
        <v>0</v>
      </c>
    </row>
    <row r="229" spans="1:69" s="15" customFormat="1" x14ac:dyDescent="0.2">
      <c r="A229" s="213"/>
      <c r="B229" s="213"/>
      <c r="C229" s="213"/>
      <c r="D229" s="213"/>
      <c r="E229" s="213" t="s">
        <v>249</v>
      </c>
      <c r="F229" s="213"/>
      <c r="G229" s="40" t="str">
        <f>InpCompany!$F$11</f>
        <v>£m (2017-18 prices)</v>
      </c>
      <c r="H229" s="146">
        <f t="shared" si="244"/>
        <v>0</v>
      </c>
      <c r="I229" s="145"/>
      <c r="J229" s="233">
        <f t="shared" si="240"/>
        <v>0</v>
      </c>
      <c r="K229" s="233">
        <f t="shared" ref="K229" si="248">K$185*K193</f>
        <v>0</v>
      </c>
      <c r="L229" s="233">
        <f t="shared" ref="L229:M229" si="249">L$185*L193</f>
        <v>0</v>
      </c>
      <c r="M229" s="233">
        <f t="shared" si="249"/>
        <v>0</v>
      </c>
      <c r="N229" s="233">
        <f t="shared" ref="N229:BQ229" si="250">N$185*N193</f>
        <v>0</v>
      </c>
      <c r="O229" s="233">
        <f t="shared" si="250"/>
        <v>0</v>
      </c>
      <c r="P229" s="233">
        <f t="shared" si="250"/>
        <v>0</v>
      </c>
      <c r="Q229" s="233">
        <f t="shared" si="250"/>
        <v>0</v>
      </c>
      <c r="R229" s="233">
        <f t="shared" si="250"/>
        <v>0</v>
      </c>
      <c r="S229" s="233">
        <f t="shared" si="250"/>
        <v>0</v>
      </c>
      <c r="T229" s="233">
        <f t="shared" si="250"/>
        <v>0</v>
      </c>
      <c r="U229" s="233">
        <f t="shared" si="250"/>
        <v>0</v>
      </c>
      <c r="V229" s="233">
        <f t="shared" si="250"/>
        <v>0</v>
      </c>
      <c r="W229" s="233">
        <f t="shared" si="250"/>
        <v>0</v>
      </c>
      <c r="X229" s="233">
        <f t="shared" si="250"/>
        <v>0</v>
      </c>
      <c r="Y229" s="233">
        <f t="shared" si="250"/>
        <v>0</v>
      </c>
      <c r="Z229" s="233">
        <f t="shared" si="250"/>
        <v>0</v>
      </c>
      <c r="AA229" s="233">
        <f t="shared" si="250"/>
        <v>0</v>
      </c>
      <c r="AB229" s="233">
        <f t="shared" si="250"/>
        <v>0</v>
      </c>
      <c r="AC229" s="233">
        <f t="shared" si="250"/>
        <v>0</v>
      </c>
      <c r="AD229" s="233">
        <f t="shared" si="250"/>
        <v>0</v>
      </c>
      <c r="AE229" s="233">
        <f t="shared" si="250"/>
        <v>0</v>
      </c>
      <c r="AF229" s="233">
        <f t="shared" si="250"/>
        <v>0</v>
      </c>
      <c r="AG229" s="233">
        <f t="shared" si="250"/>
        <v>0</v>
      </c>
      <c r="AH229" s="233">
        <f t="shared" si="250"/>
        <v>0</v>
      </c>
      <c r="AI229" s="233">
        <f t="shared" si="250"/>
        <v>0</v>
      </c>
      <c r="AJ229" s="233">
        <f t="shared" si="250"/>
        <v>0</v>
      </c>
      <c r="AK229" s="233">
        <f t="shared" si="250"/>
        <v>0</v>
      </c>
      <c r="AL229" s="233">
        <f t="shared" si="250"/>
        <v>0</v>
      </c>
      <c r="AM229" s="233">
        <f t="shared" si="250"/>
        <v>0</v>
      </c>
      <c r="AN229" s="233">
        <f t="shared" si="250"/>
        <v>0</v>
      </c>
      <c r="AO229" s="233">
        <f t="shared" si="250"/>
        <v>0</v>
      </c>
      <c r="AP229" s="233">
        <f t="shared" si="250"/>
        <v>0</v>
      </c>
      <c r="AQ229" s="233">
        <f t="shared" si="250"/>
        <v>0</v>
      </c>
      <c r="AR229" s="233">
        <f t="shared" si="250"/>
        <v>0</v>
      </c>
      <c r="AS229" s="233">
        <f t="shared" si="250"/>
        <v>0</v>
      </c>
      <c r="AT229" s="233">
        <f t="shared" si="250"/>
        <v>0</v>
      </c>
      <c r="AU229" s="233">
        <f t="shared" si="250"/>
        <v>0</v>
      </c>
      <c r="AV229" s="233">
        <f t="shared" si="250"/>
        <v>0</v>
      </c>
      <c r="AW229" s="233">
        <f t="shared" si="250"/>
        <v>0</v>
      </c>
      <c r="AX229" s="233">
        <f t="shared" si="250"/>
        <v>0</v>
      </c>
      <c r="AY229" s="233">
        <f t="shared" si="250"/>
        <v>0</v>
      </c>
      <c r="AZ229" s="233">
        <f t="shared" si="250"/>
        <v>0</v>
      </c>
      <c r="BA229" s="233">
        <f t="shared" si="250"/>
        <v>0</v>
      </c>
      <c r="BB229" s="233">
        <f t="shared" si="250"/>
        <v>0</v>
      </c>
      <c r="BC229" s="233">
        <f t="shared" si="250"/>
        <v>0</v>
      </c>
      <c r="BD229" s="233">
        <f t="shared" si="250"/>
        <v>0</v>
      </c>
      <c r="BE229" s="233">
        <f t="shared" si="250"/>
        <v>0</v>
      </c>
      <c r="BF229" s="233">
        <f t="shared" si="250"/>
        <v>0</v>
      </c>
      <c r="BG229" s="233">
        <f t="shared" si="250"/>
        <v>0</v>
      </c>
      <c r="BH229" s="233">
        <f t="shared" si="250"/>
        <v>0</v>
      </c>
      <c r="BI229" s="233">
        <f t="shared" si="250"/>
        <v>0</v>
      </c>
      <c r="BJ229" s="233">
        <f t="shared" si="250"/>
        <v>0</v>
      </c>
      <c r="BK229" s="233">
        <f t="shared" si="250"/>
        <v>0</v>
      </c>
      <c r="BL229" s="233">
        <f t="shared" si="250"/>
        <v>0</v>
      </c>
      <c r="BM229" s="233">
        <f t="shared" si="250"/>
        <v>0</v>
      </c>
      <c r="BN229" s="233">
        <f t="shared" si="250"/>
        <v>0</v>
      </c>
      <c r="BO229" s="233">
        <f t="shared" si="250"/>
        <v>0</v>
      </c>
      <c r="BP229" s="233">
        <f t="shared" si="250"/>
        <v>0</v>
      </c>
      <c r="BQ229" s="233">
        <f t="shared" si="250"/>
        <v>0</v>
      </c>
    </row>
    <row r="230" spans="1:69" s="15" customFormat="1" x14ac:dyDescent="0.2">
      <c r="A230" s="213"/>
      <c r="B230" s="213"/>
      <c r="C230" s="213"/>
      <c r="D230" s="213"/>
      <c r="E230" s="213" t="s">
        <v>250</v>
      </c>
      <c r="F230" s="213"/>
      <c r="G230" s="40" t="str">
        <f>InpCompany!$F$11</f>
        <v>£m (2017-18 prices)</v>
      </c>
      <c r="H230" s="146">
        <f t="shared" si="244"/>
        <v>0</v>
      </c>
      <c r="I230" s="145"/>
      <c r="J230" s="233">
        <f t="shared" si="240"/>
        <v>0</v>
      </c>
      <c r="K230" s="233">
        <f t="shared" ref="K230" si="251">K$185*K194</f>
        <v>0</v>
      </c>
      <c r="L230" s="233">
        <f t="shared" ref="L230:M230" si="252">L$185*L194</f>
        <v>0</v>
      </c>
      <c r="M230" s="233">
        <f t="shared" si="252"/>
        <v>0</v>
      </c>
      <c r="N230" s="233">
        <f t="shared" ref="N230:BQ230" si="253">N$185*N194</f>
        <v>0</v>
      </c>
      <c r="O230" s="233">
        <f t="shared" si="253"/>
        <v>0</v>
      </c>
      <c r="P230" s="233">
        <f t="shared" si="253"/>
        <v>0</v>
      </c>
      <c r="Q230" s="233">
        <f t="shared" si="253"/>
        <v>0</v>
      </c>
      <c r="R230" s="233">
        <f t="shared" si="253"/>
        <v>0</v>
      </c>
      <c r="S230" s="233">
        <f t="shared" si="253"/>
        <v>0</v>
      </c>
      <c r="T230" s="233">
        <f t="shared" si="253"/>
        <v>0</v>
      </c>
      <c r="U230" s="233">
        <f t="shared" si="253"/>
        <v>0</v>
      </c>
      <c r="V230" s="233">
        <f t="shared" si="253"/>
        <v>0</v>
      </c>
      <c r="W230" s="233">
        <f t="shared" si="253"/>
        <v>0</v>
      </c>
      <c r="X230" s="233">
        <f t="shared" si="253"/>
        <v>0</v>
      </c>
      <c r="Y230" s="233">
        <f t="shared" si="253"/>
        <v>0</v>
      </c>
      <c r="Z230" s="233">
        <f t="shared" si="253"/>
        <v>0</v>
      </c>
      <c r="AA230" s="233">
        <f t="shared" si="253"/>
        <v>0</v>
      </c>
      <c r="AB230" s="233">
        <f t="shared" si="253"/>
        <v>0</v>
      </c>
      <c r="AC230" s="233">
        <f t="shared" si="253"/>
        <v>0</v>
      </c>
      <c r="AD230" s="233">
        <f t="shared" si="253"/>
        <v>0</v>
      </c>
      <c r="AE230" s="233">
        <f t="shared" si="253"/>
        <v>0</v>
      </c>
      <c r="AF230" s="233">
        <f t="shared" si="253"/>
        <v>0</v>
      </c>
      <c r="AG230" s="233">
        <f t="shared" si="253"/>
        <v>0</v>
      </c>
      <c r="AH230" s="233">
        <f t="shared" si="253"/>
        <v>0</v>
      </c>
      <c r="AI230" s="233">
        <f t="shared" si="253"/>
        <v>0</v>
      </c>
      <c r="AJ230" s="233">
        <f t="shared" si="253"/>
        <v>0</v>
      </c>
      <c r="AK230" s="233">
        <f t="shared" si="253"/>
        <v>0</v>
      </c>
      <c r="AL230" s="233">
        <f t="shared" si="253"/>
        <v>0</v>
      </c>
      <c r="AM230" s="233">
        <f t="shared" si="253"/>
        <v>0</v>
      </c>
      <c r="AN230" s="233">
        <f t="shared" si="253"/>
        <v>0</v>
      </c>
      <c r="AO230" s="233">
        <f t="shared" si="253"/>
        <v>0</v>
      </c>
      <c r="AP230" s="233">
        <f t="shared" si="253"/>
        <v>0</v>
      </c>
      <c r="AQ230" s="233">
        <f t="shared" si="253"/>
        <v>0</v>
      </c>
      <c r="AR230" s="233">
        <f t="shared" si="253"/>
        <v>0</v>
      </c>
      <c r="AS230" s="233">
        <f t="shared" si="253"/>
        <v>0</v>
      </c>
      <c r="AT230" s="233">
        <f t="shared" si="253"/>
        <v>0</v>
      </c>
      <c r="AU230" s="233">
        <f t="shared" si="253"/>
        <v>0</v>
      </c>
      <c r="AV230" s="233">
        <f t="shared" si="253"/>
        <v>0</v>
      </c>
      <c r="AW230" s="233">
        <f t="shared" si="253"/>
        <v>0</v>
      </c>
      <c r="AX230" s="233">
        <f t="shared" si="253"/>
        <v>0</v>
      </c>
      <c r="AY230" s="233">
        <f t="shared" si="253"/>
        <v>0</v>
      </c>
      <c r="AZ230" s="233">
        <f t="shared" si="253"/>
        <v>0</v>
      </c>
      <c r="BA230" s="233">
        <f t="shared" si="253"/>
        <v>0</v>
      </c>
      <c r="BB230" s="233">
        <f t="shared" si="253"/>
        <v>0</v>
      </c>
      <c r="BC230" s="233">
        <f t="shared" si="253"/>
        <v>0</v>
      </c>
      <c r="BD230" s="233">
        <f t="shared" si="253"/>
        <v>0</v>
      </c>
      <c r="BE230" s="233">
        <f t="shared" si="253"/>
        <v>0</v>
      </c>
      <c r="BF230" s="233">
        <f t="shared" si="253"/>
        <v>0</v>
      </c>
      <c r="BG230" s="233">
        <f t="shared" si="253"/>
        <v>0</v>
      </c>
      <c r="BH230" s="233">
        <f t="shared" si="253"/>
        <v>0</v>
      </c>
      <c r="BI230" s="233">
        <f t="shared" si="253"/>
        <v>0</v>
      </c>
      <c r="BJ230" s="233">
        <f t="shared" si="253"/>
        <v>0</v>
      </c>
      <c r="BK230" s="233">
        <f t="shared" si="253"/>
        <v>0</v>
      </c>
      <c r="BL230" s="233">
        <f t="shared" si="253"/>
        <v>0</v>
      </c>
      <c r="BM230" s="233">
        <f t="shared" si="253"/>
        <v>0</v>
      </c>
      <c r="BN230" s="233">
        <f t="shared" si="253"/>
        <v>0</v>
      </c>
      <c r="BO230" s="233">
        <f t="shared" si="253"/>
        <v>0</v>
      </c>
      <c r="BP230" s="233">
        <f t="shared" si="253"/>
        <v>0</v>
      </c>
      <c r="BQ230" s="233">
        <f t="shared" si="253"/>
        <v>0</v>
      </c>
    </row>
    <row r="231" spans="1:69" s="15" customFormat="1" x14ac:dyDescent="0.2">
      <c r="A231" s="213"/>
      <c r="B231" s="213"/>
      <c r="C231" s="213"/>
      <c r="D231" s="213"/>
      <c r="E231" s="213" t="s">
        <v>251</v>
      </c>
      <c r="F231" s="213"/>
      <c r="G231" s="40" t="str">
        <f>InpCompany!$F$11</f>
        <v>£m (2017-18 prices)</v>
      </c>
      <c r="H231" s="146">
        <f t="shared" si="244"/>
        <v>0</v>
      </c>
      <c r="I231" s="145"/>
      <c r="J231" s="233">
        <f t="shared" si="240"/>
        <v>0</v>
      </c>
      <c r="K231" s="233">
        <f t="shared" ref="K231" si="254">K$185*K195</f>
        <v>0</v>
      </c>
      <c r="L231" s="233">
        <f t="shared" ref="L231:M231" si="255">L$185*L195</f>
        <v>0</v>
      </c>
      <c r="M231" s="233">
        <f t="shared" si="255"/>
        <v>0</v>
      </c>
      <c r="N231" s="233">
        <f t="shared" ref="N231:BQ231" si="256">N$185*N195</f>
        <v>0</v>
      </c>
      <c r="O231" s="233">
        <f t="shared" si="256"/>
        <v>0</v>
      </c>
      <c r="P231" s="233">
        <f t="shared" si="256"/>
        <v>0</v>
      </c>
      <c r="Q231" s="233">
        <f t="shared" si="256"/>
        <v>0</v>
      </c>
      <c r="R231" s="233">
        <f t="shared" si="256"/>
        <v>0</v>
      </c>
      <c r="S231" s="233">
        <f t="shared" si="256"/>
        <v>0</v>
      </c>
      <c r="T231" s="233">
        <f t="shared" si="256"/>
        <v>0</v>
      </c>
      <c r="U231" s="233">
        <f t="shared" si="256"/>
        <v>0</v>
      </c>
      <c r="V231" s="233">
        <f t="shared" si="256"/>
        <v>0</v>
      </c>
      <c r="W231" s="233">
        <f t="shared" si="256"/>
        <v>0</v>
      </c>
      <c r="X231" s="233">
        <f t="shared" si="256"/>
        <v>0</v>
      </c>
      <c r="Y231" s="233">
        <f t="shared" si="256"/>
        <v>0</v>
      </c>
      <c r="Z231" s="233">
        <f t="shared" si="256"/>
        <v>0</v>
      </c>
      <c r="AA231" s="233">
        <f t="shared" si="256"/>
        <v>0</v>
      </c>
      <c r="AB231" s="233">
        <f t="shared" si="256"/>
        <v>0</v>
      </c>
      <c r="AC231" s="233">
        <f t="shared" si="256"/>
        <v>0</v>
      </c>
      <c r="AD231" s="233">
        <f t="shared" si="256"/>
        <v>0</v>
      </c>
      <c r="AE231" s="233">
        <f t="shared" si="256"/>
        <v>0</v>
      </c>
      <c r="AF231" s="233">
        <f t="shared" si="256"/>
        <v>0</v>
      </c>
      <c r="AG231" s="233">
        <f t="shared" si="256"/>
        <v>0</v>
      </c>
      <c r="AH231" s="233">
        <f t="shared" si="256"/>
        <v>0</v>
      </c>
      <c r="AI231" s="233">
        <f t="shared" si="256"/>
        <v>0</v>
      </c>
      <c r="AJ231" s="233">
        <f t="shared" si="256"/>
        <v>0</v>
      </c>
      <c r="AK231" s="233">
        <f t="shared" si="256"/>
        <v>0</v>
      </c>
      <c r="AL231" s="233">
        <f t="shared" si="256"/>
        <v>0</v>
      </c>
      <c r="AM231" s="233">
        <f t="shared" si="256"/>
        <v>0</v>
      </c>
      <c r="AN231" s="233">
        <f t="shared" si="256"/>
        <v>0</v>
      </c>
      <c r="AO231" s="233">
        <f t="shared" si="256"/>
        <v>0</v>
      </c>
      <c r="AP231" s="233">
        <f t="shared" si="256"/>
        <v>0</v>
      </c>
      <c r="AQ231" s="233">
        <f t="shared" si="256"/>
        <v>0</v>
      </c>
      <c r="AR231" s="233">
        <f t="shared" si="256"/>
        <v>0</v>
      </c>
      <c r="AS231" s="233">
        <f t="shared" si="256"/>
        <v>0</v>
      </c>
      <c r="AT231" s="233">
        <f t="shared" si="256"/>
        <v>0</v>
      </c>
      <c r="AU231" s="233">
        <f t="shared" si="256"/>
        <v>0</v>
      </c>
      <c r="AV231" s="233">
        <f t="shared" si="256"/>
        <v>0</v>
      </c>
      <c r="AW231" s="233">
        <f t="shared" si="256"/>
        <v>0</v>
      </c>
      <c r="AX231" s="233">
        <f t="shared" si="256"/>
        <v>0</v>
      </c>
      <c r="AY231" s="233">
        <f t="shared" si="256"/>
        <v>0</v>
      </c>
      <c r="AZ231" s="233">
        <f t="shared" si="256"/>
        <v>0</v>
      </c>
      <c r="BA231" s="233">
        <f t="shared" si="256"/>
        <v>0</v>
      </c>
      <c r="BB231" s="233">
        <f t="shared" si="256"/>
        <v>0</v>
      </c>
      <c r="BC231" s="233">
        <f t="shared" si="256"/>
        <v>0</v>
      </c>
      <c r="BD231" s="233">
        <f t="shared" si="256"/>
        <v>0</v>
      </c>
      <c r="BE231" s="233">
        <f t="shared" si="256"/>
        <v>0</v>
      </c>
      <c r="BF231" s="233">
        <f t="shared" si="256"/>
        <v>0</v>
      </c>
      <c r="BG231" s="233">
        <f t="shared" si="256"/>
        <v>0</v>
      </c>
      <c r="BH231" s="233">
        <f t="shared" si="256"/>
        <v>0</v>
      </c>
      <c r="BI231" s="233">
        <f t="shared" si="256"/>
        <v>0</v>
      </c>
      <c r="BJ231" s="233">
        <f t="shared" si="256"/>
        <v>0</v>
      </c>
      <c r="BK231" s="233">
        <f t="shared" si="256"/>
        <v>0</v>
      </c>
      <c r="BL231" s="233">
        <f t="shared" si="256"/>
        <v>0</v>
      </c>
      <c r="BM231" s="233">
        <f t="shared" si="256"/>
        <v>0</v>
      </c>
      <c r="BN231" s="233">
        <f t="shared" si="256"/>
        <v>0</v>
      </c>
      <c r="BO231" s="233">
        <f t="shared" si="256"/>
        <v>0</v>
      </c>
      <c r="BP231" s="233">
        <f t="shared" si="256"/>
        <v>0</v>
      </c>
      <c r="BQ231" s="233">
        <f t="shared" si="256"/>
        <v>0</v>
      </c>
    </row>
    <row r="232" spans="1:69" s="15" customFormat="1" x14ac:dyDescent="0.2">
      <c r="A232" s="213"/>
      <c r="B232" s="213"/>
      <c r="C232" s="213"/>
      <c r="D232" s="213"/>
      <c r="E232" s="213" t="s">
        <v>252</v>
      </c>
      <c r="F232" s="213"/>
      <c r="G232" s="40" t="str">
        <f>InpCompany!$F$11</f>
        <v>£m (2017-18 prices)</v>
      </c>
      <c r="H232" s="146">
        <f t="shared" si="244"/>
        <v>0</v>
      </c>
      <c r="I232" s="145"/>
      <c r="J232" s="233">
        <f t="shared" si="240"/>
        <v>0</v>
      </c>
      <c r="K232" s="233">
        <f t="shared" ref="K232" si="257">K$185*K196</f>
        <v>0</v>
      </c>
      <c r="L232" s="233">
        <f t="shared" ref="L232:M232" si="258">L$185*L196</f>
        <v>0</v>
      </c>
      <c r="M232" s="233">
        <f t="shared" si="258"/>
        <v>0</v>
      </c>
      <c r="N232" s="233">
        <f t="shared" ref="N232:BQ232" si="259">N$185*N196</f>
        <v>0</v>
      </c>
      <c r="O232" s="233">
        <f t="shared" si="259"/>
        <v>0</v>
      </c>
      <c r="P232" s="233">
        <f t="shared" si="259"/>
        <v>0</v>
      </c>
      <c r="Q232" s="233">
        <f t="shared" si="259"/>
        <v>0</v>
      </c>
      <c r="R232" s="233">
        <f t="shared" si="259"/>
        <v>0</v>
      </c>
      <c r="S232" s="233">
        <f t="shared" si="259"/>
        <v>0</v>
      </c>
      <c r="T232" s="233">
        <f t="shared" si="259"/>
        <v>0</v>
      </c>
      <c r="U232" s="233">
        <f t="shared" si="259"/>
        <v>0</v>
      </c>
      <c r="V232" s="233">
        <f t="shared" si="259"/>
        <v>0</v>
      </c>
      <c r="W232" s="233">
        <f t="shared" si="259"/>
        <v>0</v>
      </c>
      <c r="X232" s="233">
        <f t="shared" si="259"/>
        <v>0</v>
      </c>
      <c r="Y232" s="233">
        <f t="shared" si="259"/>
        <v>0</v>
      </c>
      <c r="Z232" s="233">
        <f t="shared" si="259"/>
        <v>0</v>
      </c>
      <c r="AA232" s="233">
        <f t="shared" si="259"/>
        <v>0</v>
      </c>
      <c r="AB232" s="233">
        <f t="shared" si="259"/>
        <v>0</v>
      </c>
      <c r="AC232" s="233">
        <f t="shared" si="259"/>
        <v>0</v>
      </c>
      <c r="AD232" s="233">
        <f t="shared" si="259"/>
        <v>0</v>
      </c>
      <c r="AE232" s="233">
        <f t="shared" si="259"/>
        <v>0</v>
      </c>
      <c r="AF232" s="233">
        <f t="shared" si="259"/>
        <v>0</v>
      </c>
      <c r="AG232" s="233">
        <f t="shared" si="259"/>
        <v>0</v>
      </c>
      <c r="AH232" s="233">
        <f t="shared" si="259"/>
        <v>0</v>
      </c>
      <c r="AI232" s="233">
        <f t="shared" si="259"/>
        <v>0</v>
      </c>
      <c r="AJ232" s="233">
        <f t="shared" si="259"/>
        <v>0</v>
      </c>
      <c r="AK232" s="233">
        <f t="shared" si="259"/>
        <v>0</v>
      </c>
      <c r="AL232" s="233">
        <f t="shared" si="259"/>
        <v>0</v>
      </c>
      <c r="AM232" s="233">
        <f t="shared" si="259"/>
        <v>0</v>
      </c>
      <c r="AN232" s="233">
        <f t="shared" si="259"/>
        <v>0</v>
      </c>
      <c r="AO232" s="233">
        <f t="shared" si="259"/>
        <v>0</v>
      </c>
      <c r="AP232" s="233">
        <f t="shared" si="259"/>
        <v>0</v>
      </c>
      <c r="AQ232" s="233">
        <f t="shared" si="259"/>
        <v>0</v>
      </c>
      <c r="AR232" s="233">
        <f t="shared" si="259"/>
        <v>0</v>
      </c>
      <c r="AS232" s="233">
        <f t="shared" si="259"/>
        <v>0</v>
      </c>
      <c r="AT232" s="233">
        <f t="shared" si="259"/>
        <v>0</v>
      </c>
      <c r="AU232" s="233">
        <f t="shared" si="259"/>
        <v>0</v>
      </c>
      <c r="AV232" s="233">
        <f t="shared" si="259"/>
        <v>0</v>
      </c>
      <c r="AW232" s="233">
        <f t="shared" si="259"/>
        <v>0</v>
      </c>
      <c r="AX232" s="233">
        <f t="shared" si="259"/>
        <v>0</v>
      </c>
      <c r="AY232" s="233">
        <f t="shared" si="259"/>
        <v>0</v>
      </c>
      <c r="AZ232" s="233">
        <f t="shared" si="259"/>
        <v>0</v>
      </c>
      <c r="BA232" s="233">
        <f t="shared" si="259"/>
        <v>0</v>
      </c>
      <c r="BB232" s="233">
        <f t="shared" si="259"/>
        <v>0</v>
      </c>
      <c r="BC232" s="233">
        <f t="shared" si="259"/>
        <v>0</v>
      </c>
      <c r="BD232" s="233">
        <f t="shared" si="259"/>
        <v>0</v>
      </c>
      <c r="BE232" s="233">
        <f t="shared" si="259"/>
        <v>0</v>
      </c>
      <c r="BF232" s="233">
        <f t="shared" si="259"/>
        <v>0</v>
      </c>
      <c r="BG232" s="233">
        <f t="shared" si="259"/>
        <v>0</v>
      </c>
      <c r="BH232" s="233">
        <f t="shared" si="259"/>
        <v>0</v>
      </c>
      <c r="BI232" s="233">
        <f t="shared" si="259"/>
        <v>0</v>
      </c>
      <c r="BJ232" s="233">
        <f t="shared" si="259"/>
        <v>0</v>
      </c>
      <c r="BK232" s="233">
        <f t="shared" si="259"/>
        <v>0</v>
      </c>
      <c r="BL232" s="233">
        <f t="shared" si="259"/>
        <v>0</v>
      </c>
      <c r="BM232" s="233">
        <f t="shared" si="259"/>
        <v>0</v>
      </c>
      <c r="BN232" s="233">
        <f t="shared" si="259"/>
        <v>0</v>
      </c>
      <c r="BO232" s="233">
        <f t="shared" si="259"/>
        <v>0</v>
      </c>
      <c r="BP232" s="233">
        <f t="shared" si="259"/>
        <v>0</v>
      </c>
      <c r="BQ232" s="233">
        <f t="shared" si="259"/>
        <v>0</v>
      </c>
    </row>
    <row r="233" spans="1:69" s="15" customFormat="1" x14ac:dyDescent="0.2">
      <c r="A233" s="213"/>
      <c r="B233" s="213"/>
      <c r="C233" s="213"/>
      <c r="D233" s="213"/>
      <c r="E233" s="213" t="s">
        <v>253</v>
      </c>
      <c r="F233" s="213"/>
      <c r="G233" s="40" t="str">
        <f>InpCompany!$F$11</f>
        <v>£m (2017-18 prices)</v>
      </c>
      <c r="H233" s="146">
        <f t="shared" si="244"/>
        <v>0</v>
      </c>
      <c r="I233" s="145"/>
      <c r="J233" s="233">
        <f t="shared" si="240"/>
        <v>0</v>
      </c>
      <c r="K233" s="233">
        <f t="shared" ref="K233" si="260">K$185*K197</f>
        <v>0</v>
      </c>
      <c r="L233" s="233">
        <f t="shared" ref="L233:M233" si="261">L$185*L197</f>
        <v>0</v>
      </c>
      <c r="M233" s="233">
        <f t="shared" si="261"/>
        <v>0</v>
      </c>
      <c r="N233" s="233">
        <f t="shared" ref="N233:BQ233" si="262">N$185*N197</f>
        <v>0</v>
      </c>
      <c r="O233" s="233">
        <f t="shared" si="262"/>
        <v>0</v>
      </c>
      <c r="P233" s="233">
        <f t="shared" si="262"/>
        <v>0</v>
      </c>
      <c r="Q233" s="233">
        <f t="shared" si="262"/>
        <v>0</v>
      </c>
      <c r="R233" s="233">
        <f t="shared" si="262"/>
        <v>0</v>
      </c>
      <c r="S233" s="233">
        <f t="shared" si="262"/>
        <v>0</v>
      </c>
      <c r="T233" s="233">
        <f t="shared" si="262"/>
        <v>0</v>
      </c>
      <c r="U233" s="233">
        <f t="shared" si="262"/>
        <v>0</v>
      </c>
      <c r="V233" s="233">
        <f t="shared" si="262"/>
        <v>0</v>
      </c>
      <c r="W233" s="233">
        <f t="shared" si="262"/>
        <v>0</v>
      </c>
      <c r="X233" s="233">
        <f t="shared" si="262"/>
        <v>0</v>
      </c>
      <c r="Y233" s="233">
        <f t="shared" si="262"/>
        <v>0</v>
      </c>
      <c r="Z233" s="233">
        <f t="shared" si="262"/>
        <v>0</v>
      </c>
      <c r="AA233" s="233">
        <f t="shared" si="262"/>
        <v>0</v>
      </c>
      <c r="AB233" s="233">
        <f t="shared" si="262"/>
        <v>0</v>
      </c>
      <c r="AC233" s="233">
        <f t="shared" si="262"/>
        <v>0</v>
      </c>
      <c r="AD233" s="233">
        <f t="shared" si="262"/>
        <v>0</v>
      </c>
      <c r="AE233" s="233">
        <f t="shared" si="262"/>
        <v>0</v>
      </c>
      <c r="AF233" s="233">
        <f t="shared" si="262"/>
        <v>0</v>
      </c>
      <c r="AG233" s="233">
        <f t="shared" si="262"/>
        <v>0</v>
      </c>
      <c r="AH233" s="233">
        <f t="shared" si="262"/>
        <v>0</v>
      </c>
      <c r="AI233" s="233">
        <f t="shared" si="262"/>
        <v>0</v>
      </c>
      <c r="AJ233" s="233">
        <f t="shared" si="262"/>
        <v>0</v>
      </c>
      <c r="AK233" s="233">
        <f t="shared" si="262"/>
        <v>0</v>
      </c>
      <c r="AL233" s="233">
        <f t="shared" si="262"/>
        <v>0</v>
      </c>
      <c r="AM233" s="233">
        <f t="shared" si="262"/>
        <v>0</v>
      </c>
      <c r="AN233" s="233">
        <f t="shared" si="262"/>
        <v>0</v>
      </c>
      <c r="AO233" s="233">
        <f t="shared" si="262"/>
        <v>0</v>
      </c>
      <c r="AP233" s="233">
        <f t="shared" si="262"/>
        <v>0</v>
      </c>
      <c r="AQ233" s="233">
        <f t="shared" si="262"/>
        <v>0</v>
      </c>
      <c r="AR233" s="233">
        <f t="shared" si="262"/>
        <v>0</v>
      </c>
      <c r="AS233" s="233">
        <f t="shared" si="262"/>
        <v>0</v>
      </c>
      <c r="AT233" s="233">
        <f t="shared" si="262"/>
        <v>0</v>
      </c>
      <c r="AU233" s="233">
        <f t="shared" si="262"/>
        <v>0</v>
      </c>
      <c r="AV233" s="233">
        <f t="shared" si="262"/>
        <v>0</v>
      </c>
      <c r="AW233" s="233">
        <f t="shared" si="262"/>
        <v>0</v>
      </c>
      <c r="AX233" s="233">
        <f t="shared" si="262"/>
        <v>0</v>
      </c>
      <c r="AY233" s="233">
        <f t="shared" si="262"/>
        <v>0</v>
      </c>
      <c r="AZ233" s="233">
        <f t="shared" si="262"/>
        <v>0</v>
      </c>
      <c r="BA233" s="233">
        <f t="shared" si="262"/>
        <v>0</v>
      </c>
      <c r="BB233" s="233">
        <f t="shared" si="262"/>
        <v>0</v>
      </c>
      <c r="BC233" s="233">
        <f t="shared" si="262"/>
        <v>0</v>
      </c>
      <c r="BD233" s="233">
        <f t="shared" si="262"/>
        <v>0</v>
      </c>
      <c r="BE233" s="233">
        <f t="shared" si="262"/>
        <v>0</v>
      </c>
      <c r="BF233" s="233">
        <f t="shared" si="262"/>
        <v>0</v>
      </c>
      <c r="BG233" s="233">
        <f t="shared" si="262"/>
        <v>0</v>
      </c>
      <c r="BH233" s="233">
        <f t="shared" si="262"/>
        <v>0</v>
      </c>
      <c r="BI233" s="233">
        <f t="shared" si="262"/>
        <v>0</v>
      </c>
      <c r="BJ233" s="233">
        <f t="shared" si="262"/>
        <v>0</v>
      </c>
      <c r="BK233" s="233">
        <f t="shared" si="262"/>
        <v>0</v>
      </c>
      <c r="BL233" s="233">
        <f t="shared" si="262"/>
        <v>0</v>
      </c>
      <c r="BM233" s="233">
        <f t="shared" si="262"/>
        <v>0</v>
      </c>
      <c r="BN233" s="233">
        <f t="shared" si="262"/>
        <v>0</v>
      </c>
      <c r="BO233" s="233">
        <f t="shared" si="262"/>
        <v>0</v>
      </c>
      <c r="BP233" s="233">
        <f t="shared" si="262"/>
        <v>0</v>
      </c>
      <c r="BQ233" s="233">
        <f t="shared" si="262"/>
        <v>0</v>
      </c>
    </row>
    <row r="234" spans="1:69" s="15" customFormat="1" x14ac:dyDescent="0.2">
      <c r="A234" s="213"/>
      <c r="B234" s="213"/>
      <c r="C234" s="213"/>
      <c r="D234" s="213"/>
      <c r="E234" s="213"/>
      <c r="F234" s="213"/>
      <c r="G234" s="40"/>
      <c r="H234" s="43"/>
      <c r="I234" s="226"/>
      <c r="J234" s="219"/>
      <c r="K234" s="219"/>
      <c r="L234" s="219"/>
      <c r="M234" s="219"/>
      <c r="N234" s="219"/>
      <c r="O234" s="219"/>
      <c r="P234" s="219"/>
      <c r="Q234" s="219"/>
      <c r="R234" s="219"/>
      <c r="S234" s="219"/>
      <c r="T234" s="219"/>
      <c r="U234" s="219"/>
      <c r="V234" s="219"/>
      <c r="W234" s="219"/>
      <c r="X234" s="219"/>
      <c r="Y234" s="219"/>
      <c r="Z234" s="219"/>
      <c r="AA234" s="219"/>
      <c r="AB234" s="219"/>
      <c r="AC234" s="219"/>
      <c r="AD234" s="219"/>
      <c r="AE234" s="219"/>
      <c r="AF234" s="219"/>
      <c r="AG234" s="219"/>
      <c r="AH234" s="219"/>
      <c r="AI234" s="219"/>
      <c r="AJ234" s="219"/>
      <c r="AK234" s="219"/>
      <c r="AL234" s="219"/>
      <c r="AM234" s="219"/>
      <c r="AN234" s="219"/>
      <c r="AO234" s="219"/>
      <c r="AP234" s="219"/>
      <c r="AQ234" s="219"/>
      <c r="AR234" s="219"/>
      <c r="AS234" s="219"/>
      <c r="AT234" s="219"/>
      <c r="AU234" s="219"/>
      <c r="AV234" s="219"/>
      <c r="AW234" s="219"/>
      <c r="AX234" s="219"/>
      <c r="AY234" s="219"/>
      <c r="AZ234" s="219"/>
      <c r="BA234" s="219"/>
      <c r="BB234" s="219"/>
      <c r="BC234" s="219"/>
      <c r="BD234" s="219"/>
      <c r="BE234" s="219"/>
      <c r="BF234" s="219"/>
      <c r="BG234" s="219"/>
      <c r="BH234" s="219"/>
      <c r="BI234" s="219"/>
      <c r="BJ234" s="219"/>
      <c r="BK234" s="219"/>
      <c r="BL234" s="219"/>
      <c r="BM234" s="219"/>
      <c r="BN234" s="219"/>
      <c r="BO234" s="219"/>
      <c r="BP234" s="219"/>
      <c r="BQ234" s="219"/>
    </row>
    <row r="235" spans="1:69" s="15" customFormat="1" x14ac:dyDescent="0.2">
      <c r="A235" s="213"/>
      <c r="B235" s="213"/>
      <c r="C235" s="213"/>
      <c r="D235" s="213"/>
      <c r="E235" s="213"/>
      <c r="F235" s="213"/>
      <c r="G235" s="213"/>
      <c r="H235" s="31"/>
      <c r="I235" s="213"/>
      <c r="J235" s="217"/>
      <c r="K235" s="217"/>
      <c r="L235" s="217"/>
      <c r="M235" s="217"/>
      <c r="N235" s="217"/>
      <c r="O235" s="217"/>
      <c r="P235" s="217"/>
      <c r="Q235" s="217"/>
      <c r="R235" s="217"/>
      <c r="S235" s="217"/>
      <c r="T235" s="217"/>
      <c r="U235" s="217"/>
      <c r="V235" s="217"/>
      <c r="W235" s="217"/>
      <c r="X235" s="217"/>
      <c r="Y235" s="217"/>
      <c r="Z235" s="217"/>
      <c r="AA235" s="217"/>
      <c r="AB235" s="217"/>
      <c r="AC235" s="217"/>
      <c r="AD235" s="217"/>
      <c r="AE235" s="217"/>
      <c r="AF235" s="217"/>
      <c r="AG235" s="217"/>
      <c r="AH235" s="217"/>
      <c r="AI235" s="217"/>
      <c r="AJ235" s="217"/>
      <c r="AK235" s="217"/>
      <c r="AL235" s="217"/>
      <c r="AM235" s="217"/>
      <c r="AN235" s="217"/>
      <c r="AO235" s="217"/>
      <c r="AP235" s="217"/>
      <c r="AQ235" s="217"/>
      <c r="AR235" s="217"/>
      <c r="AS235" s="217"/>
      <c r="AT235" s="217"/>
      <c r="AU235" s="217"/>
      <c r="AV235" s="217"/>
      <c r="AW235" s="217"/>
      <c r="AX235" s="217"/>
      <c r="AY235" s="217"/>
      <c r="AZ235" s="217"/>
      <c r="BA235" s="217"/>
      <c r="BB235" s="217"/>
      <c r="BC235" s="217"/>
      <c r="BD235" s="217"/>
      <c r="BE235" s="217"/>
      <c r="BF235" s="217"/>
      <c r="BG235" s="217"/>
      <c r="BH235" s="217"/>
      <c r="BI235" s="217"/>
      <c r="BJ235" s="217"/>
      <c r="BK235" s="217"/>
      <c r="BL235" s="217"/>
      <c r="BM235" s="217"/>
      <c r="BN235" s="217"/>
      <c r="BO235" s="217"/>
      <c r="BP235" s="217"/>
      <c r="BQ235" s="217"/>
    </row>
    <row r="236" spans="1:69" s="38" customFormat="1" x14ac:dyDescent="0.2">
      <c r="A236" s="8" t="s">
        <v>254</v>
      </c>
      <c r="B236" s="32"/>
      <c r="C236" s="33"/>
      <c r="D236" s="34"/>
      <c r="E236" s="34"/>
      <c r="F236" s="34"/>
      <c r="G236" s="216"/>
      <c r="H236" s="44"/>
      <c r="I236" s="216"/>
      <c r="J236" s="227"/>
      <c r="K236" s="227"/>
      <c r="L236" s="227"/>
      <c r="M236" s="227"/>
      <c r="N236" s="227"/>
      <c r="O236" s="227"/>
      <c r="P236" s="227"/>
      <c r="Q236" s="227"/>
      <c r="R236" s="227"/>
      <c r="S236" s="227"/>
      <c r="T236" s="227"/>
      <c r="U236" s="227"/>
      <c r="V236" s="227"/>
      <c r="W236" s="227"/>
      <c r="X236" s="227"/>
      <c r="Y236" s="227"/>
      <c r="Z236" s="227"/>
      <c r="AA236" s="227"/>
      <c r="AB236" s="227"/>
      <c r="AC236" s="227"/>
      <c r="AD236" s="227"/>
      <c r="AE236" s="227"/>
      <c r="AF236" s="227"/>
      <c r="AG236" s="227"/>
      <c r="AH236" s="227"/>
      <c r="AI236" s="227"/>
      <c r="AJ236" s="227"/>
      <c r="AK236" s="227"/>
      <c r="AL236" s="227"/>
      <c r="AM236" s="227"/>
      <c r="AN236" s="227"/>
      <c r="AO236" s="227"/>
      <c r="AP236" s="227"/>
      <c r="AQ236" s="227"/>
      <c r="AR236" s="227"/>
      <c r="AS236" s="227"/>
      <c r="AT236" s="227"/>
      <c r="AU236" s="227"/>
      <c r="AV236" s="227"/>
      <c r="AW236" s="227"/>
      <c r="AX236" s="227"/>
      <c r="AY236" s="227"/>
      <c r="AZ236" s="227"/>
      <c r="BA236" s="227"/>
      <c r="BB236" s="227"/>
      <c r="BC236" s="227"/>
      <c r="BD236" s="227"/>
      <c r="BE236" s="227"/>
      <c r="BF236" s="227"/>
      <c r="BG236" s="227"/>
      <c r="BH236" s="227"/>
      <c r="BI236" s="227"/>
      <c r="BJ236" s="227"/>
      <c r="BK236" s="227"/>
      <c r="BL236" s="227"/>
      <c r="BM236" s="227"/>
      <c r="BN236" s="227"/>
      <c r="BO236" s="227"/>
      <c r="BP236" s="227"/>
      <c r="BQ236" s="227"/>
    </row>
    <row r="237" spans="1:69" s="15" customFormat="1" x14ac:dyDescent="0.2">
      <c r="A237" s="213"/>
      <c r="B237" s="213"/>
      <c r="C237" s="213"/>
      <c r="D237" s="213"/>
      <c r="E237" s="213"/>
      <c r="F237" s="213"/>
      <c r="G237" s="213"/>
      <c r="H237" s="31"/>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row>
    <row r="238" spans="1:69" s="15" customFormat="1" x14ac:dyDescent="0.2">
      <c r="A238" s="213"/>
      <c r="B238" s="213"/>
      <c r="C238" s="36" t="s">
        <v>255</v>
      </c>
      <c r="D238" s="213"/>
      <c r="E238" s="213"/>
      <c r="F238" s="213"/>
      <c r="G238" s="213"/>
      <c r="H238" s="31"/>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row>
    <row r="239" spans="1:69" s="15" customFormat="1" x14ac:dyDescent="0.2">
      <c r="A239" s="213"/>
      <c r="B239" s="213"/>
      <c r="C239" s="36"/>
      <c r="D239" s="213"/>
      <c r="E239" s="213"/>
      <c r="F239" s="213"/>
      <c r="G239" s="213"/>
      <c r="H239" s="31"/>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row>
    <row r="240" spans="1:69" s="15" customFormat="1" x14ac:dyDescent="0.2">
      <c r="A240" s="213"/>
      <c r="B240" s="213"/>
      <c r="C240" s="213"/>
      <c r="D240" s="205" t="s">
        <v>256</v>
      </c>
      <c r="E240" s="213"/>
      <c r="F240" s="213"/>
      <c r="G240" s="213"/>
      <c r="H240" s="31"/>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row>
    <row r="241" spans="4:69" s="15" customFormat="1" x14ac:dyDescent="0.2">
      <c r="D241" s="213"/>
      <c r="E241" s="210" t="s">
        <v>257</v>
      </c>
      <c r="F241" s="149">
        <f>H200</f>
        <v>0</v>
      </c>
      <c r="G241" s="210" t="str">
        <f>InpCompany!$F$11</f>
        <v>£m (2017-18 prices)</v>
      </c>
      <c r="I241" s="46"/>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row>
    <row r="242" spans="4:69" s="15" customFormat="1" x14ac:dyDescent="0.2">
      <c r="D242" s="213"/>
      <c r="E242" s="210" t="s">
        <v>258</v>
      </c>
      <c r="F242" s="149">
        <f>H201</f>
        <v>0</v>
      </c>
      <c r="G242" s="210" t="str">
        <f>InpCompany!$F$11</f>
        <v>£m (2017-18 prices)</v>
      </c>
      <c r="I242" s="46"/>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row>
    <row r="243" spans="4:69" s="15" customFormat="1" x14ac:dyDescent="0.2">
      <c r="D243" s="213"/>
      <c r="E243" s="210" t="s">
        <v>259</v>
      </c>
      <c r="F243" s="149">
        <f>H202</f>
        <v>0</v>
      </c>
      <c r="G243" s="210" t="str">
        <f>InpCompany!$F$11</f>
        <v>£m (2017-18 prices)</v>
      </c>
      <c r="I243" s="46"/>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c r="AK243" s="213"/>
      <c r="AL243" s="213"/>
      <c r="AM243" s="213"/>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3"/>
      <c r="BQ243" s="213"/>
    </row>
    <row r="244" spans="4:69" s="15" customFormat="1" x14ac:dyDescent="0.2">
      <c r="D244" s="213"/>
      <c r="E244" s="210" t="s">
        <v>260</v>
      </c>
      <c r="F244" s="149">
        <f>H203</f>
        <v>0</v>
      </c>
      <c r="G244" s="210" t="str">
        <f>InpCompany!$F$11</f>
        <v>£m (2017-18 prices)</v>
      </c>
      <c r="I244" s="46"/>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c r="AK244" s="213"/>
      <c r="AL244" s="213"/>
      <c r="AM244" s="213"/>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3"/>
      <c r="BQ244" s="213"/>
    </row>
    <row r="245" spans="4:69" s="15" customFormat="1" x14ac:dyDescent="0.2">
      <c r="D245" s="213"/>
      <c r="E245" s="210" t="s">
        <v>261</v>
      </c>
      <c r="F245" s="149">
        <f>H204</f>
        <v>0</v>
      </c>
      <c r="G245" s="210" t="str">
        <f>InpCompany!$F$11</f>
        <v>£m (2017-18 prices)</v>
      </c>
      <c r="I245" s="46"/>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c r="AK245" s="213"/>
      <c r="AL245" s="213"/>
      <c r="AM245" s="213"/>
      <c r="AN245" s="213"/>
      <c r="AO245" s="213"/>
      <c r="AP245" s="213"/>
      <c r="AQ245" s="213"/>
      <c r="AR245" s="213"/>
      <c r="AS245" s="213"/>
      <c r="AT245" s="213"/>
      <c r="AU245" s="213"/>
      <c r="AV245" s="213"/>
      <c r="AW245" s="213"/>
      <c r="AX245" s="213"/>
      <c r="AY245" s="213"/>
      <c r="AZ245" s="213"/>
      <c r="BA245" s="213"/>
      <c r="BB245" s="213"/>
      <c r="BC245" s="213"/>
      <c r="BD245" s="213"/>
      <c r="BE245" s="213"/>
      <c r="BF245" s="213"/>
      <c r="BG245" s="213"/>
      <c r="BH245" s="213"/>
      <c r="BI245" s="213"/>
      <c r="BJ245" s="213"/>
      <c r="BK245" s="213"/>
      <c r="BL245" s="213"/>
      <c r="BM245" s="213"/>
      <c r="BN245" s="213"/>
      <c r="BO245" s="213"/>
      <c r="BP245" s="213"/>
      <c r="BQ245" s="213"/>
    </row>
    <row r="246" spans="4:69" s="15" customFormat="1" x14ac:dyDescent="0.2">
      <c r="D246" s="213"/>
      <c r="E246" s="210" t="s">
        <v>262</v>
      </c>
      <c r="F246" s="149">
        <f>H205</f>
        <v>0</v>
      </c>
      <c r="G246" s="210" t="str">
        <f>InpCompany!$F$11</f>
        <v>£m (2017-18 prices)</v>
      </c>
      <c r="I246" s="46"/>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c r="AK246" s="213"/>
      <c r="AL246" s="213"/>
      <c r="AM246" s="213"/>
      <c r="AN246" s="213"/>
      <c r="AO246" s="213"/>
      <c r="AP246" s="213"/>
      <c r="AQ246" s="213"/>
      <c r="AR246" s="213"/>
      <c r="AS246" s="213"/>
      <c r="AT246" s="213"/>
      <c r="AU246" s="213"/>
      <c r="AV246" s="213"/>
      <c r="AW246" s="213"/>
      <c r="AX246" s="213"/>
      <c r="AY246" s="213"/>
      <c r="AZ246" s="213"/>
      <c r="BA246" s="213"/>
      <c r="BB246" s="213"/>
      <c r="BC246" s="213"/>
      <c r="BD246" s="213"/>
      <c r="BE246" s="213"/>
      <c r="BF246" s="213"/>
      <c r="BG246" s="213"/>
      <c r="BH246" s="213"/>
      <c r="BI246" s="213"/>
      <c r="BJ246" s="213"/>
      <c r="BK246" s="213"/>
      <c r="BL246" s="213"/>
      <c r="BM246" s="213"/>
      <c r="BN246" s="213"/>
      <c r="BO246" s="213"/>
      <c r="BP246" s="213"/>
      <c r="BQ246" s="213"/>
    </row>
    <row r="247" spans="4:69" s="15" customFormat="1" x14ac:dyDescent="0.2">
      <c r="D247" s="213"/>
      <c r="E247" s="210" t="s">
        <v>263</v>
      </c>
      <c r="F247" s="149">
        <f>H206</f>
        <v>0</v>
      </c>
      <c r="G247" s="210" t="str">
        <f>InpCompany!$F$11</f>
        <v>£m (2017-18 prices)</v>
      </c>
      <c r="I247" s="46"/>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c r="AK247" s="213"/>
      <c r="AL247" s="213"/>
      <c r="AM247" s="213"/>
      <c r="AN247" s="213"/>
      <c r="AO247" s="213"/>
      <c r="AP247" s="213"/>
      <c r="AQ247" s="213"/>
      <c r="AR247" s="213"/>
      <c r="AS247" s="213"/>
      <c r="AT247" s="213"/>
      <c r="AU247" s="213"/>
      <c r="AV247" s="213"/>
      <c r="AW247" s="213"/>
      <c r="AX247" s="213"/>
      <c r="AY247" s="213"/>
      <c r="AZ247" s="213"/>
      <c r="BA247" s="213"/>
      <c r="BB247" s="213"/>
      <c r="BC247" s="213"/>
      <c r="BD247" s="213"/>
      <c r="BE247" s="213"/>
      <c r="BF247" s="213"/>
      <c r="BG247" s="213"/>
      <c r="BH247" s="213"/>
      <c r="BI247" s="213"/>
      <c r="BJ247" s="213"/>
      <c r="BK247" s="213"/>
      <c r="BL247" s="213"/>
      <c r="BM247" s="213"/>
      <c r="BN247" s="213"/>
      <c r="BO247" s="213"/>
      <c r="BP247" s="213"/>
      <c r="BQ247" s="213"/>
    </row>
    <row r="248" spans="4:69" s="15" customFormat="1" x14ac:dyDescent="0.2">
      <c r="D248" s="213"/>
      <c r="E248" s="213"/>
      <c r="F248" s="146"/>
      <c r="G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c r="AK248" s="213"/>
      <c r="AL248" s="213"/>
      <c r="AM248" s="213"/>
      <c r="AN248" s="213"/>
      <c r="AO248" s="213"/>
      <c r="AP248" s="213"/>
      <c r="AQ248" s="213"/>
      <c r="AR248" s="213"/>
      <c r="AS248" s="213"/>
      <c r="AT248" s="213"/>
      <c r="AU248" s="213"/>
      <c r="AV248" s="213"/>
      <c r="AW248" s="213"/>
      <c r="AX248" s="213"/>
      <c r="AY248" s="213"/>
      <c r="AZ248" s="213"/>
      <c r="BA248" s="213"/>
      <c r="BB248" s="213"/>
      <c r="BC248" s="213"/>
      <c r="BD248" s="213"/>
      <c r="BE248" s="213"/>
      <c r="BF248" s="213"/>
      <c r="BG248" s="213"/>
      <c r="BH248" s="213"/>
      <c r="BI248" s="213"/>
      <c r="BJ248" s="213"/>
      <c r="BK248" s="213"/>
      <c r="BL248" s="213"/>
      <c r="BM248" s="213"/>
      <c r="BN248" s="213"/>
      <c r="BO248" s="213"/>
      <c r="BP248" s="213"/>
      <c r="BQ248" s="213"/>
    </row>
    <row r="249" spans="4:69" s="15" customFormat="1" x14ac:dyDescent="0.2">
      <c r="D249" s="205" t="s">
        <v>264</v>
      </c>
      <c r="E249" s="213"/>
      <c r="F249" s="146"/>
      <c r="G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213"/>
      <c r="AY249" s="213"/>
      <c r="AZ249" s="213"/>
      <c r="BA249" s="213"/>
      <c r="BB249" s="213"/>
      <c r="BC249" s="213"/>
      <c r="BD249" s="213"/>
      <c r="BE249" s="213"/>
      <c r="BF249" s="213"/>
      <c r="BG249" s="213"/>
      <c r="BH249" s="213"/>
      <c r="BI249" s="213"/>
      <c r="BJ249" s="213"/>
      <c r="BK249" s="213"/>
      <c r="BL249" s="213"/>
      <c r="BM249" s="213"/>
      <c r="BN249" s="213"/>
      <c r="BO249" s="213"/>
      <c r="BP249" s="213"/>
      <c r="BQ249" s="213"/>
    </row>
    <row r="250" spans="4:69" s="15" customFormat="1" x14ac:dyDescent="0.2">
      <c r="D250" s="213"/>
      <c r="E250" s="210" t="s">
        <v>265</v>
      </c>
      <c r="F250" s="149">
        <f>H209</f>
        <v>0</v>
      </c>
      <c r="G250" s="210" t="str">
        <f>InpCompany!$F$11</f>
        <v>£m (2017-18 prices)</v>
      </c>
      <c r="I250" s="46"/>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c r="AK250" s="213"/>
      <c r="AL250" s="213"/>
      <c r="AM250" s="213"/>
      <c r="AN250" s="213"/>
      <c r="AO250" s="213"/>
      <c r="AP250" s="213"/>
      <c r="AQ250" s="213"/>
      <c r="AR250" s="213"/>
      <c r="AS250" s="213"/>
      <c r="AT250" s="213"/>
      <c r="AU250" s="213"/>
      <c r="AV250" s="213"/>
      <c r="AW250" s="213"/>
      <c r="AX250" s="213"/>
      <c r="AY250" s="213"/>
      <c r="AZ250" s="213"/>
      <c r="BA250" s="213"/>
      <c r="BB250" s="213"/>
      <c r="BC250" s="213"/>
      <c r="BD250" s="213"/>
      <c r="BE250" s="213"/>
      <c r="BF250" s="213"/>
      <c r="BG250" s="213"/>
      <c r="BH250" s="213"/>
      <c r="BI250" s="213"/>
      <c r="BJ250" s="213"/>
      <c r="BK250" s="213"/>
      <c r="BL250" s="213"/>
      <c r="BM250" s="213"/>
      <c r="BN250" s="213"/>
      <c r="BO250" s="213"/>
      <c r="BP250" s="213"/>
      <c r="BQ250" s="213"/>
    </row>
    <row r="251" spans="4:69" s="15" customFormat="1" x14ac:dyDescent="0.2">
      <c r="D251" s="213"/>
      <c r="E251" s="210" t="s">
        <v>266</v>
      </c>
      <c r="F251" s="149">
        <f>H210</f>
        <v>0</v>
      </c>
      <c r="G251" s="210" t="str">
        <f>InpCompany!$F$11</f>
        <v>£m (2017-18 prices)</v>
      </c>
      <c r="I251" s="46"/>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3"/>
      <c r="AY251" s="213"/>
      <c r="AZ251" s="213"/>
      <c r="BA251" s="213"/>
      <c r="BB251" s="213"/>
      <c r="BC251" s="213"/>
      <c r="BD251" s="213"/>
      <c r="BE251" s="213"/>
      <c r="BF251" s="213"/>
      <c r="BG251" s="213"/>
      <c r="BH251" s="213"/>
      <c r="BI251" s="213"/>
      <c r="BJ251" s="213"/>
      <c r="BK251" s="213"/>
      <c r="BL251" s="213"/>
      <c r="BM251" s="213"/>
      <c r="BN251" s="213"/>
      <c r="BO251" s="213"/>
      <c r="BP251" s="213"/>
      <c r="BQ251" s="213"/>
    </row>
    <row r="252" spans="4:69" s="15" customFormat="1" x14ac:dyDescent="0.2">
      <c r="D252" s="213"/>
      <c r="E252" s="210" t="s">
        <v>267</v>
      </c>
      <c r="F252" s="149">
        <f>H211</f>
        <v>0</v>
      </c>
      <c r="G252" s="210" t="str">
        <f>InpCompany!$F$11</f>
        <v>£m (2017-18 prices)</v>
      </c>
      <c r="I252" s="46"/>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c r="AK252" s="213"/>
      <c r="AL252" s="213"/>
      <c r="AM252" s="213"/>
      <c r="AN252" s="213"/>
      <c r="AO252" s="213"/>
      <c r="AP252" s="213"/>
      <c r="AQ252" s="213"/>
      <c r="AR252" s="213"/>
      <c r="AS252" s="213"/>
      <c r="AT252" s="213"/>
      <c r="AU252" s="213"/>
      <c r="AV252" s="213"/>
      <c r="AW252" s="213"/>
      <c r="AX252" s="213"/>
      <c r="AY252" s="213"/>
      <c r="AZ252" s="213"/>
      <c r="BA252" s="213"/>
      <c r="BB252" s="213"/>
      <c r="BC252" s="213"/>
      <c r="BD252" s="213"/>
      <c r="BE252" s="213"/>
      <c r="BF252" s="213"/>
      <c r="BG252" s="213"/>
      <c r="BH252" s="213"/>
      <c r="BI252" s="213"/>
      <c r="BJ252" s="213"/>
      <c r="BK252" s="213"/>
      <c r="BL252" s="213"/>
      <c r="BM252" s="213"/>
      <c r="BN252" s="213"/>
      <c r="BO252" s="213"/>
      <c r="BP252" s="213"/>
      <c r="BQ252" s="213"/>
    </row>
    <row r="253" spans="4:69" s="15" customFormat="1" x14ac:dyDescent="0.2">
      <c r="D253" s="213"/>
      <c r="E253" s="210" t="s">
        <v>268</v>
      </c>
      <c r="F253" s="149">
        <f>H212</f>
        <v>0</v>
      </c>
      <c r="G253" s="210" t="str">
        <f>InpCompany!$F$11</f>
        <v>£m (2017-18 prices)</v>
      </c>
      <c r="I253" s="46"/>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c r="AK253" s="213"/>
      <c r="AL253" s="213"/>
      <c r="AM253" s="213"/>
      <c r="AN253" s="213"/>
      <c r="AO253" s="213"/>
      <c r="AP253" s="213"/>
      <c r="AQ253" s="213"/>
      <c r="AR253" s="213"/>
      <c r="AS253" s="213"/>
      <c r="AT253" s="213"/>
      <c r="AU253" s="213"/>
      <c r="AV253" s="213"/>
      <c r="AW253" s="213"/>
      <c r="AX253" s="213"/>
      <c r="AY253" s="213"/>
      <c r="AZ253" s="213"/>
      <c r="BA253" s="213"/>
      <c r="BB253" s="213"/>
      <c r="BC253" s="213"/>
      <c r="BD253" s="213"/>
      <c r="BE253" s="213"/>
      <c r="BF253" s="213"/>
      <c r="BG253" s="213"/>
      <c r="BH253" s="213"/>
      <c r="BI253" s="213"/>
      <c r="BJ253" s="213"/>
      <c r="BK253" s="213"/>
      <c r="BL253" s="213"/>
      <c r="BM253" s="213"/>
      <c r="BN253" s="213"/>
      <c r="BO253" s="213"/>
      <c r="BP253" s="213"/>
      <c r="BQ253" s="213"/>
    </row>
    <row r="254" spans="4:69" s="15" customFormat="1" x14ac:dyDescent="0.2">
      <c r="D254" s="213"/>
      <c r="E254" s="210" t="s">
        <v>269</v>
      </c>
      <c r="F254" s="149">
        <f>H213</f>
        <v>0</v>
      </c>
      <c r="G254" s="210" t="str">
        <f>InpCompany!$F$11</f>
        <v>£m (2017-18 prices)</v>
      </c>
      <c r="I254" s="46"/>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c r="AK254" s="213"/>
      <c r="AL254" s="213"/>
      <c r="AM254" s="213"/>
      <c r="AN254" s="213"/>
      <c r="AO254" s="213"/>
      <c r="AP254" s="213"/>
      <c r="AQ254" s="213"/>
      <c r="AR254" s="213"/>
      <c r="AS254" s="213"/>
      <c r="AT254" s="213"/>
      <c r="AU254" s="213"/>
      <c r="AV254" s="213"/>
      <c r="AW254" s="213"/>
      <c r="AX254" s="213"/>
      <c r="AY254" s="213"/>
      <c r="AZ254" s="213"/>
      <c r="BA254" s="213"/>
      <c r="BB254" s="213"/>
      <c r="BC254" s="213"/>
      <c r="BD254" s="213"/>
      <c r="BE254" s="213"/>
      <c r="BF254" s="213"/>
      <c r="BG254" s="213"/>
      <c r="BH254" s="213"/>
      <c r="BI254" s="213"/>
      <c r="BJ254" s="213"/>
      <c r="BK254" s="213"/>
      <c r="BL254" s="213"/>
      <c r="BM254" s="213"/>
      <c r="BN254" s="213"/>
      <c r="BO254" s="213"/>
      <c r="BP254" s="213"/>
      <c r="BQ254" s="213"/>
    </row>
    <row r="255" spans="4:69" s="15" customFormat="1" x14ac:dyDescent="0.2">
      <c r="D255" s="213"/>
      <c r="E255" s="210" t="s">
        <v>270</v>
      </c>
      <c r="F255" s="149">
        <f>H214</f>
        <v>0</v>
      </c>
      <c r="G255" s="210" t="str">
        <f>InpCompany!$F$11</f>
        <v>£m (2017-18 prices)</v>
      </c>
      <c r="I255" s="46"/>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c r="AK255" s="213"/>
      <c r="AL255" s="213"/>
      <c r="AM255" s="213"/>
      <c r="AN255" s="213"/>
      <c r="AO255" s="213"/>
      <c r="AP255" s="213"/>
      <c r="AQ255" s="213"/>
      <c r="AR255" s="213"/>
      <c r="AS255" s="213"/>
      <c r="AT255" s="213"/>
      <c r="AU255" s="213"/>
      <c r="AV255" s="213"/>
      <c r="AW255" s="213"/>
      <c r="AX255" s="213"/>
      <c r="AY255" s="213"/>
      <c r="AZ255" s="213"/>
      <c r="BA255" s="213"/>
      <c r="BB255" s="213"/>
      <c r="BC255" s="213"/>
      <c r="BD255" s="213"/>
      <c r="BE255" s="213"/>
      <c r="BF255" s="213"/>
      <c r="BG255" s="213"/>
      <c r="BH255" s="213"/>
      <c r="BI255" s="213"/>
      <c r="BJ255" s="213"/>
      <c r="BK255" s="213"/>
      <c r="BL255" s="213"/>
      <c r="BM255" s="213"/>
      <c r="BN255" s="213"/>
      <c r="BO255" s="213"/>
      <c r="BP255" s="213"/>
      <c r="BQ255" s="213"/>
    </row>
    <row r="256" spans="4:69" s="15" customFormat="1" x14ac:dyDescent="0.2">
      <c r="D256" s="213"/>
      <c r="E256" s="210" t="s">
        <v>271</v>
      </c>
      <c r="F256" s="149">
        <f>H215</f>
        <v>0</v>
      </c>
      <c r="G256" s="210" t="str">
        <f>InpCompany!$F$11</f>
        <v>£m (2017-18 prices)</v>
      </c>
      <c r="I256" s="46"/>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c r="AK256" s="213"/>
      <c r="AL256" s="213"/>
      <c r="AM256" s="213"/>
      <c r="AN256" s="213"/>
      <c r="AO256" s="213"/>
      <c r="AP256" s="213"/>
      <c r="AQ256" s="213"/>
      <c r="AR256" s="213"/>
      <c r="AS256" s="213"/>
      <c r="AT256" s="213"/>
      <c r="AU256" s="213"/>
      <c r="AV256" s="213"/>
      <c r="AW256" s="213"/>
      <c r="AX256" s="213"/>
      <c r="AY256" s="213"/>
      <c r="AZ256" s="213"/>
      <c r="BA256" s="213"/>
      <c r="BB256" s="213"/>
      <c r="BC256" s="213"/>
      <c r="BD256" s="213"/>
      <c r="BE256" s="213"/>
      <c r="BF256" s="213"/>
      <c r="BG256" s="213"/>
      <c r="BH256" s="213"/>
      <c r="BI256" s="213"/>
      <c r="BJ256" s="213"/>
      <c r="BK256" s="213"/>
      <c r="BL256" s="213"/>
      <c r="BM256" s="213"/>
      <c r="BN256" s="213"/>
      <c r="BO256" s="213"/>
      <c r="BP256" s="213"/>
      <c r="BQ256" s="213"/>
    </row>
    <row r="257" spans="4:69" s="15" customFormat="1" x14ac:dyDescent="0.2">
      <c r="D257" s="213"/>
      <c r="E257" s="213"/>
      <c r="F257" s="146"/>
      <c r="G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c r="AK257" s="213"/>
      <c r="AL257" s="213"/>
      <c r="AM257" s="213"/>
      <c r="AN257" s="213"/>
      <c r="AO257" s="213"/>
      <c r="AP257" s="213"/>
      <c r="AQ257" s="213"/>
      <c r="AR257" s="213"/>
      <c r="AS257" s="213"/>
      <c r="AT257" s="213"/>
      <c r="AU257" s="213"/>
      <c r="AV257" s="213"/>
      <c r="AW257" s="213"/>
      <c r="AX257" s="213"/>
      <c r="AY257" s="213"/>
      <c r="AZ257" s="213"/>
      <c r="BA257" s="213"/>
      <c r="BB257" s="213"/>
      <c r="BC257" s="213"/>
      <c r="BD257" s="213"/>
      <c r="BE257" s="213"/>
      <c r="BF257" s="213"/>
      <c r="BG257" s="213"/>
      <c r="BH257" s="213"/>
      <c r="BI257" s="213"/>
      <c r="BJ257" s="213"/>
      <c r="BK257" s="213"/>
      <c r="BL257" s="213"/>
      <c r="BM257" s="213"/>
      <c r="BN257" s="213"/>
      <c r="BO257" s="213"/>
      <c r="BP257" s="213"/>
      <c r="BQ257" s="213"/>
    </row>
    <row r="258" spans="4:69" s="15" customFormat="1" x14ac:dyDescent="0.2">
      <c r="D258" s="205" t="s">
        <v>272</v>
      </c>
      <c r="E258" s="205"/>
      <c r="F258" s="146"/>
      <c r="G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c r="AK258" s="213"/>
      <c r="AL258" s="213"/>
      <c r="AM258" s="213"/>
      <c r="AN258" s="213"/>
      <c r="AO258" s="213"/>
      <c r="AP258" s="213"/>
      <c r="AQ258" s="213"/>
      <c r="AR258" s="213"/>
      <c r="AS258" s="213"/>
      <c r="AT258" s="213"/>
      <c r="AU258" s="213"/>
      <c r="AV258" s="213"/>
      <c r="AW258" s="213"/>
      <c r="AX258" s="213"/>
      <c r="AY258" s="213"/>
      <c r="AZ258" s="213"/>
      <c r="BA258" s="213"/>
      <c r="BB258" s="213"/>
      <c r="BC258" s="213"/>
      <c r="BD258" s="213"/>
      <c r="BE258" s="213"/>
      <c r="BF258" s="213"/>
      <c r="BG258" s="213"/>
      <c r="BH258" s="213"/>
      <c r="BI258" s="213"/>
      <c r="BJ258" s="213"/>
      <c r="BK258" s="213"/>
      <c r="BL258" s="213"/>
      <c r="BM258" s="213"/>
      <c r="BN258" s="213"/>
      <c r="BO258" s="213"/>
      <c r="BP258" s="213"/>
      <c r="BQ258" s="213"/>
    </row>
    <row r="259" spans="4:69" s="15" customFormat="1" x14ac:dyDescent="0.2">
      <c r="D259" s="213"/>
      <c r="E259" s="213" t="s">
        <v>273</v>
      </c>
      <c r="F259" s="146">
        <f>H218</f>
        <v>0</v>
      </c>
      <c r="G259" s="213" t="str">
        <f>InpCompany!$F$11</f>
        <v>£m (2017-18 prices)</v>
      </c>
      <c r="I259" s="226"/>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c r="AK259" s="213"/>
      <c r="AL259" s="213"/>
      <c r="AM259" s="213"/>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213"/>
      <c r="BI259" s="213"/>
      <c r="BJ259" s="213"/>
      <c r="BK259" s="213"/>
      <c r="BL259" s="213"/>
      <c r="BM259" s="213"/>
      <c r="BN259" s="213"/>
      <c r="BO259" s="213"/>
      <c r="BP259" s="213"/>
      <c r="BQ259" s="213"/>
    </row>
    <row r="260" spans="4:69" s="15" customFormat="1" x14ac:dyDescent="0.2">
      <c r="D260" s="213"/>
      <c r="E260" s="213" t="s">
        <v>274</v>
      </c>
      <c r="F260" s="146">
        <f>H219</f>
        <v>0</v>
      </c>
      <c r="G260" s="213" t="str">
        <f>InpCompany!$F$11</f>
        <v>£m (2017-18 prices)</v>
      </c>
      <c r="I260" s="226"/>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c r="AK260" s="213"/>
      <c r="AL260" s="213"/>
      <c r="AM260" s="213"/>
      <c r="AN260" s="213"/>
      <c r="AO260" s="213"/>
      <c r="AP260" s="213"/>
      <c r="AQ260" s="213"/>
      <c r="AR260" s="213"/>
      <c r="AS260" s="213"/>
      <c r="AT260" s="213"/>
      <c r="AU260" s="213"/>
      <c r="AV260" s="213"/>
      <c r="AW260" s="213"/>
      <c r="AX260" s="213"/>
      <c r="AY260" s="213"/>
      <c r="AZ260" s="213"/>
      <c r="BA260" s="213"/>
      <c r="BB260" s="213"/>
      <c r="BC260" s="213"/>
      <c r="BD260" s="213"/>
      <c r="BE260" s="213"/>
      <c r="BF260" s="213"/>
      <c r="BG260" s="213"/>
      <c r="BH260" s="213"/>
      <c r="BI260" s="213"/>
      <c r="BJ260" s="213"/>
      <c r="BK260" s="213"/>
      <c r="BL260" s="213"/>
      <c r="BM260" s="213"/>
      <c r="BN260" s="213"/>
      <c r="BO260" s="213"/>
      <c r="BP260" s="213"/>
      <c r="BQ260" s="213"/>
    </row>
    <row r="261" spans="4:69" s="15" customFormat="1" x14ac:dyDescent="0.2">
      <c r="D261" s="213"/>
      <c r="E261" s="213" t="s">
        <v>275</v>
      </c>
      <c r="F261" s="146">
        <f>H220</f>
        <v>0</v>
      </c>
      <c r="G261" s="213" t="str">
        <f>InpCompany!$F$11</f>
        <v>£m (2017-18 prices)</v>
      </c>
      <c r="I261" s="226"/>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c r="AK261" s="213"/>
      <c r="AL261" s="213"/>
      <c r="AM261" s="213"/>
      <c r="AN261" s="213"/>
      <c r="AO261" s="213"/>
      <c r="AP261" s="213"/>
      <c r="AQ261" s="213"/>
      <c r="AR261" s="213"/>
      <c r="AS261" s="213"/>
      <c r="AT261" s="213"/>
      <c r="AU261" s="213"/>
      <c r="AV261" s="213"/>
      <c r="AW261" s="213"/>
      <c r="AX261" s="213"/>
      <c r="AY261" s="213"/>
      <c r="AZ261" s="213"/>
      <c r="BA261" s="213"/>
      <c r="BB261" s="213"/>
      <c r="BC261" s="213"/>
      <c r="BD261" s="213"/>
      <c r="BE261" s="213"/>
      <c r="BF261" s="213"/>
      <c r="BG261" s="213"/>
      <c r="BH261" s="213"/>
      <c r="BI261" s="213"/>
      <c r="BJ261" s="213"/>
      <c r="BK261" s="213"/>
      <c r="BL261" s="213"/>
      <c r="BM261" s="213"/>
      <c r="BN261" s="213"/>
      <c r="BO261" s="213"/>
      <c r="BP261" s="213"/>
      <c r="BQ261" s="213"/>
    </row>
    <row r="262" spans="4:69" s="15" customFormat="1" x14ac:dyDescent="0.2">
      <c r="D262" s="213"/>
      <c r="E262" s="213" t="s">
        <v>276</v>
      </c>
      <c r="F262" s="146">
        <f>H221</f>
        <v>0</v>
      </c>
      <c r="G262" s="213" t="str">
        <f>InpCompany!$F$11</f>
        <v>£m (2017-18 prices)</v>
      </c>
      <c r="I262" s="226"/>
      <c r="J262" s="213"/>
      <c r="K262" s="213"/>
      <c r="L262" s="213"/>
      <c r="M262" s="213"/>
      <c r="N262" s="213"/>
      <c r="O262" s="213"/>
      <c r="P262" s="213"/>
      <c r="Q262" s="213"/>
      <c r="R262" s="213"/>
      <c r="S262" s="213"/>
      <c r="T262" s="213"/>
      <c r="U262" s="213"/>
      <c r="V262" s="213"/>
      <c r="W262" s="213"/>
      <c r="X262" s="213"/>
      <c r="Y262" s="213"/>
      <c r="Z262" s="213"/>
      <c r="AA262" s="213"/>
      <c r="AB262" s="213"/>
      <c r="AC262" s="213"/>
      <c r="AD262" s="213"/>
      <c r="AE262" s="213"/>
      <c r="AF262" s="213"/>
      <c r="AG262" s="213"/>
      <c r="AH262" s="213"/>
      <c r="AI262" s="213"/>
      <c r="AJ262" s="213"/>
      <c r="AK262" s="213"/>
      <c r="AL262" s="213"/>
      <c r="AM262" s="213"/>
      <c r="AN262" s="213"/>
      <c r="AO262" s="213"/>
      <c r="AP262" s="213"/>
      <c r="AQ262" s="213"/>
      <c r="AR262" s="213"/>
      <c r="AS262" s="213"/>
      <c r="AT262" s="213"/>
      <c r="AU262" s="213"/>
      <c r="AV262" s="213"/>
      <c r="AW262" s="213"/>
      <c r="AX262" s="213"/>
      <c r="AY262" s="213"/>
      <c r="AZ262" s="213"/>
      <c r="BA262" s="213"/>
      <c r="BB262" s="213"/>
      <c r="BC262" s="213"/>
      <c r="BD262" s="213"/>
      <c r="BE262" s="213"/>
      <c r="BF262" s="213"/>
      <c r="BG262" s="213"/>
      <c r="BH262" s="213"/>
      <c r="BI262" s="213"/>
      <c r="BJ262" s="213"/>
      <c r="BK262" s="213"/>
      <c r="BL262" s="213"/>
      <c r="BM262" s="213"/>
      <c r="BN262" s="213"/>
      <c r="BO262" s="213"/>
      <c r="BP262" s="213"/>
      <c r="BQ262" s="213"/>
    </row>
    <row r="263" spans="4:69" s="15" customFormat="1" x14ac:dyDescent="0.2">
      <c r="D263" s="213"/>
      <c r="E263" s="213" t="s">
        <v>277</v>
      </c>
      <c r="F263" s="146">
        <f>H222</f>
        <v>0</v>
      </c>
      <c r="G263" s="213" t="str">
        <f>InpCompany!$F$11</f>
        <v>£m (2017-18 prices)</v>
      </c>
      <c r="I263" s="226"/>
      <c r="J263" s="213"/>
      <c r="K263" s="213"/>
      <c r="L263" s="213"/>
      <c r="M263" s="213"/>
      <c r="N263" s="213"/>
      <c r="O263" s="213"/>
      <c r="P263" s="213"/>
      <c r="Q263" s="213"/>
      <c r="R263" s="213"/>
      <c r="S263" s="213"/>
      <c r="T263" s="213"/>
      <c r="U263" s="213"/>
      <c r="V263" s="213"/>
      <c r="W263" s="213"/>
      <c r="X263" s="213"/>
      <c r="Y263" s="213"/>
      <c r="Z263" s="213"/>
      <c r="AA263" s="213"/>
      <c r="AB263" s="213"/>
      <c r="AC263" s="213"/>
      <c r="AD263" s="213"/>
      <c r="AE263" s="213"/>
      <c r="AF263" s="213"/>
      <c r="AG263" s="213"/>
      <c r="AH263" s="213"/>
      <c r="AI263" s="213"/>
      <c r="AJ263" s="213"/>
      <c r="AK263" s="213"/>
      <c r="AL263" s="213"/>
      <c r="AM263" s="213"/>
      <c r="AN263" s="213"/>
      <c r="AO263" s="213"/>
      <c r="AP263" s="213"/>
      <c r="AQ263" s="213"/>
      <c r="AR263" s="213"/>
      <c r="AS263" s="213"/>
      <c r="AT263" s="213"/>
      <c r="AU263" s="213"/>
      <c r="AV263" s="213"/>
      <c r="AW263" s="213"/>
      <c r="AX263" s="213"/>
      <c r="AY263" s="213"/>
      <c r="AZ263" s="213"/>
      <c r="BA263" s="213"/>
      <c r="BB263" s="213"/>
      <c r="BC263" s="213"/>
      <c r="BD263" s="213"/>
      <c r="BE263" s="213"/>
      <c r="BF263" s="213"/>
      <c r="BG263" s="213"/>
      <c r="BH263" s="213"/>
      <c r="BI263" s="213"/>
      <c r="BJ263" s="213"/>
      <c r="BK263" s="213"/>
      <c r="BL263" s="213"/>
      <c r="BM263" s="213"/>
      <c r="BN263" s="213"/>
      <c r="BO263" s="213"/>
      <c r="BP263" s="213"/>
      <c r="BQ263" s="213"/>
    </row>
    <row r="264" spans="4:69" s="15" customFormat="1" x14ac:dyDescent="0.2">
      <c r="D264" s="213"/>
      <c r="E264" s="213" t="s">
        <v>278</v>
      </c>
      <c r="F264" s="146">
        <f>H223</f>
        <v>0</v>
      </c>
      <c r="G264" s="213" t="str">
        <f>InpCompany!$F$11</f>
        <v>£m (2017-18 prices)</v>
      </c>
      <c r="I264" s="226"/>
      <c r="J264" s="213"/>
      <c r="K264" s="213"/>
      <c r="L264" s="213"/>
      <c r="M264" s="213"/>
      <c r="N264" s="213"/>
      <c r="O264" s="213"/>
      <c r="P264" s="213"/>
      <c r="Q264" s="213"/>
      <c r="R264" s="213"/>
      <c r="S264" s="213"/>
      <c r="T264" s="213"/>
      <c r="U264" s="213"/>
      <c r="V264" s="213"/>
      <c r="W264" s="213"/>
      <c r="X264" s="213"/>
      <c r="Y264" s="213"/>
      <c r="Z264" s="213"/>
      <c r="AA264" s="213"/>
      <c r="AB264" s="213"/>
      <c r="AC264" s="213"/>
      <c r="AD264" s="213"/>
      <c r="AE264" s="213"/>
      <c r="AF264" s="213"/>
      <c r="AG264" s="213"/>
      <c r="AH264" s="213"/>
      <c r="AI264" s="213"/>
      <c r="AJ264" s="213"/>
      <c r="AK264" s="213"/>
      <c r="AL264" s="213"/>
      <c r="AM264" s="213"/>
      <c r="AN264" s="213"/>
      <c r="AO264" s="213"/>
      <c r="AP264" s="213"/>
      <c r="AQ264" s="213"/>
      <c r="AR264" s="213"/>
      <c r="AS264" s="213"/>
      <c r="AT264" s="213"/>
      <c r="AU264" s="213"/>
      <c r="AV264" s="213"/>
      <c r="AW264" s="213"/>
      <c r="AX264" s="213"/>
      <c r="AY264" s="213"/>
      <c r="AZ264" s="213"/>
      <c r="BA264" s="213"/>
      <c r="BB264" s="213"/>
      <c r="BC264" s="213"/>
      <c r="BD264" s="213"/>
      <c r="BE264" s="213"/>
      <c r="BF264" s="213"/>
      <c r="BG264" s="213"/>
      <c r="BH264" s="213"/>
      <c r="BI264" s="213"/>
      <c r="BJ264" s="213"/>
      <c r="BK264" s="213"/>
      <c r="BL264" s="213"/>
      <c r="BM264" s="213"/>
      <c r="BN264" s="213"/>
      <c r="BO264" s="213"/>
      <c r="BP264" s="213"/>
      <c r="BQ264" s="213"/>
    </row>
    <row r="265" spans="4:69" s="15" customFormat="1" x14ac:dyDescent="0.2">
      <c r="D265" s="213"/>
      <c r="E265" s="213" t="s">
        <v>279</v>
      </c>
      <c r="F265" s="146">
        <f>H224</f>
        <v>0</v>
      </c>
      <c r="G265" s="213" t="str">
        <f>InpCompany!$F$11</f>
        <v>£m (2017-18 prices)</v>
      </c>
      <c r="I265" s="226"/>
      <c r="J265" s="213"/>
      <c r="K265" s="213"/>
      <c r="L265" s="213"/>
      <c r="M265" s="213"/>
      <c r="N265" s="213"/>
      <c r="O265" s="213"/>
      <c r="P265" s="213"/>
      <c r="Q265" s="213"/>
      <c r="R265" s="213"/>
      <c r="S265" s="213"/>
      <c r="T265" s="213"/>
      <c r="U265" s="213"/>
      <c r="V265" s="213"/>
      <c r="W265" s="213"/>
      <c r="X265" s="213"/>
      <c r="Y265" s="213"/>
      <c r="Z265" s="213"/>
      <c r="AA265" s="213"/>
      <c r="AB265" s="213"/>
      <c r="AC265" s="213"/>
      <c r="AD265" s="213"/>
      <c r="AE265" s="213"/>
      <c r="AF265" s="213"/>
      <c r="AG265" s="213"/>
      <c r="AH265" s="213"/>
      <c r="AI265" s="213"/>
      <c r="AJ265" s="213"/>
      <c r="AK265" s="213"/>
      <c r="AL265" s="213"/>
      <c r="AM265" s="213"/>
      <c r="AN265" s="213"/>
      <c r="AO265" s="213"/>
      <c r="AP265" s="213"/>
      <c r="AQ265" s="213"/>
      <c r="AR265" s="213"/>
      <c r="AS265" s="213"/>
      <c r="AT265" s="213"/>
      <c r="AU265" s="213"/>
      <c r="AV265" s="213"/>
      <c r="AW265" s="213"/>
      <c r="AX265" s="213"/>
      <c r="AY265" s="213"/>
      <c r="AZ265" s="213"/>
      <c r="BA265" s="213"/>
      <c r="BB265" s="213"/>
      <c r="BC265" s="213"/>
      <c r="BD265" s="213"/>
      <c r="BE265" s="213"/>
      <c r="BF265" s="213"/>
      <c r="BG265" s="213"/>
      <c r="BH265" s="213"/>
      <c r="BI265" s="213"/>
      <c r="BJ265" s="213"/>
      <c r="BK265" s="213"/>
      <c r="BL265" s="213"/>
      <c r="BM265" s="213"/>
      <c r="BN265" s="213"/>
      <c r="BO265" s="213"/>
      <c r="BP265" s="213"/>
      <c r="BQ265" s="213"/>
    </row>
    <row r="266" spans="4:69" s="15" customFormat="1" x14ac:dyDescent="0.2">
      <c r="D266" s="213"/>
      <c r="E266" s="213"/>
      <c r="F266" s="213"/>
      <c r="G266" s="213"/>
      <c r="H266" s="146"/>
      <c r="I266" s="226"/>
      <c r="J266" s="213"/>
      <c r="K266" s="213"/>
      <c r="L266" s="213"/>
      <c r="M266" s="213"/>
      <c r="N266" s="213"/>
      <c r="O266" s="213"/>
      <c r="P266" s="213"/>
      <c r="Q266" s="213"/>
      <c r="R266" s="213"/>
      <c r="S266" s="213"/>
      <c r="T266" s="213"/>
      <c r="U266" s="213"/>
      <c r="V266" s="213"/>
      <c r="W266" s="213"/>
      <c r="X266" s="213"/>
      <c r="Y266" s="213"/>
      <c r="Z266" s="213"/>
      <c r="AA266" s="213"/>
      <c r="AB266" s="213"/>
      <c r="AC266" s="213"/>
      <c r="AD266" s="213"/>
      <c r="AE266" s="213"/>
      <c r="AF266" s="213"/>
      <c r="AG266" s="213"/>
      <c r="AH266" s="213"/>
      <c r="AI266" s="213"/>
      <c r="AJ266" s="213"/>
      <c r="AK266" s="213"/>
      <c r="AL266" s="213"/>
      <c r="AM266" s="213"/>
      <c r="AN266" s="213"/>
      <c r="AO266" s="213"/>
      <c r="AP266" s="213"/>
      <c r="AQ266" s="213"/>
      <c r="AR266" s="213"/>
      <c r="AS266" s="213"/>
      <c r="AT266" s="213"/>
      <c r="AU266" s="213"/>
      <c r="AV266" s="213"/>
      <c r="AW266" s="213"/>
      <c r="AX266" s="213"/>
      <c r="AY266" s="213"/>
      <c r="AZ266" s="213"/>
      <c r="BA266" s="213"/>
      <c r="BB266" s="213"/>
      <c r="BC266" s="213"/>
      <c r="BD266" s="213"/>
      <c r="BE266" s="213"/>
      <c r="BF266" s="213"/>
      <c r="BG266" s="213"/>
      <c r="BH266" s="213"/>
      <c r="BI266" s="213"/>
      <c r="BJ266" s="213"/>
      <c r="BK266" s="213"/>
      <c r="BL266" s="213"/>
      <c r="BM266" s="213"/>
      <c r="BN266" s="213"/>
      <c r="BO266" s="213"/>
      <c r="BP266" s="213"/>
      <c r="BQ266" s="213"/>
    </row>
    <row r="267" spans="4:69" s="15" customFormat="1" x14ac:dyDescent="0.2">
      <c r="D267" s="205" t="s">
        <v>280</v>
      </c>
      <c r="E267" s="205"/>
      <c r="F267" s="205"/>
      <c r="G267" s="213"/>
      <c r="H267" s="146"/>
      <c r="I267" s="226"/>
      <c r="J267" s="213"/>
      <c r="K267" s="213"/>
      <c r="L267" s="213"/>
      <c r="M267" s="213"/>
      <c r="N267" s="213"/>
      <c r="O267" s="213"/>
      <c r="P267" s="213"/>
      <c r="Q267" s="213"/>
      <c r="R267" s="213"/>
      <c r="S267" s="213"/>
      <c r="T267" s="213"/>
      <c r="U267" s="213"/>
      <c r="V267" s="213"/>
      <c r="W267" s="213"/>
      <c r="X267" s="213"/>
      <c r="Y267" s="213"/>
      <c r="Z267" s="213"/>
      <c r="AA267" s="213"/>
      <c r="AB267" s="213"/>
      <c r="AC267" s="213"/>
      <c r="AD267" s="213"/>
      <c r="AE267" s="213"/>
      <c r="AF267" s="213"/>
      <c r="AG267" s="213"/>
      <c r="AH267" s="213"/>
      <c r="AI267" s="213"/>
      <c r="AJ267" s="213"/>
      <c r="AK267" s="213"/>
      <c r="AL267" s="213"/>
      <c r="AM267" s="213"/>
      <c r="AN267" s="213"/>
      <c r="AO267" s="213"/>
      <c r="AP267" s="213"/>
      <c r="AQ267" s="213"/>
      <c r="AR267" s="213"/>
      <c r="AS267" s="213"/>
      <c r="AT267" s="213"/>
      <c r="AU267" s="213"/>
      <c r="AV267" s="213"/>
      <c r="AW267" s="213"/>
      <c r="AX267" s="213"/>
      <c r="AY267" s="213"/>
      <c r="AZ267" s="213"/>
      <c r="BA267" s="213"/>
      <c r="BB267" s="213"/>
      <c r="BC267" s="213"/>
      <c r="BD267" s="213"/>
      <c r="BE267" s="213"/>
      <c r="BF267" s="213"/>
      <c r="BG267" s="213"/>
      <c r="BH267" s="213"/>
      <c r="BI267" s="213"/>
      <c r="BJ267" s="213"/>
      <c r="BK267" s="213"/>
      <c r="BL267" s="213"/>
      <c r="BM267" s="213"/>
      <c r="BN267" s="213"/>
      <c r="BO267" s="213"/>
      <c r="BP267" s="213"/>
      <c r="BQ267" s="213"/>
    </row>
    <row r="268" spans="4:69" s="15" customFormat="1" x14ac:dyDescent="0.2">
      <c r="D268" s="213"/>
      <c r="E268" s="210" t="s">
        <v>281</v>
      </c>
      <c r="F268" s="149">
        <f>H227</f>
        <v>0</v>
      </c>
      <c r="G268" s="210" t="str">
        <f>InpCompany!$F$11</f>
        <v>£m (2017-18 prices)</v>
      </c>
      <c r="I268" s="46"/>
      <c r="J268" s="213"/>
      <c r="K268" s="213"/>
      <c r="L268" s="213"/>
      <c r="M268" s="213"/>
      <c r="N268" s="213"/>
      <c r="O268" s="213"/>
      <c r="P268" s="213"/>
      <c r="Q268" s="213"/>
      <c r="R268" s="213"/>
      <c r="S268" s="213"/>
      <c r="T268" s="213"/>
      <c r="U268" s="213"/>
      <c r="V268" s="213"/>
      <c r="W268" s="213"/>
      <c r="X268" s="213"/>
      <c r="Y268" s="213"/>
      <c r="Z268" s="213"/>
      <c r="AA268" s="213"/>
      <c r="AB268" s="213"/>
      <c r="AC268" s="213"/>
      <c r="AD268" s="213"/>
      <c r="AE268" s="213"/>
      <c r="AF268" s="213"/>
      <c r="AG268" s="213"/>
      <c r="AH268" s="213"/>
      <c r="AI268" s="213"/>
      <c r="AJ268" s="213"/>
      <c r="AK268" s="213"/>
      <c r="AL268" s="213"/>
      <c r="AM268" s="213"/>
      <c r="AN268" s="213"/>
      <c r="AO268" s="213"/>
      <c r="AP268" s="213"/>
      <c r="AQ268" s="213"/>
      <c r="AR268" s="213"/>
      <c r="AS268" s="213"/>
      <c r="AT268" s="213"/>
      <c r="AU268" s="213"/>
      <c r="AV268" s="213"/>
      <c r="AW268" s="213"/>
      <c r="AX268" s="213"/>
      <c r="AY268" s="213"/>
      <c r="AZ268" s="213"/>
      <c r="BA268" s="213"/>
      <c r="BB268" s="213"/>
      <c r="BC268" s="213"/>
      <c r="BD268" s="213"/>
      <c r="BE268" s="213"/>
      <c r="BF268" s="213"/>
      <c r="BG268" s="213"/>
      <c r="BH268" s="213"/>
      <c r="BI268" s="213"/>
      <c r="BJ268" s="213"/>
      <c r="BK268" s="213"/>
      <c r="BL268" s="213"/>
      <c r="BM268" s="213"/>
      <c r="BN268" s="213"/>
      <c r="BO268" s="213"/>
      <c r="BP268" s="213"/>
      <c r="BQ268" s="213"/>
    </row>
    <row r="269" spans="4:69" s="15" customFormat="1" x14ac:dyDescent="0.2">
      <c r="D269" s="213"/>
      <c r="E269" s="210" t="s">
        <v>282</v>
      </c>
      <c r="F269" s="149">
        <f>H228</f>
        <v>0</v>
      </c>
      <c r="G269" s="210" t="str">
        <f>InpCompany!$F$11</f>
        <v>£m (2017-18 prices)</v>
      </c>
      <c r="I269" s="46"/>
      <c r="J269" s="213"/>
      <c r="K269" s="213"/>
      <c r="L269" s="213"/>
      <c r="M269" s="213"/>
      <c r="N269" s="213"/>
      <c r="O269" s="213"/>
      <c r="P269" s="213"/>
      <c r="Q269" s="213"/>
      <c r="R269" s="213"/>
      <c r="S269" s="213"/>
      <c r="T269" s="213"/>
      <c r="U269" s="213"/>
      <c r="V269" s="213"/>
      <c r="W269" s="213"/>
      <c r="X269" s="213"/>
      <c r="Y269" s="213"/>
      <c r="Z269" s="213"/>
      <c r="AA269" s="213"/>
      <c r="AB269" s="213"/>
      <c r="AC269" s="213"/>
      <c r="AD269" s="213"/>
      <c r="AE269" s="213"/>
      <c r="AF269" s="213"/>
      <c r="AG269" s="213"/>
      <c r="AH269" s="213"/>
      <c r="AI269" s="213"/>
      <c r="AJ269" s="213"/>
      <c r="AK269" s="213"/>
      <c r="AL269" s="213"/>
      <c r="AM269" s="213"/>
      <c r="AN269" s="213"/>
      <c r="AO269" s="213"/>
      <c r="AP269" s="213"/>
      <c r="AQ269" s="213"/>
      <c r="AR269" s="213"/>
      <c r="AS269" s="213"/>
      <c r="AT269" s="213"/>
      <c r="AU269" s="213"/>
      <c r="AV269" s="213"/>
      <c r="AW269" s="213"/>
      <c r="AX269" s="213"/>
      <c r="AY269" s="213"/>
      <c r="AZ269" s="213"/>
      <c r="BA269" s="213"/>
      <c r="BB269" s="213"/>
      <c r="BC269" s="213"/>
      <c r="BD269" s="213"/>
      <c r="BE269" s="213"/>
      <c r="BF269" s="213"/>
      <c r="BG269" s="213"/>
      <c r="BH269" s="213"/>
      <c r="BI269" s="213"/>
      <c r="BJ269" s="213"/>
      <c r="BK269" s="213"/>
      <c r="BL269" s="213"/>
      <c r="BM269" s="213"/>
      <c r="BN269" s="213"/>
      <c r="BO269" s="213"/>
      <c r="BP269" s="213"/>
      <c r="BQ269" s="213"/>
    </row>
    <row r="270" spans="4:69" s="15" customFormat="1" x14ac:dyDescent="0.2">
      <c r="D270" s="213"/>
      <c r="E270" s="210" t="s">
        <v>283</v>
      </c>
      <c r="F270" s="149">
        <f>H229</f>
        <v>0</v>
      </c>
      <c r="G270" s="210" t="str">
        <f>InpCompany!$F$11</f>
        <v>£m (2017-18 prices)</v>
      </c>
      <c r="I270" s="46"/>
      <c r="J270" s="213"/>
      <c r="K270" s="213"/>
      <c r="L270" s="213"/>
      <c r="M270" s="213"/>
      <c r="N270" s="213"/>
      <c r="O270" s="213"/>
      <c r="P270" s="213"/>
      <c r="Q270" s="213"/>
      <c r="R270" s="213"/>
      <c r="S270" s="213"/>
      <c r="T270" s="213"/>
      <c r="U270" s="213"/>
      <c r="V270" s="213"/>
      <c r="W270" s="213"/>
      <c r="X270" s="213"/>
      <c r="Y270" s="213"/>
      <c r="Z270" s="213"/>
      <c r="AA270" s="213"/>
      <c r="AB270" s="213"/>
      <c r="AC270" s="213"/>
      <c r="AD270" s="213"/>
      <c r="AE270" s="213"/>
      <c r="AF270" s="213"/>
      <c r="AG270" s="213"/>
      <c r="AH270" s="213"/>
      <c r="AI270" s="213"/>
      <c r="AJ270" s="213"/>
      <c r="AK270" s="213"/>
      <c r="AL270" s="213"/>
      <c r="AM270" s="213"/>
      <c r="AN270" s="213"/>
      <c r="AO270" s="213"/>
      <c r="AP270" s="213"/>
      <c r="AQ270" s="213"/>
      <c r="AR270" s="213"/>
      <c r="AS270" s="213"/>
      <c r="AT270" s="213"/>
      <c r="AU270" s="213"/>
      <c r="AV270" s="213"/>
      <c r="AW270" s="213"/>
      <c r="AX270" s="213"/>
      <c r="AY270" s="213"/>
      <c r="AZ270" s="213"/>
      <c r="BA270" s="213"/>
      <c r="BB270" s="213"/>
      <c r="BC270" s="213"/>
      <c r="BD270" s="213"/>
      <c r="BE270" s="213"/>
      <c r="BF270" s="213"/>
      <c r="BG270" s="213"/>
      <c r="BH270" s="213"/>
      <c r="BI270" s="213"/>
      <c r="BJ270" s="213"/>
      <c r="BK270" s="213"/>
      <c r="BL270" s="213"/>
      <c r="BM270" s="213"/>
      <c r="BN270" s="213"/>
      <c r="BO270" s="213"/>
      <c r="BP270" s="213"/>
      <c r="BQ270" s="213"/>
    </row>
    <row r="271" spans="4:69" s="15" customFormat="1" x14ac:dyDescent="0.2">
      <c r="D271" s="213"/>
      <c r="E271" s="210" t="s">
        <v>284</v>
      </c>
      <c r="F271" s="149">
        <f>H230</f>
        <v>0</v>
      </c>
      <c r="G271" s="210" t="str">
        <f>InpCompany!$F$11</f>
        <v>£m (2017-18 prices)</v>
      </c>
      <c r="I271" s="46"/>
      <c r="J271" s="213"/>
      <c r="K271" s="213"/>
      <c r="L271" s="213"/>
      <c r="M271" s="213"/>
      <c r="N271" s="213"/>
      <c r="O271" s="213"/>
      <c r="P271" s="213"/>
      <c r="Q271" s="213"/>
      <c r="R271" s="213"/>
      <c r="S271" s="213"/>
      <c r="T271" s="213"/>
      <c r="U271" s="213"/>
      <c r="V271" s="213"/>
      <c r="W271" s="213"/>
      <c r="X271" s="213"/>
      <c r="Y271" s="213"/>
      <c r="Z271" s="213"/>
      <c r="AA271" s="213"/>
      <c r="AB271" s="213"/>
      <c r="AC271" s="213"/>
      <c r="AD271" s="213"/>
      <c r="AE271" s="213"/>
      <c r="AF271" s="213"/>
      <c r="AG271" s="213"/>
      <c r="AH271" s="213"/>
      <c r="AI271" s="213"/>
      <c r="AJ271" s="213"/>
      <c r="AK271" s="213"/>
      <c r="AL271" s="213"/>
      <c r="AM271" s="213"/>
      <c r="AN271" s="213"/>
      <c r="AO271" s="213"/>
      <c r="AP271" s="213"/>
      <c r="AQ271" s="213"/>
      <c r="AR271" s="213"/>
      <c r="AS271" s="213"/>
      <c r="AT271" s="213"/>
      <c r="AU271" s="213"/>
      <c r="AV271" s="213"/>
      <c r="AW271" s="213"/>
      <c r="AX271" s="213"/>
      <c r="AY271" s="213"/>
      <c r="AZ271" s="213"/>
      <c r="BA271" s="213"/>
      <c r="BB271" s="213"/>
      <c r="BC271" s="213"/>
      <c r="BD271" s="213"/>
      <c r="BE271" s="213"/>
      <c r="BF271" s="213"/>
      <c r="BG271" s="213"/>
      <c r="BH271" s="213"/>
      <c r="BI271" s="213"/>
      <c r="BJ271" s="213"/>
      <c r="BK271" s="213"/>
      <c r="BL271" s="213"/>
      <c r="BM271" s="213"/>
      <c r="BN271" s="213"/>
      <c r="BO271" s="213"/>
      <c r="BP271" s="213"/>
      <c r="BQ271" s="213"/>
    </row>
    <row r="272" spans="4:69" s="15" customFormat="1" x14ac:dyDescent="0.2">
      <c r="D272" s="213"/>
      <c r="E272" s="210" t="s">
        <v>285</v>
      </c>
      <c r="F272" s="149">
        <f>H231</f>
        <v>0</v>
      </c>
      <c r="G272" s="210" t="str">
        <f>InpCompany!$F$11</f>
        <v>£m (2017-18 prices)</v>
      </c>
      <c r="I272" s="46"/>
      <c r="J272" s="213"/>
      <c r="K272" s="213"/>
      <c r="L272" s="213"/>
      <c r="M272" s="213"/>
      <c r="N272" s="213"/>
      <c r="O272" s="213"/>
      <c r="P272" s="213"/>
      <c r="Q272" s="213"/>
      <c r="R272" s="213"/>
      <c r="S272" s="213"/>
      <c r="T272" s="213"/>
      <c r="U272" s="213"/>
      <c r="V272" s="213"/>
      <c r="W272" s="213"/>
      <c r="X272" s="213"/>
      <c r="Y272" s="213"/>
      <c r="Z272" s="213"/>
      <c r="AA272" s="213"/>
      <c r="AB272" s="213"/>
      <c r="AC272" s="213"/>
      <c r="AD272" s="213"/>
      <c r="AE272" s="213"/>
      <c r="AF272" s="213"/>
      <c r="AG272" s="213"/>
      <c r="AH272" s="213"/>
      <c r="AI272" s="213"/>
      <c r="AJ272" s="213"/>
      <c r="AK272" s="213"/>
      <c r="AL272" s="213"/>
      <c r="AM272" s="213"/>
      <c r="AN272" s="213"/>
      <c r="AO272" s="213"/>
      <c r="AP272" s="213"/>
      <c r="AQ272" s="213"/>
      <c r="AR272" s="213"/>
      <c r="AS272" s="213"/>
      <c r="AT272" s="213"/>
      <c r="AU272" s="213"/>
      <c r="AV272" s="213"/>
      <c r="AW272" s="213"/>
      <c r="AX272" s="213"/>
      <c r="AY272" s="213"/>
      <c r="AZ272" s="213"/>
      <c r="BA272" s="213"/>
      <c r="BB272" s="213"/>
      <c r="BC272" s="213"/>
      <c r="BD272" s="213"/>
      <c r="BE272" s="213"/>
      <c r="BF272" s="213"/>
      <c r="BG272" s="213"/>
      <c r="BH272" s="213"/>
      <c r="BI272" s="213"/>
      <c r="BJ272" s="213"/>
      <c r="BK272" s="213"/>
      <c r="BL272" s="213"/>
      <c r="BM272" s="213"/>
      <c r="BN272" s="213"/>
      <c r="BO272" s="213"/>
      <c r="BP272" s="213"/>
      <c r="BQ272" s="213"/>
    </row>
    <row r="273" spans="4:69" s="15" customFormat="1" x14ac:dyDescent="0.2">
      <c r="D273" s="213"/>
      <c r="E273" s="210" t="s">
        <v>286</v>
      </c>
      <c r="F273" s="149">
        <f>H232</f>
        <v>0</v>
      </c>
      <c r="G273" s="210" t="str">
        <f>InpCompany!$F$11</f>
        <v>£m (2017-18 prices)</v>
      </c>
      <c r="I273" s="46"/>
      <c r="J273" s="213"/>
      <c r="K273" s="213"/>
      <c r="L273" s="213"/>
      <c r="M273" s="213"/>
      <c r="N273" s="213"/>
      <c r="O273" s="213"/>
      <c r="P273" s="213"/>
      <c r="Q273" s="213"/>
      <c r="R273" s="213"/>
      <c r="S273" s="213"/>
      <c r="T273" s="213"/>
      <c r="U273" s="213"/>
      <c r="V273" s="213"/>
      <c r="W273" s="213"/>
      <c r="X273" s="213"/>
      <c r="Y273" s="213"/>
      <c r="Z273" s="213"/>
      <c r="AA273" s="213"/>
      <c r="AB273" s="213"/>
      <c r="AC273" s="213"/>
      <c r="AD273" s="213"/>
      <c r="AE273" s="213"/>
      <c r="AF273" s="213"/>
      <c r="AG273" s="213"/>
      <c r="AH273" s="213"/>
      <c r="AI273" s="213"/>
      <c r="AJ273" s="213"/>
      <c r="AK273" s="213"/>
      <c r="AL273" s="213"/>
      <c r="AM273" s="213"/>
      <c r="AN273" s="213"/>
      <c r="AO273" s="213"/>
      <c r="AP273" s="213"/>
      <c r="AQ273" s="213"/>
      <c r="AR273" s="213"/>
      <c r="AS273" s="213"/>
      <c r="AT273" s="213"/>
      <c r="AU273" s="213"/>
      <c r="AV273" s="213"/>
      <c r="AW273" s="213"/>
      <c r="AX273" s="213"/>
      <c r="AY273" s="213"/>
      <c r="AZ273" s="213"/>
      <c r="BA273" s="213"/>
      <c r="BB273" s="213"/>
      <c r="BC273" s="213"/>
      <c r="BD273" s="213"/>
      <c r="BE273" s="213"/>
      <c r="BF273" s="213"/>
      <c r="BG273" s="213"/>
      <c r="BH273" s="213"/>
      <c r="BI273" s="213"/>
      <c r="BJ273" s="213"/>
      <c r="BK273" s="213"/>
      <c r="BL273" s="213"/>
      <c r="BM273" s="213"/>
      <c r="BN273" s="213"/>
      <c r="BO273" s="213"/>
      <c r="BP273" s="213"/>
      <c r="BQ273" s="213"/>
    </row>
    <row r="274" spans="4:69" s="15" customFormat="1" x14ac:dyDescent="0.2">
      <c r="D274" s="213"/>
      <c r="E274" s="210" t="s">
        <v>287</v>
      </c>
      <c r="F274" s="149">
        <f>H233</f>
        <v>0</v>
      </c>
      <c r="G274" s="210" t="str">
        <f>InpCompany!$F$11</f>
        <v>£m (2017-18 prices)</v>
      </c>
      <c r="I274" s="46"/>
      <c r="J274" s="213"/>
      <c r="K274" s="213"/>
      <c r="L274" s="213"/>
      <c r="M274" s="213"/>
      <c r="N274" s="213"/>
      <c r="O274" s="213"/>
      <c r="P274" s="213"/>
      <c r="Q274" s="213"/>
      <c r="R274" s="213"/>
      <c r="S274" s="213"/>
      <c r="T274" s="213"/>
      <c r="U274" s="213"/>
      <c r="V274" s="213"/>
      <c r="W274" s="213"/>
      <c r="X274" s="213"/>
      <c r="Y274" s="213"/>
      <c r="Z274" s="213"/>
      <c r="AA274" s="213"/>
      <c r="AB274" s="213"/>
      <c r="AC274" s="213"/>
      <c r="AD274" s="213"/>
      <c r="AE274" s="213"/>
      <c r="AF274" s="213"/>
      <c r="AG274" s="213"/>
      <c r="AH274" s="213"/>
      <c r="AI274" s="213"/>
      <c r="AJ274" s="213"/>
      <c r="AK274" s="213"/>
      <c r="AL274" s="213"/>
      <c r="AM274" s="213"/>
      <c r="AN274" s="213"/>
      <c r="AO274" s="213"/>
      <c r="AP274" s="213"/>
      <c r="AQ274" s="213"/>
      <c r="AR274" s="213"/>
      <c r="AS274" s="213"/>
      <c r="AT274" s="213"/>
      <c r="AU274" s="213"/>
      <c r="AV274" s="213"/>
      <c r="AW274" s="213"/>
      <c r="AX274" s="213"/>
      <c r="AY274" s="213"/>
      <c r="AZ274" s="213"/>
      <c r="BA274" s="213"/>
      <c r="BB274" s="213"/>
      <c r="BC274" s="213"/>
      <c r="BD274" s="213"/>
      <c r="BE274" s="213"/>
      <c r="BF274" s="213"/>
      <c r="BG274" s="213"/>
      <c r="BH274" s="213"/>
      <c r="BI274" s="213"/>
      <c r="BJ274" s="213"/>
      <c r="BK274" s="213"/>
      <c r="BL274" s="213"/>
      <c r="BM274" s="213"/>
      <c r="BN274" s="213"/>
      <c r="BO274" s="213"/>
      <c r="BP274" s="213"/>
      <c r="BQ274" s="213"/>
    </row>
    <row r="275" spans="4:69" s="15" customFormat="1" x14ac:dyDescent="0.2">
      <c r="D275" s="213"/>
      <c r="E275" s="210"/>
      <c r="F275" s="149"/>
      <c r="G275" s="210"/>
      <c r="I275" s="46"/>
      <c r="J275" s="213"/>
      <c r="K275" s="213"/>
      <c r="L275" s="213"/>
      <c r="M275" s="213"/>
      <c r="N275" s="213"/>
      <c r="O275" s="213"/>
      <c r="P275" s="213"/>
      <c r="Q275" s="213"/>
      <c r="R275" s="213"/>
      <c r="S275" s="213"/>
      <c r="T275" s="213"/>
      <c r="U275" s="213"/>
      <c r="V275" s="213"/>
      <c r="W275" s="213"/>
      <c r="X275" s="213"/>
      <c r="Y275" s="213"/>
      <c r="Z275" s="213"/>
      <c r="AA275" s="213"/>
      <c r="AB275" s="213"/>
      <c r="AC275" s="213"/>
      <c r="AD275" s="213"/>
      <c r="AE275" s="213"/>
      <c r="AF275" s="213"/>
      <c r="AG275" s="213"/>
      <c r="AH275" s="213"/>
      <c r="AI275" s="213"/>
      <c r="AJ275" s="213"/>
      <c r="AK275" s="213"/>
      <c r="AL275" s="213"/>
      <c r="AM275" s="213"/>
      <c r="AN275" s="213"/>
      <c r="AO275" s="213"/>
      <c r="AP275" s="213"/>
      <c r="AQ275" s="213"/>
      <c r="AR275" s="213"/>
      <c r="AS275" s="213"/>
      <c r="AT275" s="213"/>
      <c r="AU275" s="213"/>
      <c r="AV275" s="213"/>
      <c r="AW275" s="213"/>
      <c r="AX275" s="213"/>
      <c r="AY275" s="213"/>
      <c r="AZ275" s="213"/>
      <c r="BA275" s="213"/>
      <c r="BB275" s="213"/>
      <c r="BC275" s="213"/>
      <c r="BD275" s="213"/>
      <c r="BE275" s="213"/>
      <c r="BF275" s="213"/>
      <c r="BG275" s="213"/>
      <c r="BH275" s="213"/>
      <c r="BI275" s="213"/>
      <c r="BJ275" s="213"/>
      <c r="BK275" s="213"/>
      <c r="BL275" s="213"/>
      <c r="BM275" s="213"/>
      <c r="BN275" s="213"/>
      <c r="BO275" s="213"/>
      <c r="BP275" s="213"/>
      <c r="BQ275" s="213"/>
    </row>
    <row r="276" spans="4:69" s="15" customFormat="1" x14ac:dyDescent="0.2">
      <c r="D276" s="205" t="s">
        <v>288</v>
      </c>
      <c r="E276" s="205"/>
      <c r="F276" s="146"/>
      <c r="G276" s="213"/>
      <c r="I276" s="46"/>
      <c r="J276" s="213"/>
      <c r="K276" s="213"/>
      <c r="L276" s="213"/>
      <c r="M276" s="213"/>
      <c r="N276" s="213"/>
      <c r="O276" s="213"/>
      <c r="P276" s="213"/>
      <c r="Q276" s="213"/>
      <c r="R276" s="213"/>
      <c r="S276" s="213"/>
      <c r="T276" s="213"/>
      <c r="U276" s="213"/>
      <c r="V276" s="213"/>
      <c r="W276" s="213"/>
      <c r="X276" s="213"/>
      <c r="Y276" s="213"/>
      <c r="Z276" s="213"/>
      <c r="AA276" s="213"/>
      <c r="AB276" s="213"/>
      <c r="AC276" s="213"/>
      <c r="AD276" s="213"/>
      <c r="AE276" s="213"/>
      <c r="AF276" s="213"/>
      <c r="AG276" s="213"/>
      <c r="AH276" s="213"/>
      <c r="AI276" s="213"/>
      <c r="AJ276" s="213"/>
      <c r="AK276" s="213"/>
      <c r="AL276" s="213"/>
      <c r="AM276" s="213"/>
      <c r="AN276" s="213"/>
      <c r="AO276" s="213"/>
      <c r="AP276" s="213"/>
      <c r="AQ276" s="213"/>
      <c r="AR276" s="213"/>
      <c r="AS276" s="213"/>
      <c r="AT276" s="213"/>
      <c r="AU276" s="213"/>
      <c r="AV276" s="213"/>
      <c r="AW276" s="213"/>
      <c r="AX276" s="213"/>
      <c r="AY276" s="213"/>
      <c r="AZ276" s="213"/>
      <c r="BA276" s="213"/>
      <c r="BB276" s="213"/>
      <c r="BC276" s="213"/>
      <c r="BD276" s="213"/>
      <c r="BE276" s="213"/>
      <c r="BF276" s="213"/>
      <c r="BG276" s="213"/>
      <c r="BH276" s="213"/>
      <c r="BI276" s="213"/>
      <c r="BJ276" s="213"/>
      <c r="BK276" s="213"/>
      <c r="BL276" s="213"/>
      <c r="BM276" s="213"/>
      <c r="BN276" s="213"/>
      <c r="BO276" s="213"/>
      <c r="BP276" s="213"/>
      <c r="BQ276" s="213"/>
    </row>
    <row r="277" spans="4:69" s="15" customFormat="1" x14ac:dyDescent="0.2">
      <c r="D277" s="213"/>
      <c r="E277" s="210" t="s">
        <v>289</v>
      </c>
      <c r="F277" s="149">
        <f>F241-F259</f>
        <v>0</v>
      </c>
      <c r="G277" s="210" t="str">
        <f>InpCompany!$F$11</f>
        <v>£m (2017-18 prices)</v>
      </c>
      <c r="I277" s="46"/>
      <c r="J277" s="213"/>
      <c r="K277" s="213"/>
      <c r="L277" s="213"/>
      <c r="M277" s="213"/>
      <c r="N277" s="213"/>
      <c r="O277" s="213"/>
      <c r="P277" s="213"/>
      <c r="Q277" s="213"/>
      <c r="R277" s="213"/>
      <c r="S277" s="213"/>
      <c r="T277" s="213"/>
      <c r="U277" s="213"/>
      <c r="V277" s="213"/>
      <c r="W277" s="213"/>
      <c r="X277" s="213"/>
      <c r="Y277" s="213"/>
      <c r="Z277" s="213"/>
      <c r="AA277" s="213"/>
      <c r="AB277" s="213"/>
      <c r="AC277" s="213"/>
      <c r="AD277" s="213"/>
      <c r="AE277" s="213"/>
      <c r="AF277" s="213"/>
      <c r="AG277" s="213"/>
      <c r="AH277" s="213"/>
      <c r="AI277" s="213"/>
      <c r="AJ277" s="213"/>
      <c r="AK277" s="213"/>
      <c r="AL277" s="213"/>
      <c r="AM277" s="213"/>
      <c r="AN277" s="213"/>
      <c r="AO277" s="213"/>
      <c r="AP277" s="213"/>
      <c r="AQ277" s="213"/>
      <c r="AR277" s="213"/>
      <c r="AS277" s="213"/>
      <c r="AT277" s="213"/>
      <c r="AU277" s="213"/>
      <c r="AV277" s="213"/>
      <c r="AW277" s="213"/>
      <c r="AX277" s="213"/>
      <c r="AY277" s="213"/>
      <c r="AZ277" s="213"/>
      <c r="BA277" s="213"/>
      <c r="BB277" s="213"/>
      <c r="BC277" s="213"/>
      <c r="BD277" s="213"/>
      <c r="BE277" s="213"/>
      <c r="BF277" s="213"/>
      <c r="BG277" s="213"/>
      <c r="BH277" s="213"/>
      <c r="BI277" s="213"/>
      <c r="BJ277" s="213"/>
      <c r="BK277" s="213"/>
      <c r="BL277" s="213"/>
      <c r="BM277" s="213"/>
      <c r="BN277" s="213"/>
      <c r="BO277" s="213"/>
      <c r="BP277" s="213"/>
      <c r="BQ277" s="213"/>
    </row>
    <row r="278" spans="4:69" s="15" customFormat="1" x14ac:dyDescent="0.2">
      <c r="D278" s="213"/>
      <c r="E278" s="210" t="s">
        <v>290</v>
      </c>
      <c r="F278" s="149">
        <f>F242-F260</f>
        <v>0</v>
      </c>
      <c r="G278" s="210" t="str">
        <f>InpCompany!$F$11</f>
        <v>£m (2017-18 prices)</v>
      </c>
      <c r="I278" s="46"/>
      <c r="J278" s="213"/>
      <c r="K278" s="213"/>
      <c r="L278" s="213"/>
      <c r="M278" s="213"/>
      <c r="N278" s="213"/>
      <c r="O278" s="213"/>
      <c r="P278" s="213"/>
      <c r="Q278" s="213"/>
      <c r="R278" s="213"/>
      <c r="S278" s="213"/>
      <c r="T278" s="213"/>
      <c r="U278" s="213"/>
      <c r="V278" s="213"/>
      <c r="W278" s="213"/>
      <c r="X278" s="213"/>
      <c r="Y278" s="213"/>
      <c r="Z278" s="213"/>
      <c r="AA278" s="213"/>
      <c r="AB278" s="213"/>
      <c r="AC278" s="213"/>
      <c r="AD278" s="213"/>
      <c r="AE278" s="213"/>
      <c r="AF278" s="213"/>
      <c r="AG278" s="213"/>
      <c r="AH278" s="213"/>
      <c r="AI278" s="213"/>
      <c r="AJ278" s="213"/>
      <c r="AK278" s="213"/>
      <c r="AL278" s="213"/>
      <c r="AM278" s="213"/>
      <c r="AN278" s="213"/>
      <c r="AO278" s="213"/>
      <c r="AP278" s="213"/>
      <c r="AQ278" s="213"/>
      <c r="AR278" s="213"/>
      <c r="AS278" s="213"/>
      <c r="AT278" s="213"/>
      <c r="AU278" s="213"/>
      <c r="AV278" s="213"/>
      <c r="AW278" s="213"/>
      <c r="AX278" s="213"/>
      <c r="AY278" s="213"/>
      <c r="AZ278" s="213"/>
      <c r="BA278" s="213"/>
      <c r="BB278" s="213"/>
      <c r="BC278" s="213"/>
      <c r="BD278" s="213"/>
      <c r="BE278" s="213"/>
      <c r="BF278" s="213"/>
      <c r="BG278" s="213"/>
      <c r="BH278" s="213"/>
      <c r="BI278" s="213"/>
      <c r="BJ278" s="213"/>
      <c r="BK278" s="213"/>
      <c r="BL278" s="213"/>
      <c r="BM278" s="213"/>
      <c r="BN278" s="213"/>
      <c r="BO278" s="213"/>
      <c r="BP278" s="213"/>
      <c r="BQ278" s="213"/>
    </row>
    <row r="279" spans="4:69" s="15" customFormat="1" x14ac:dyDescent="0.2">
      <c r="D279" s="213"/>
      <c r="E279" s="210" t="s">
        <v>291</v>
      </c>
      <c r="F279" s="149">
        <f>F243-F261</f>
        <v>0</v>
      </c>
      <c r="G279" s="210" t="str">
        <f>InpCompany!$F$11</f>
        <v>£m (2017-18 prices)</v>
      </c>
      <c r="I279" s="46"/>
      <c r="J279" s="213"/>
      <c r="K279" s="213"/>
      <c r="L279" s="213"/>
      <c r="M279" s="213"/>
      <c r="N279" s="213"/>
      <c r="O279" s="213"/>
      <c r="P279" s="213"/>
      <c r="Q279" s="213"/>
      <c r="R279" s="213"/>
      <c r="S279" s="213"/>
      <c r="T279" s="213"/>
      <c r="U279" s="213"/>
      <c r="V279" s="213"/>
      <c r="W279" s="213"/>
      <c r="X279" s="213"/>
      <c r="Y279" s="213"/>
      <c r="Z279" s="213"/>
      <c r="AA279" s="213"/>
      <c r="AB279" s="213"/>
      <c r="AC279" s="213"/>
      <c r="AD279" s="213"/>
      <c r="AE279" s="213"/>
      <c r="AF279" s="213"/>
      <c r="AG279" s="213"/>
      <c r="AH279" s="213"/>
      <c r="AI279" s="213"/>
      <c r="AJ279" s="213"/>
      <c r="AK279" s="213"/>
      <c r="AL279" s="213"/>
      <c r="AM279" s="213"/>
      <c r="AN279" s="213"/>
      <c r="AO279" s="213"/>
      <c r="AP279" s="213"/>
      <c r="AQ279" s="213"/>
      <c r="AR279" s="213"/>
      <c r="AS279" s="213"/>
      <c r="AT279" s="213"/>
      <c r="AU279" s="213"/>
      <c r="AV279" s="213"/>
      <c r="AW279" s="213"/>
      <c r="AX279" s="213"/>
      <c r="AY279" s="213"/>
      <c r="AZ279" s="213"/>
      <c r="BA279" s="213"/>
      <c r="BB279" s="213"/>
      <c r="BC279" s="213"/>
      <c r="BD279" s="213"/>
      <c r="BE279" s="213"/>
      <c r="BF279" s="213"/>
      <c r="BG279" s="213"/>
      <c r="BH279" s="213"/>
      <c r="BI279" s="213"/>
      <c r="BJ279" s="213"/>
      <c r="BK279" s="213"/>
      <c r="BL279" s="213"/>
      <c r="BM279" s="213"/>
      <c r="BN279" s="213"/>
      <c r="BO279" s="213"/>
      <c r="BP279" s="213"/>
      <c r="BQ279" s="213"/>
    </row>
    <row r="280" spans="4:69" s="15" customFormat="1" x14ac:dyDescent="0.2">
      <c r="D280" s="213"/>
      <c r="E280" s="210" t="s">
        <v>292</v>
      </c>
      <c r="F280" s="149">
        <f>F244-F262</f>
        <v>0</v>
      </c>
      <c r="G280" s="210" t="str">
        <f>InpCompany!$F$11</f>
        <v>£m (2017-18 prices)</v>
      </c>
      <c r="I280" s="46"/>
      <c r="J280" s="213"/>
      <c r="K280" s="213"/>
      <c r="L280" s="213"/>
      <c r="M280" s="213"/>
      <c r="N280" s="213"/>
      <c r="O280" s="213"/>
      <c r="P280" s="213"/>
      <c r="Q280" s="213"/>
      <c r="R280" s="213"/>
      <c r="S280" s="213"/>
      <c r="T280" s="213"/>
      <c r="U280" s="213"/>
      <c r="V280" s="213"/>
      <c r="W280" s="213"/>
      <c r="X280" s="213"/>
      <c r="Y280" s="213"/>
      <c r="Z280" s="213"/>
      <c r="AA280" s="213"/>
      <c r="AB280" s="213"/>
      <c r="AC280" s="213"/>
      <c r="AD280" s="213"/>
      <c r="AE280" s="213"/>
      <c r="AF280" s="213"/>
      <c r="AG280" s="213"/>
      <c r="AH280" s="213"/>
      <c r="AI280" s="213"/>
      <c r="AJ280" s="213"/>
      <c r="AK280" s="213"/>
      <c r="AL280" s="213"/>
      <c r="AM280" s="213"/>
      <c r="AN280" s="213"/>
      <c r="AO280" s="213"/>
      <c r="AP280" s="213"/>
      <c r="AQ280" s="213"/>
      <c r="AR280" s="213"/>
      <c r="AS280" s="213"/>
      <c r="AT280" s="213"/>
      <c r="AU280" s="213"/>
      <c r="AV280" s="213"/>
      <c r="AW280" s="213"/>
      <c r="AX280" s="213"/>
      <c r="AY280" s="213"/>
      <c r="AZ280" s="213"/>
      <c r="BA280" s="213"/>
      <c r="BB280" s="213"/>
      <c r="BC280" s="213"/>
      <c r="BD280" s="213"/>
      <c r="BE280" s="213"/>
      <c r="BF280" s="213"/>
      <c r="BG280" s="213"/>
      <c r="BH280" s="213"/>
      <c r="BI280" s="213"/>
      <c r="BJ280" s="213"/>
      <c r="BK280" s="213"/>
      <c r="BL280" s="213"/>
      <c r="BM280" s="213"/>
      <c r="BN280" s="213"/>
      <c r="BO280" s="213"/>
      <c r="BP280" s="213"/>
      <c r="BQ280" s="213"/>
    </row>
    <row r="281" spans="4:69" s="15" customFormat="1" x14ac:dyDescent="0.2">
      <c r="D281" s="213"/>
      <c r="E281" s="210" t="s">
        <v>293</v>
      </c>
      <c r="F281" s="149">
        <f>F245-F263</f>
        <v>0</v>
      </c>
      <c r="G281" s="210" t="str">
        <f>InpCompany!$F$11</f>
        <v>£m (2017-18 prices)</v>
      </c>
      <c r="I281" s="46"/>
      <c r="J281" s="213"/>
      <c r="K281" s="213"/>
      <c r="L281" s="213"/>
      <c r="M281" s="213"/>
      <c r="N281" s="213"/>
      <c r="O281" s="213"/>
      <c r="P281" s="213"/>
      <c r="Q281" s="213"/>
      <c r="R281" s="213"/>
      <c r="S281" s="213"/>
      <c r="T281" s="213"/>
      <c r="U281" s="213"/>
      <c r="V281" s="213"/>
      <c r="W281" s="213"/>
      <c r="X281" s="213"/>
      <c r="Y281" s="213"/>
      <c r="Z281" s="213"/>
      <c r="AA281" s="213"/>
      <c r="AB281" s="213"/>
      <c r="AC281" s="213"/>
      <c r="AD281" s="213"/>
      <c r="AE281" s="213"/>
      <c r="AF281" s="213"/>
      <c r="AG281" s="213"/>
      <c r="AH281" s="213"/>
      <c r="AI281" s="213"/>
      <c r="AJ281" s="213"/>
      <c r="AK281" s="213"/>
      <c r="AL281" s="213"/>
      <c r="AM281" s="213"/>
      <c r="AN281" s="213"/>
      <c r="AO281" s="213"/>
      <c r="AP281" s="213"/>
      <c r="AQ281" s="213"/>
      <c r="AR281" s="213"/>
      <c r="AS281" s="213"/>
      <c r="AT281" s="213"/>
      <c r="AU281" s="213"/>
      <c r="AV281" s="213"/>
      <c r="AW281" s="213"/>
      <c r="AX281" s="213"/>
      <c r="AY281" s="213"/>
      <c r="AZ281" s="213"/>
      <c r="BA281" s="213"/>
      <c r="BB281" s="213"/>
      <c r="BC281" s="213"/>
      <c r="BD281" s="213"/>
      <c r="BE281" s="213"/>
      <c r="BF281" s="213"/>
      <c r="BG281" s="213"/>
      <c r="BH281" s="213"/>
      <c r="BI281" s="213"/>
      <c r="BJ281" s="213"/>
      <c r="BK281" s="213"/>
      <c r="BL281" s="213"/>
      <c r="BM281" s="213"/>
      <c r="BN281" s="213"/>
      <c r="BO281" s="213"/>
      <c r="BP281" s="213"/>
      <c r="BQ281" s="213"/>
    </row>
    <row r="282" spans="4:69" s="15" customFormat="1" x14ac:dyDescent="0.2">
      <c r="D282" s="213"/>
      <c r="E282" s="210" t="s">
        <v>294</v>
      </c>
      <c r="F282" s="149">
        <f>F246-F264</f>
        <v>0</v>
      </c>
      <c r="G282" s="210" t="str">
        <f>InpCompany!$F$11</f>
        <v>£m (2017-18 prices)</v>
      </c>
      <c r="I282" s="46"/>
      <c r="J282" s="213"/>
      <c r="K282" s="213"/>
      <c r="L282" s="213"/>
      <c r="M282" s="213"/>
      <c r="N282" s="213"/>
      <c r="O282" s="213"/>
      <c r="P282" s="213"/>
      <c r="Q282" s="213"/>
      <c r="R282" s="213"/>
      <c r="S282" s="213"/>
      <c r="T282" s="213"/>
      <c r="U282" s="213"/>
      <c r="V282" s="213"/>
      <c r="W282" s="213"/>
      <c r="X282" s="213"/>
      <c r="Y282" s="213"/>
      <c r="Z282" s="213"/>
      <c r="AA282" s="213"/>
      <c r="AB282" s="213"/>
      <c r="AC282" s="213"/>
      <c r="AD282" s="213"/>
      <c r="AE282" s="213"/>
      <c r="AF282" s="213"/>
      <c r="AG282" s="213"/>
      <c r="AH282" s="213"/>
      <c r="AI282" s="213"/>
      <c r="AJ282" s="213"/>
      <c r="AK282" s="213"/>
      <c r="AL282" s="213"/>
      <c r="AM282" s="213"/>
      <c r="AN282" s="213"/>
      <c r="AO282" s="213"/>
      <c r="AP282" s="213"/>
      <c r="AQ282" s="213"/>
      <c r="AR282" s="213"/>
      <c r="AS282" s="213"/>
      <c r="AT282" s="213"/>
      <c r="AU282" s="213"/>
      <c r="AV282" s="213"/>
      <c r="AW282" s="213"/>
      <c r="AX282" s="213"/>
      <c r="AY282" s="213"/>
      <c r="AZ282" s="213"/>
      <c r="BA282" s="213"/>
      <c r="BB282" s="213"/>
      <c r="BC282" s="213"/>
      <c r="BD282" s="213"/>
      <c r="BE282" s="213"/>
      <c r="BF282" s="213"/>
      <c r="BG282" s="213"/>
      <c r="BH282" s="213"/>
      <c r="BI282" s="213"/>
      <c r="BJ282" s="213"/>
      <c r="BK282" s="213"/>
      <c r="BL282" s="213"/>
      <c r="BM282" s="213"/>
      <c r="BN282" s="213"/>
      <c r="BO282" s="213"/>
      <c r="BP282" s="213"/>
      <c r="BQ282" s="213"/>
    </row>
    <row r="283" spans="4:69" s="15" customFormat="1" x14ac:dyDescent="0.2">
      <c r="D283" s="213"/>
      <c r="E283" s="210" t="s">
        <v>295</v>
      </c>
      <c r="F283" s="149">
        <f>F247-F265</f>
        <v>0</v>
      </c>
      <c r="G283" s="210" t="str">
        <f>InpCompany!$F$11</f>
        <v>£m (2017-18 prices)</v>
      </c>
      <c r="I283" s="46"/>
      <c r="J283" s="213"/>
      <c r="K283" s="213"/>
      <c r="L283" s="213"/>
      <c r="M283" s="213"/>
      <c r="N283" s="213"/>
      <c r="O283" s="213"/>
      <c r="P283" s="213"/>
      <c r="Q283" s="213"/>
      <c r="R283" s="213"/>
      <c r="S283" s="213"/>
      <c r="T283" s="213"/>
      <c r="U283" s="213"/>
      <c r="V283" s="213"/>
      <c r="W283" s="213"/>
      <c r="X283" s="213"/>
      <c r="Y283" s="213"/>
      <c r="Z283" s="213"/>
      <c r="AA283" s="213"/>
      <c r="AB283" s="213"/>
      <c r="AC283" s="213"/>
      <c r="AD283" s="213"/>
      <c r="AE283" s="213"/>
      <c r="AF283" s="213"/>
      <c r="AG283" s="213"/>
      <c r="AH283" s="213"/>
      <c r="AI283" s="213"/>
      <c r="AJ283" s="213"/>
      <c r="AK283" s="213"/>
      <c r="AL283" s="213"/>
      <c r="AM283" s="213"/>
      <c r="AN283" s="213"/>
      <c r="AO283" s="213"/>
      <c r="AP283" s="213"/>
      <c r="AQ283" s="213"/>
      <c r="AR283" s="213"/>
      <c r="AS283" s="213"/>
      <c r="AT283" s="213"/>
      <c r="AU283" s="213"/>
      <c r="AV283" s="213"/>
      <c r="AW283" s="213"/>
      <c r="AX283" s="213"/>
      <c r="AY283" s="213"/>
      <c r="AZ283" s="213"/>
      <c r="BA283" s="213"/>
      <c r="BB283" s="213"/>
      <c r="BC283" s="213"/>
      <c r="BD283" s="213"/>
      <c r="BE283" s="213"/>
      <c r="BF283" s="213"/>
      <c r="BG283" s="213"/>
      <c r="BH283" s="213"/>
      <c r="BI283" s="213"/>
      <c r="BJ283" s="213"/>
      <c r="BK283" s="213"/>
      <c r="BL283" s="213"/>
      <c r="BM283" s="213"/>
      <c r="BN283" s="213"/>
      <c r="BO283" s="213"/>
      <c r="BP283" s="213"/>
      <c r="BQ283" s="213"/>
    </row>
    <row r="284" spans="4:69" s="15" customFormat="1" x14ac:dyDescent="0.2">
      <c r="D284" s="213"/>
      <c r="E284" s="213"/>
      <c r="F284" s="146"/>
      <c r="G284" s="213"/>
      <c r="I284" s="46"/>
      <c r="J284" s="213"/>
      <c r="K284" s="213"/>
      <c r="L284" s="213"/>
      <c r="M284" s="213"/>
      <c r="N284" s="213"/>
      <c r="O284" s="213"/>
      <c r="P284" s="213"/>
      <c r="Q284" s="213"/>
      <c r="R284" s="213"/>
      <c r="S284" s="213"/>
      <c r="T284" s="213"/>
      <c r="U284" s="213"/>
      <c r="V284" s="213"/>
      <c r="W284" s="213"/>
      <c r="X284" s="213"/>
      <c r="Y284" s="213"/>
      <c r="Z284" s="213"/>
      <c r="AA284" s="213"/>
      <c r="AB284" s="213"/>
      <c r="AC284" s="213"/>
      <c r="AD284" s="213"/>
      <c r="AE284" s="213"/>
      <c r="AF284" s="213"/>
      <c r="AG284" s="213"/>
      <c r="AH284" s="213"/>
      <c r="AI284" s="213"/>
      <c r="AJ284" s="213"/>
      <c r="AK284" s="213"/>
      <c r="AL284" s="213"/>
      <c r="AM284" s="213"/>
      <c r="AN284" s="213"/>
      <c r="AO284" s="213"/>
      <c r="AP284" s="213"/>
      <c r="AQ284" s="213"/>
      <c r="AR284" s="213"/>
      <c r="AS284" s="213"/>
      <c r="AT284" s="213"/>
      <c r="AU284" s="213"/>
      <c r="AV284" s="213"/>
      <c r="AW284" s="213"/>
      <c r="AX284" s="213"/>
      <c r="AY284" s="213"/>
      <c r="AZ284" s="213"/>
      <c r="BA284" s="213"/>
      <c r="BB284" s="213"/>
      <c r="BC284" s="213"/>
      <c r="BD284" s="213"/>
      <c r="BE284" s="213"/>
      <c r="BF284" s="213"/>
      <c r="BG284" s="213"/>
      <c r="BH284" s="213"/>
      <c r="BI284" s="213"/>
      <c r="BJ284" s="213"/>
      <c r="BK284" s="213"/>
      <c r="BL284" s="213"/>
      <c r="BM284" s="213"/>
      <c r="BN284" s="213"/>
      <c r="BO284" s="213"/>
      <c r="BP284" s="213"/>
      <c r="BQ284" s="213"/>
    </row>
    <row r="285" spans="4:69" s="15" customFormat="1" x14ac:dyDescent="0.2">
      <c r="D285" s="205" t="s">
        <v>296</v>
      </c>
      <c r="E285" s="205"/>
      <c r="F285" s="146"/>
      <c r="G285" s="213"/>
      <c r="I285" s="46"/>
      <c r="J285" s="213"/>
      <c r="K285" s="213"/>
      <c r="L285" s="213"/>
      <c r="M285" s="213"/>
      <c r="N285" s="213"/>
      <c r="O285" s="213"/>
      <c r="P285" s="213"/>
      <c r="Q285" s="213"/>
      <c r="R285" s="213"/>
      <c r="S285" s="213"/>
      <c r="T285" s="213"/>
      <c r="U285" s="213"/>
      <c r="V285" s="213"/>
      <c r="W285" s="213"/>
      <c r="X285" s="213"/>
      <c r="Y285" s="213"/>
      <c r="Z285" s="213"/>
      <c r="AA285" s="213"/>
      <c r="AB285" s="213"/>
      <c r="AC285" s="213"/>
      <c r="AD285" s="213"/>
      <c r="AE285" s="213"/>
      <c r="AF285" s="213"/>
      <c r="AG285" s="213"/>
      <c r="AH285" s="213"/>
      <c r="AI285" s="213"/>
      <c r="AJ285" s="213"/>
      <c r="AK285" s="213"/>
      <c r="AL285" s="213"/>
      <c r="AM285" s="213"/>
      <c r="AN285" s="213"/>
      <c r="AO285" s="213"/>
      <c r="AP285" s="213"/>
      <c r="AQ285" s="213"/>
      <c r="AR285" s="213"/>
      <c r="AS285" s="213"/>
      <c r="AT285" s="213"/>
      <c r="AU285" s="213"/>
      <c r="AV285" s="213"/>
      <c r="AW285" s="213"/>
      <c r="AX285" s="213"/>
      <c r="AY285" s="213"/>
      <c r="AZ285" s="213"/>
      <c r="BA285" s="213"/>
      <c r="BB285" s="213"/>
      <c r="BC285" s="213"/>
      <c r="BD285" s="213"/>
      <c r="BE285" s="213"/>
      <c r="BF285" s="213"/>
      <c r="BG285" s="213"/>
      <c r="BH285" s="213"/>
      <c r="BI285" s="213"/>
      <c r="BJ285" s="213"/>
      <c r="BK285" s="213"/>
      <c r="BL285" s="213"/>
      <c r="BM285" s="213"/>
      <c r="BN285" s="213"/>
      <c r="BO285" s="213"/>
      <c r="BP285" s="213"/>
      <c r="BQ285" s="213"/>
    </row>
    <row r="286" spans="4:69" s="15" customFormat="1" x14ac:dyDescent="0.2">
      <c r="D286" s="213"/>
      <c r="E286" s="210" t="s">
        <v>297</v>
      </c>
      <c r="F286" s="149">
        <f>F250-F268</f>
        <v>0</v>
      </c>
      <c r="G286" s="210" t="str">
        <f>InpCompany!$F$11</f>
        <v>£m (2017-18 prices)</v>
      </c>
      <c r="I286" s="46"/>
      <c r="J286" s="213"/>
      <c r="K286" s="213"/>
      <c r="L286" s="213"/>
      <c r="M286" s="213"/>
      <c r="N286" s="213"/>
      <c r="O286" s="213"/>
      <c r="P286" s="213"/>
      <c r="Q286" s="213"/>
      <c r="R286" s="213"/>
      <c r="S286" s="213"/>
      <c r="T286" s="213"/>
      <c r="U286" s="213"/>
      <c r="V286" s="213"/>
      <c r="W286" s="213"/>
      <c r="X286" s="213"/>
      <c r="Y286" s="213"/>
      <c r="Z286" s="213"/>
      <c r="AA286" s="213"/>
      <c r="AB286" s="213"/>
      <c r="AC286" s="213"/>
      <c r="AD286" s="213"/>
      <c r="AE286" s="213"/>
      <c r="AF286" s="213"/>
      <c r="AG286" s="213"/>
      <c r="AH286" s="213"/>
      <c r="AI286" s="213"/>
      <c r="AJ286" s="213"/>
      <c r="AK286" s="213"/>
      <c r="AL286" s="213"/>
      <c r="AM286" s="213"/>
      <c r="AN286" s="213"/>
      <c r="AO286" s="213"/>
      <c r="AP286" s="213"/>
      <c r="AQ286" s="213"/>
      <c r="AR286" s="213"/>
      <c r="AS286" s="213"/>
      <c r="AT286" s="213"/>
      <c r="AU286" s="213"/>
      <c r="AV286" s="213"/>
      <c r="AW286" s="213"/>
      <c r="AX286" s="213"/>
      <c r="AY286" s="213"/>
      <c r="AZ286" s="213"/>
      <c r="BA286" s="213"/>
      <c r="BB286" s="213"/>
      <c r="BC286" s="213"/>
      <c r="BD286" s="213"/>
      <c r="BE286" s="213"/>
      <c r="BF286" s="213"/>
      <c r="BG286" s="213"/>
      <c r="BH286" s="213"/>
      <c r="BI286" s="213"/>
      <c r="BJ286" s="213"/>
      <c r="BK286" s="213"/>
      <c r="BL286" s="213"/>
      <c r="BM286" s="213"/>
      <c r="BN286" s="213"/>
      <c r="BO286" s="213"/>
      <c r="BP286" s="213"/>
      <c r="BQ286" s="213"/>
    </row>
    <row r="287" spans="4:69" s="15" customFormat="1" x14ac:dyDescent="0.2">
      <c r="D287" s="213"/>
      <c r="E287" s="210" t="s">
        <v>298</v>
      </c>
      <c r="F287" s="149">
        <f>F251-F269</f>
        <v>0</v>
      </c>
      <c r="G287" s="210" t="str">
        <f>InpCompany!$F$11</f>
        <v>£m (2017-18 prices)</v>
      </c>
      <c r="I287" s="46"/>
      <c r="J287" s="213"/>
      <c r="K287" s="213"/>
      <c r="L287" s="213"/>
      <c r="M287" s="213"/>
      <c r="N287" s="213"/>
      <c r="O287" s="213"/>
      <c r="P287" s="213"/>
      <c r="Q287" s="213"/>
      <c r="R287" s="213"/>
      <c r="S287" s="213"/>
      <c r="T287" s="213"/>
      <c r="U287" s="213"/>
      <c r="V287" s="213"/>
      <c r="W287" s="213"/>
      <c r="X287" s="213"/>
      <c r="Y287" s="213"/>
      <c r="Z287" s="213"/>
      <c r="AA287" s="213"/>
      <c r="AB287" s="213"/>
      <c r="AC287" s="213"/>
      <c r="AD287" s="213"/>
      <c r="AE287" s="213"/>
      <c r="AF287" s="213"/>
      <c r="AG287" s="213"/>
      <c r="AH287" s="213"/>
      <c r="AI287" s="213"/>
      <c r="AJ287" s="213"/>
      <c r="AK287" s="213"/>
      <c r="AL287" s="213"/>
      <c r="AM287" s="213"/>
      <c r="AN287" s="213"/>
      <c r="AO287" s="213"/>
      <c r="AP287" s="213"/>
      <c r="AQ287" s="213"/>
      <c r="AR287" s="213"/>
      <c r="AS287" s="213"/>
      <c r="AT287" s="213"/>
      <c r="AU287" s="213"/>
      <c r="AV287" s="213"/>
      <c r="AW287" s="213"/>
      <c r="AX287" s="213"/>
      <c r="AY287" s="213"/>
      <c r="AZ287" s="213"/>
      <c r="BA287" s="213"/>
      <c r="BB287" s="213"/>
      <c r="BC287" s="213"/>
      <c r="BD287" s="213"/>
      <c r="BE287" s="213"/>
      <c r="BF287" s="213"/>
      <c r="BG287" s="213"/>
      <c r="BH287" s="213"/>
      <c r="BI287" s="213"/>
      <c r="BJ287" s="213"/>
      <c r="BK287" s="213"/>
      <c r="BL287" s="213"/>
      <c r="BM287" s="213"/>
      <c r="BN287" s="213"/>
      <c r="BO287" s="213"/>
      <c r="BP287" s="213"/>
      <c r="BQ287" s="213"/>
    </row>
    <row r="288" spans="4:69" s="15" customFormat="1" x14ac:dyDescent="0.2">
      <c r="D288" s="213"/>
      <c r="E288" s="210" t="s">
        <v>299</v>
      </c>
      <c r="F288" s="149">
        <f>F252-F270</f>
        <v>0</v>
      </c>
      <c r="G288" s="210" t="str">
        <f>InpCompany!$F$11</f>
        <v>£m (2017-18 prices)</v>
      </c>
      <c r="I288" s="46"/>
      <c r="J288" s="213"/>
      <c r="K288" s="213"/>
      <c r="L288" s="213"/>
      <c r="M288" s="213"/>
      <c r="N288" s="213"/>
      <c r="O288" s="213"/>
      <c r="P288" s="213"/>
      <c r="Q288" s="213"/>
      <c r="R288" s="213"/>
      <c r="S288" s="213"/>
      <c r="T288" s="213"/>
      <c r="U288" s="213"/>
      <c r="V288" s="213"/>
      <c r="W288" s="213"/>
      <c r="X288" s="213"/>
      <c r="Y288" s="213"/>
      <c r="Z288" s="213"/>
      <c r="AA288" s="213"/>
      <c r="AB288" s="213"/>
      <c r="AC288" s="213"/>
      <c r="AD288" s="213"/>
      <c r="AE288" s="213"/>
      <c r="AF288" s="213"/>
      <c r="AG288" s="213"/>
      <c r="AH288" s="213"/>
      <c r="AI288" s="213"/>
      <c r="AJ288" s="213"/>
      <c r="AK288" s="213"/>
      <c r="AL288" s="213"/>
      <c r="AM288" s="213"/>
      <c r="AN288" s="213"/>
      <c r="AO288" s="213"/>
      <c r="AP288" s="213"/>
      <c r="AQ288" s="213"/>
      <c r="AR288" s="213"/>
      <c r="AS288" s="213"/>
      <c r="AT288" s="213"/>
      <c r="AU288" s="213"/>
      <c r="AV288" s="213"/>
      <c r="AW288" s="213"/>
      <c r="AX288" s="213"/>
      <c r="AY288" s="213"/>
      <c r="AZ288" s="213"/>
      <c r="BA288" s="213"/>
      <c r="BB288" s="213"/>
      <c r="BC288" s="213"/>
      <c r="BD288" s="213"/>
      <c r="BE288" s="213"/>
      <c r="BF288" s="213"/>
      <c r="BG288" s="213"/>
      <c r="BH288" s="213"/>
      <c r="BI288" s="213"/>
      <c r="BJ288" s="213"/>
      <c r="BK288" s="213"/>
      <c r="BL288" s="213"/>
      <c r="BM288" s="213"/>
      <c r="BN288" s="213"/>
      <c r="BO288" s="213"/>
      <c r="BP288" s="213"/>
      <c r="BQ288" s="213"/>
    </row>
    <row r="289" spans="3:69" s="15" customFormat="1" x14ac:dyDescent="0.2">
      <c r="C289" s="213"/>
      <c r="D289" s="213"/>
      <c r="E289" s="210" t="s">
        <v>300</v>
      </c>
      <c r="F289" s="149">
        <f>F253-F271</f>
        <v>0</v>
      </c>
      <c r="G289" s="210" t="str">
        <f>InpCompany!$F$11</f>
        <v>£m (2017-18 prices)</v>
      </c>
      <c r="I289" s="46"/>
      <c r="J289" s="213"/>
      <c r="K289" s="213"/>
      <c r="L289" s="213"/>
      <c r="M289" s="213"/>
      <c r="N289" s="213"/>
      <c r="O289" s="213"/>
      <c r="P289" s="213"/>
      <c r="Q289" s="213"/>
      <c r="R289" s="213"/>
      <c r="S289" s="213"/>
      <c r="T289" s="213"/>
      <c r="U289" s="213"/>
      <c r="V289" s="213"/>
      <c r="W289" s="213"/>
      <c r="X289" s="213"/>
      <c r="Y289" s="213"/>
      <c r="Z289" s="213"/>
      <c r="AA289" s="213"/>
      <c r="AB289" s="213"/>
      <c r="AC289" s="213"/>
      <c r="AD289" s="213"/>
      <c r="AE289" s="213"/>
      <c r="AF289" s="213"/>
      <c r="AG289" s="213"/>
      <c r="AH289" s="213"/>
      <c r="AI289" s="213"/>
      <c r="AJ289" s="213"/>
      <c r="AK289" s="213"/>
      <c r="AL289" s="213"/>
      <c r="AM289" s="213"/>
      <c r="AN289" s="213"/>
      <c r="AO289" s="213"/>
      <c r="AP289" s="213"/>
      <c r="AQ289" s="213"/>
      <c r="AR289" s="213"/>
      <c r="AS289" s="213"/>
      <c r="AT289" s="213"/>
      <c r="AU289" s="213"/>
      <c r="AV289" s="213"/>
      <c r="AW289" s="213"/>
      <c r="AX289" s="213"/>
      <c r="AY289" s="213"/>
      <c r="AZ289" s="213"/>
      <c r="BA289" s="213"/>
      <c r="BB289" s="213"/>
      <c r="BC289" s="213"/>
      <c r="BD289" s="213"/>
      <c r="BE289" s="213"/>
      <c r="BF289" s="213"/>
      <c r="BG289" s="213"/>
      <c r="BH289" s="213"/>
      <c r="BI289" s="213"/>
      <c r="BJ289" s="213"/>
      <c r="BK289" s="213"/>
      <c r="BL289" s="213"/>
      <c r="BM289" s="213"/>
      <c r="BN289" s="213"/>
      <c r="BO289" s="213"/>
      <c r="BP289" s="213"/>
      <c r="BQ289" s="213"/>
    </row>
    <row r="290" spans="3:69" s="15" customFormat="1" x14ac:dyDescent="0.2">
      <c r="C290" s="213"/>
      <c r="D290" s="213"/>
      <c r="E290" s="210" t="s">
        <v>301</v>
      </c>
      <c r="F290" s="149">
        <f>F254-F272</f>
        <v>0</v>
      </c>
      <c r="G290" s="210" t="str">
        <f>InpCompany!$F$11</f>
        <v>£m (2017-18 prices)</v>
      </c>
      <c r="I290" s="46"/>
      <c r="J290" s="213"/>
      <c r="K290" s="213"/>
      <c r="L290" s="213"/>
      <c r="M290" s="213"/>
      <c r="N290" s="213"/>
      <c r="O290" s="213"/>
      <c r="P290" s="213"/>
      <c r="Q290" s="213"/>
      <c r="R290" s="213"/>
      <c r="S290" s="213"/>
      <c r="T290" s="213"/>
      <c r="U290" s="213"/>
      <c r="V290" s="213"/>
      <c r="W290" s="213"/>
      <c r="X290" s="213"/>
      <c r="Y290" s="213"/>
      <c r="Z290" s="213"/>
      <c r="AA290" s="213"/>
      <c r="AB290" s="213"/>
      <c r="AC290" s="213"/>
      <c r="AD290" s="213"/>
      <c r="AE290" s="213"/>
      <c r="AF290" s="213"/>
      <c r="AG290" s="213"/>
      <c r="AH290" s="213"/>
      <c r="AI290" s="213"/>
      <c r="AJ290" s="213"/>
      <c r="AK290" s="213"/>
      <c r="AL290" s="213"/>
      <c r="AM290" s="213"/>
      <c r="AN290" s="213"/>
      <c r="AO290" s="213"/>
      <c r="AP290" s="213"/>
      <c r="AQ290" s="213"/>
      <c r="AR290" s="213"/>
      <c r="AS290" s="213"/>
      <c r="AT290" s="213"/>
      <c r="AU290" s="213"/>
      <c r="AV290" s="213"/>
      <c r="AW290" s="213"/>
      <c r="AX290" s="213"/>
      <c r="AY290" s="213"/>
      <c r="AZ290" s="213"/>
      <c r="BA290" s="213"/>
      <c r="BB290" s="213"/>
      <c r="BC290" s="213"/>
      <c r="BD290" s="213"/>
      <c r="BE290" s="213"/>
      <c r="BF290" s="213"/>
      <c r="BG290" s="213"/>
      <c r="BH290" s="213"/>
      <c r="BI290" s="213"/>
      <c r="BJ290" s="213"/>
      <c r="BK290" s="213"/>
      <c r="BL290" s="213"/>
      <c r="BM290" s="213"/>
      <c r="BN290" s="213"/>
      <c r="BO290" s="213"/>
      <c r="BP290" s="213"/>
      <c r="BQ290" s="213"/>
    </row>
    <row r="291" spans="3:69" s="15" customFormat="1" x14ac:dyDescent="0.2">
      <c r="C291" s="213"/>
      <c r="D291" s="213"/>
      <c r="E291" s="210" t="s">
        <v>302</v>
      </c>
      <c r="F291" s="149">
        <f>F255-F273</f>
        <v>0</v>
      </c>
      <c r="G291" s="210" t="str">
        <f>InpCompany!$F$11</f>
        <v>£m (2017-18 prices)</v>
      </c>
      <c r="I291" s="46"/>
      <c r="J291" s="213"/>
      <c r="K291" s="213"/>
      <c r="L291" s="213"/>
      <c r="M291" s="213"/>
      <c r="N291" s="213"/>
      <c r="O291" s="213"/>
      <c r="P291" s="213"/>
      <c r="Q291" s="213"/>
      <c r="R291" s="213"/>
      <c r="S291" s="213"/>
      <c r="T291" s="213"/>
      <c r="U291" s="213"/>
      <c r="V291" s="213"/>
      <c r="W291" s="213"/>
      <c r="X291" s="213"/>
      <c r="Y291" s="213"/>
      <c r="Z291" s="213"/>
      <c r="AA291" s="213"/>
      <c r="AB291" s="213"/>
      <c r="AC291" s="213"/>
      <c r="AD291" s="213"/>
      <c r="AE291" s="213"/>
      <c r="AF291" s="213"/>
      <c r="AG291" s="213"/>
      <c r="AH291" s="213"/>
      <c r="AI291" s="213"/>
      <c r="AJ291" s="213"/>
      <c r="AK291" s="213"/>
      <c r="AL291" s="213"/>
      <c r="AM291" s="213"/>
      <c r="AN291" s="213"/>
      <c r="AO291" s="213"/>
      <c r="AP291" s="213"/>
      <c r="AQ291" s="213"/>
      <c r="AR291" s="213"/>
      <c r="AS291" s="213"/>
      <c r="AT291" s="213"/>
      <c r="AU291" s="213"/>
      <c r="AV291" s="213"/>
      <c r="AW291" s="213"/>
      <c r="AX291" s="213"/>
      <c r="AY291" s="213"/>
      <c r="AZ291" s="213"/>
      <c r="BA291" s="213"/>
      <c r="BB291" s="213"/>
      <c r="BC291" s="213"/>
      <c r="BD291" s="213"/>
      <c r="BE291" s="213"/>
      <c r="BF291" s="213"/>
      <c r="BG291" s="213"/>
      <c r="BH291" s="213"/>
      <c r="BI291" s="213"/>
      <c r="BJ291" s="213"/>
      <c r="BK291" s="213"/>
      <c r="BL291" s="213"/>
      <c r="BM291" s="213"/>
      <c r="BN291" s="213"/>
      <c r="BO291" s="213"/>
      <c r="BP291" s="213"/>
      <c r="BQ291" s="213"/>
    </row>
    <row r="292" spans="3:69" s="15" customFormat="1" x14ac:dyDescent="0.2">
      <c r="C292" s="213"/>
      <c r="D292" s="213"/>
      <c r="E292" s="210" t="s">
        <v>303</v>
      </c>
      <c r="F292" s="149">
        <f>F256-F274</f>
        <v>0</v>
      </c>
      <c r="G292" s="210" t="str">
        <f>InpCompany!$F$11</f>
        <v>£m (2017-18 prices)</v>
      </c>
      <c r="I292" s="46"/>
      <c r="J292" s="213"/>
      <c r="K292" s="213"/>
      <c r="L292" s="213"/>
      <c r="M292" s="213"/>
      <c r="N292" s="213"/>
      <c r="O292" s="213"/>
      <c r="P292" s="213"/>
      <c r="Q292" s="213"/>
      <c r="R292" s="213"/>
      <c r="S292" s="213"/>
      <c r="T292" s="213"/>
      <c r="U292" s="213"/>
      <c r="V292" s="213"/>
      <c r="W292" s="213"/>
      <c r="X292" s="213"/>
      <c r="Y292" s="213"/>
      <c r="Z292" s="213"/>
      <c r="AA292" s="213"/>
      <c r="AB292" s="213"/>
      <c r="AC292" s="213"/>
      <c r="AD292" s="213"/>
      <c r="AE292" s="213"/>
      <c r="AF292" s="213"/>
      <c r="AG292" s="213"/>
      <c r="AH292" s="213"/>
      <c r="AI292" s="213"/>
      <c r="AJ292" s="213"/>
      <c r="AK292" s="213"/>
      <c r="AL292" s="213"/>
      <c r="AM292" s="213"/>
      <c r="AN292" s="213"/>
      <c r="AO292" s="213"/>
      <c r="AP292" s="213"/>
      <c r="AQ292" s="213"/>
      <c r="AR292" s="213"/>
      <c r="AS292" s="213"/>
      <c r="AT292" s="213"/>
      <c r="AU292" s="213"/>
      <c r="AV292" s="213"/>
      <c r="AW292" s="213"/>
      <c r="AX292" s="213"/>
      <c r="AY292" s="213"/>
      <c r="AZ292" s="213"/>
      <c r="BA292" s="213"/>
      <c r="BB292" s="213"/>
      <c r="BC292" s="213"/>
      <c r="BD292" s="213"/>
      <c r="BE292" s="213"/>
      <c r="BF292" s="213"/>
      <c r="BG292" s="213"/>
      <c r="BH292" s="213"/>
      <c r="BI292" s="213"/>
      <c r="BJ292" s="213"/>
      <c r="BK292" s="213"/>
      <c r="BL292" s="213"/>
      <c r="BM292" s="213"/>
      <c r="BN292" s="213"/>
      <c r="BO292" s="213"/>
      <c r="BP292" s="213"/>
      <c r="BQ292" s="213"/>
    </row>
    <row r="293" spans="3:69" s="15" customFormat="1" x14ac:dyDescent="0.2">
      <c r="C293" s="213"/>
      <c r="D293" s="213"/>
      <c r="E293" s="210"/>
      <c r="F293" s="210"/>
      <c r="G293" s="210"/>
      <c r="H293" s="45"/>
      <c r="I293" s="46"/>
      <c r="J293" s="213"/>
      <c r="K293" s="213"/>
      <c r="L293" s="213"/>
      <c r="M293" s="213"/>
      <c r="N293" s="213"/>
      <c r="O293" s="213"/>
      <c r="P293" s="213"/>
      <c r="Q293" s="213"/>
      <c r="R293" s="213"/>
      <c r="S293" s="213"/>
      <c r="T293" s="213"/>
      <c r="U293" s="213"/>
      <c r="V293" s="213"/>
      <c r="W293" s="213"/>
      <c r="X293" s="213"/>
      <c r="Y293" s="213"/>
      <c r="Z293" s="213"/>
      <c r="AA293" s="213"/>
      <c r="AB293" s="213"/>
      <c r="AC293" s="213"/>
      <c r="AD293" s="213"/>
      <c r="AE293" s="213"/>
      <c r="AF293" s="213"/>
      <c r="AG293" s="213"/>
      <c r="AH293" s="213"/>
      <c r="AI293" s="213"/>
      <c r="AJ293" s="213"/>
      <c r="AK293" s="213"/>
      <c r="AL293" s="213"/>
      <c r="AM293" s="213"/>
      <c r="AN293" s="213"/>
      <c r="AO293" s="213"/>
      <c r="AP293" s="213"/>
      <c r="AQ293" s="213"/>
      <c r="AR293" s="213"/>
      <c r="AS293" s="213"/>
      <c r="AT293" s="213"/>
      <c r="AU293" s="213"/>
      <c r="AV293" s="213"/>
      <c r="AW293" s="213"/>
      <c r="AX293" s="213"/>
      <c r="AY293" s="213"/>
      <c r="AZ293" s="213"/>
      <c r="BA293" s="213"/>
      <c r="BB293" s="213"/>
      <c r="BC293" s="213"/>
      <c r="BD293" s="213"/>
      <c r="BE293" s="213"/>
      <c r="BF293" s="213"/>
      <c r="BG293" s="213"/>
      <c r="BH293" s="213"/>
      <c r="BI293" s="213"/>
      <c r="BJ293" s="213"/>
      <c r="BK293" s="213"/>
      <c r="BL293" s="213"/>
      <c r="BM293" s="213"/>
      <c r="BN293" s="213"/>
      <c r="BO293" s="213"/>
      <c r="BP293" s="213"/>
      <c r="BQ293" s="213"/>
    </row>
    <row r="294" spans="3:69" s="15" customFormat="1" x14ac:dyDescent="0.2">
      <c r="C294" s="36" t="s">
        <v>304</v>
      </c>
      <c r="D294" s="213"/>
      <c r="E294" s="213"/>
      <c r="F294" s="213"/>
      <c r="G294" s="213"/>
      <c r="H294" s="31"/>
      <c r="I294" s="213"/>
      <c r="J294" s="213"/>
      <c r="K294" s="213"/>
      <c r="L294" s="213"/>
      <c r="M294" s="213"/>
      <c r="N294" s="213"/>
      <c r="O294" s="213"/>
      <c r="P294" s="213"/>
      <c r="Q294" s="213"/>
      <c r="R294" s="213"/>
      <c r="S294" s="213"/>
      <c r="T294" s="213"/>
      <c r="U294" s="213"/>
      <c r="V294" s="213"/>
      <c r="W294" s="213"/>
      <c r="X294" s="213"/>
      <c r="Y294" s="213"/>
      <c r="Z294" s="213"/>
      <c r="AA294" s="213"/>
      <c r="AB294" s="213"/>
      <c r="AC294" s="213"/>
      <c r="AD294" s="213"/>
      <c r="AE294" s="213"/>
      <c r="AF294" s="213"/>
      <c r="AG294" s="213"/>
      <c r="AH294" s="213"/>
      <c r="AI294" s="213"/>
      <c r="AJ294" s="213"/>
      <c r="AK294" s="213"/>
      <c r="AL294" s="213"/>
      <c r="AM294" s="213"/>
      <c r="AN294" s="213"/>
      <c r="AO294" s="213"/>
      <c r="AP294" s="213"/>
      <c r="AQ294" s="213"/>
      <c r="AR294" s="213"/>
      <c r="AS294" s="213"/>
      <c r="AT294" s="213"/>
      <c r="AU294" s="213"/>
      <c r="AV294" s="213"/>
      <c r="AW294" s="213"/>
      <c r="AX294" s="213"/>
      <c r="AY294" s="213"/>
      <c r="AZ294" s="213"/>
      <c r="BA294" s="213"/>
      <c r="BB294" s="213"/>
      <c r="BC294" s="213"/>
      <c r="BD294" s="213"/>
      <c r="BE294" s="213"/>
      <c r="BF294" s="213"/>
      <c r="BG294" s="213"/>
      <c r="BH294" s="213"/>
      <c r="BI294" s="213"/>
      <c r="BJ294" s="213"/>
      <c r="BK294" s="213"/>
      <c r="BL294" s="213"/>
      <c r="BM294" s="213"/>
      <c r="BN294" s="213"/>
      <c r="BO294" s="213"/>
      <c r="BP294" s="213"/>
      <c r="BQ294" s="213"/>
    </row>
    <row r="295" spans="3:69" s="15" customFormat="1" x14ac:dyDescent="0.2">
      <c r="C295" s="213"/>
      <c r="D295" s="205"/>
      <c r="E295" s="213"/>
      <c r="F295" s="213"/>
      <c r="G295" s="213"/>
      <c r="H295" s="31"/>
      <c r="I295" s="213"/>
      <c r="J295" s="213"/>
      <c r="K295" s="213"/>
      <c r="L295" s="213"/>
      <c r="M295" s="213"/>
      <c r="N295" s="213"/>
      <c r="O295" s="213"/>
      <c r="P295" s="213"/>
      <c r="Q295" s="213"/>
      <c r="R295" s="213"/>
      <c r="S295" s="213"/>
      <c r="T295" s="213"/>
      <c r="U295" s="213"/>
      <c r="V295" s="213"/>
      <c r="W295" s="213"/>
      <c r="X295" s="213"/>
      <c r="Y295" s="213"/>
      <c r="Z295" s="213"/>
      <c r="AA295" s="213"/>
      <c r="AB295" s="213"/>
      <c r="AC295" s="213"/>
      <c r="AD295" s="213"/>
      <c r="AE295" s="213"/>
      <c r="AF295" s="213"/>
      <c r="AG295" s="213"/>
      <c r="AH295" s="213"/>
      <c r="AI295" s="213"/>
      <c r="AJ295" s="213"/>
      <c r="AK295" s="213"/>
      <c r="AL295" s="213"/>
      <c r="AM295" s="213"/>
      <c r="AN295" s="213"/>
      <c r="AO295" s="213"/>
      <c r="AP295" s="213"/>
      <c r="AQ295" s="213"/>
      <c r="AR295" s="213"/>
      <c r="AS295" s="213"/>
      <c r="AT295" s="213"/>
      <c r="AU295" s="213"/>
      <c r="AV295" s="213"/>
      <c r="AW295" s="213"/>
      <c r="AX295" s="213"/>
      <c r="AY295" s="213"/>
      <c r="AZ295" s="213"/>
      <c r="BA295" s="213"/>
      <c r="BB295" s="213"/>
      <c r="BC295" s="213"/>
      <c r="BD295" s="213"/>
      <c r="BE295" s="213"/>
      <c r="BF295" s="213"/>
      <c r="BG295" s="213"/>
      <c r="BH295" s="213"/>
      <c r="BI295" s="213"/>
      <c r="BJ295" s="213"/>
      <c r="BK295" s="213"/>
      <c r="BL295" s="213"/>
      <c r="BM295" s="213"/>
      <c r="BN295" s="213"/>
      <c r="BO295" s="213"/>
      <c r="BP295" s="213"/>
      <c r="BQ295" s="213"/>
    </row>
    <row r="296" spans="3:69" s="15" customFormat="1" x14ac:dyDescent="0.2">
      <c r="C296" s="213"/>
      <c r="D296" s="205" t="s">
        <v>305</v>
      </c>
      <c r="E296" s="213"/>
      <c r="F296" s="213"/>
      <c r="G296" s="213"/>
      <c r="H296" s="31"/>
      <c r="I296" s="213"/>
      <c r="J296" s="213"/>
      <c r="K296" s="213"/>
      <c r="L296" s="213"/>
      <c r="M296" s="213"/>
      <c r="N296" s="213"/>
      <c r="O296" s="213"/>
      <c r="P296" s="213"/>
      <c r="Q296" s="213"/>
      <c r="R296" s="213"/>
      <c r="S296" s="213"/>
      <c r="T296" s="213"/>
      <c r="U296" s="213"/>
      <c r="V296" s="213"/>
      <c r="W296" s="213"/>
      <c r="X296" s="213"/>
      <c r="Y296" s="213"/>
      <c r="Z296" s="213"/>
      <c r="AA296" s="213"/>
      <c r="AB296" s="213"/>
      <c r="AC296" s="213"/>
      <c r="AD296" s="213"/>
      <c r="AE296" s="213"/>
      <c r="AF296" s="213"/>
      <c r="AG296" s="213"/>
      <c r="AH296" s="213"/>
      <c r="AI296" s="213"/>
      <c r="AJ296" s="213"/>
      <c r="AK296" s="213"/>
      <c r="AL296" s="213"/>
      <c r="AM296" s="213"/>
      <c r="AN296" s="213"/>
      <c r="AO296" s="213"/>
      <c r="AP296" s="213"/>
      <c r="AQ296" s="213"/>
      <c r="AR296" s="213"/>
      <c r="AS296" s="213"/>
      <c r="AT296" s="213"/>
      <c r="AU296" s="213"/>
      <c r="AV296" s="213"/>
      <c r="AW296" s="213"/>
      <c r="AX296" s="213"/>
      <c r="AY296" s="213"/>
      <c r="AZ296" s="213"/>
      <c r="BA296" s="213"/>
      <c r="BB296" s="213"/>
      <c r="BC296" s="213"/>
      <c r="BD296" s="213"/>
      <c r="BE296" s="213"/>
      <c r="BF296" s="213"/>
      <c r="BG296" s="213"/>
      <c r="BH296" s="213"/>
      <c r="BI296" s="213"/>
      <c r="BJ296" s="213"/>
      <c r="BK296" s="213"/>
      <c r="BL296" s="213"/>
      <c r="BM296" s="213"/>
      <c r="BN296" s="213"/>
      <c r="BO296" s="213"/>
      <c r="BP296" s="213"/>
      <c r="BQ296" s="213"/>
    </row>
    <row r="297" spans="3:69" s="15" customFormat="1" x14ac:dyDescent="0.2">
      <c r="C297" s="213"/>
      <c r="D297" s="213"/>
      <c r="E297" s="210" t="s">
        <v>306</v>
      </c>
      <c r="F297" s="47">
        <f>IF(F241=0,0,F259/F241)</f>
        <v>0</v>
      </c>
      <c r="G297" s="210" t="s">
        <v>93</v>
      </c>
      <c r="I297" s="48"/>
      <c r="J297" s="213"/>
      <c r="K297" s="213"/>
      <c r="L297" s="213"/>
      <c r="M297" s="213"/>
      <c r="N297" s="213"/>
      <c r="O297" s="213"/>
      <c r="P297" s="213"/>
      <c r="Q297" s="213"/>
      <c r="R297" s="213"/>
      <c r="S297" s="213"/>
      <c r="T297" s="213"/>
      <c r="U297" s="213"/>
      <c r="V297" s="213"/>
      <c r="W297" s="213"/>
      <c r="X297" s="213"/>
      <c r="Y297" s="213"/>
      <c r="Z297" s="213"/>
      <c r="AA297" s="213"/>
      <c r="AB297" s="213"/>
      <c r="AC297" s="213"/>
      <c r="AD297" s="213"/>
      <c r="AE297" s="213"/>
      <c r="AF297" s="213"/>
      <c r="AG297" s="213"/>
      <c r="AH297" s="213"/>
      <c r="AI297" s="213"/>
      <c r="AJ297" s="213"/>
      <c r="AK297" s="213"/>
      <c r="AL297" s="213"/>
      <c r="AM297" s="213"/>
      <c r="AN297" s="213"/>
      <c r="AO297" s="213"/>
      <c r="AP297" s="213"/>
      <c r="AQ297" s="213"/>
      <c r="AR297" s="213"/>
      <c r="AS297" s="213"/>
      <c r="AT297" s="213"/>
      <c r="AU297" s="213"/>
      <c r="AV297" s="213"/>
      <c r="AW297" s="213"/>
      <c r="AX297" s="213"/>
      <c r="AY297" s="213"/>
      <c r="AZ297" s="213"/>
      <c r="BA297" s="213"/>
      <c r="BB297" s="213"/>
      <c r="BC297" s="213"/>
      <c r="BD297" s="213"/>
      <c r="BE297" s="213"/>
      <c r="BF297" s="213"/>
      <c r="BG297" s="213"/>
      <c r="BH297" s="213"/>
      <c r="BI297" s="213"/>
      <c r="BJ297" s="213"/>
      <c r="BK297" s="213"/>
      <c r="BL297" s="213"/>
      <c r="BM297" s="213"/>
      <c r="BN297" s="213"/>
      <c r="BO297" s="213"/>
      <c r="BP297" s="213"/>
      <c r="BQ297" s="213"/>
    </row>
    <row r="298" spans="3:69" s="15" customFormat="1" x14ac:dyDescent="0.2">
      <c r="C298" s="213"/>
      <c r="D298" s="213"/>
      <c r="E298" s="210" t="s">
        <v>307</v>
      </c>
      <c r="F298" s="47">
        <f>IF(F242=0,0,F260/F242)</f>
        <v>0</v>
      </c>
      <c r="G298" s="210" t="s">
        <v>93</v>
      </c>
      <c r="I298" s="48"/>
      <c r="J298" s="213"/>
      <c r="K298" s="213"/>
      <c r="L298" s="213"/>
      <c r="M298" s="213"/>
      <c r="N298" s="213"/>
      <c r="O298" s="213"/>
      <c r="P298" s="213"/>
      <c r="Q298" s="213"/>
      <c r="R298" s="213"/>
      <c r="S298" s="213"/>
      <c r="T298" s="213"/>
      <c r="U298" s="213"/>
      <c r="V298" s="213"/>
      <c r="W298" s="213"/>
      <c r="X298" s="213"/>
      <c r="Y298" s="213"/>
      <c r="Z298" s="213"/>
      <c r="AA298" s="213"/>
      <c r="AB298" s="213"/>
      <c r="AC298" s="213"/>
      <c r="AD298" s="213"/>
      <c r="AE298" s="213"/>
      <c r="AF298" s="213"/>
      <c r="AG298" s="213"/>
      <c r="AH298" s="213"/>
      <c r="AI298" s="213"/>
      <c r="AJ298" s="213"/>
      <c r="AK298" s="213"/>
      <c r="AL298" s="213"/>
      <c r="AM298" s="213"/>
      <c r="AN298" s="213"/>
      <c r="AO298" s="213"/>
      <c r="AP298" s="213"/>
      <c r="AQ298" s="213"/>
      <c r="AR298" s="213"/>
      <c r="AS298" s="213"/>
      <c r="AT298" s="213"/>
      <c r="AU298" s="213"/>
      <c r="AV298" s="213"/>
      <c r="AW298" s="213"/>
      <c r="AX298" s="213"/>
      <c r="AY298" s="213"/>
      <c r="AZ298" s="213"/>
      <c r="BA298" s="213"/>
      <c r="BB298" s="213"/>
      <c r="BC298" s="213"/>
      <c r="BD298" s="213"/>
      <c r="BE298" s="213"/>
      <c r="BF298" s="213"/>
      <c r="BG298" s="213"/>
      <c r="BH298" s="213"/>
      <c r="BI298" s="213"/>
      <c r="BJ298" s="213"/>
      <c r="BK298" s="213"/>
      <c r="BL298" s="213"/>
      <c r="BM298" s="213"/>
      <c r="BN298" s="213"/>
      <c r="BO298" s="213"/>
      <c r="BP298" s="213"/>
      <c r="BQ298" s="213"/>
    </row>
    <row r="299" spans="3:69" s="15" customFormat="1" x14ac:dyDescent="0.2">
      <c r="C299" s="213"/>
      <c r="D299" s="213"/>
      <c r="E299" s="210" t="s">
        <v>308</v>
      </c>
      <c r="F299" s="47">
        <f>IF(F243=0,0,F261/F243)</f>
        <v>0</v>
      </c>
      <c r="G299" s="210" t="s">
        <v>93</v>
      </c>
      <c r="I299" s="48"/>
      <c r="J299" s="213"/>
      <c r="K299" s="213"/>
      <c r="L299" s="213"/>
      <c r="M299" s="213"/>
      <c r="N299" s="213"/>
      <c r="O299" s="213"/>
      <c r="P299" s="213"/>
      <c r="Q299" s="213"/>
      <c r="R299" s="213"/>
      <c r="S299" s="213"/>
      <c r="T299" s="213"/>
      <c r="U299" s="213"/>
      <c r="V299" s="213"/>
      <c r="W299" s="213"/>
      <c r="X299" s="213"/>
      <c r="Y299" s="213"/>
      <c r="Z299" s="213"/>
      <c r="AA299" s="213"/>
      <c r="AB299" s="213"/>
      <c r="AC299" s="213"/>
      <c r="AD299" s="213"/>
      <c r="AE299" s="213"/>
      <c r="AF299" s="213"/>
      <c r="AG299" s="213"/>
      <c r="AH299" s="213"/>
      <c r="AI299" s="213"/>
      <c r="AJ299" s="213"/>
      <c r="AK299" s="213"/>
      <c r="AL299" s="213"/>
      <c r="AM299" s="213"/>
      <c r="AN299" s="213"/>
      <c r="AO299" s="213"/>
      <c r="AP299" s="213"/>
      <c r="AQ299" s="213"/>
      <c r="AR299" s="213"/>
      <c r="AS299" s="213"/>
      <c r="AT299" s="213"/>
      <c r="AU299" s="213"/>
      <c r="AV299" s="213"/>
      <c r="AW299" s="213"/>
      <c r="AX299" s="213"/>
      <c r="AY299" s="213"/>
      <c r="AZ299" s="213"/>
      <c r="BA299" s="213"/>
      <c r="BB299" s="213"/>
      <c r="BC299" s="213"/>
      <c r="BD299" s="213"/>
      <c r="BE299" s="213"/>
      <c r="BF299" s="213"/>
      <c r="BG299" s="213"/>
      <c r="BH299" s="213"/>
      <c r="BI299" s="213"/>
      <c r="BJ299" s="213"/>
      <c r="BK299" s="213"/>
      <c r="BL299" s="213"/>
      <c r="BM299" s="213"/>
      <c r="BN299" s="213"/>
      <c r="BO299" s="213"/>
      <c r="BP299" s="213"/>
      <c r="BQ299" s="213"/>
    </row>
    <row r="300" spans="3:69" s="15" customFormat="1" x14ac:dyDescent="0.2">
      <c r="C300" s="213"/>
      <c r="D300" s="213"/>
      <c r="E300" s="210" t="s">
        <v>309</v>
      </c>
      <c r="F300" s="47">
        <f>IF(F244=0,0,F262/F244)</f>
        <v>0</v>
      </c>
      <c r="G300" s="210" t="s">
        <v>93</v>
      </c>
      <c r="I300" s="48"/>
      <c r="J300" s="213"/>
      <c r="K300" s="213"/>
      <c r="L300" s="213"/>
      <c r="M300" s="213"/>
      <c r="N300" s="213"/>
      <c r="O300" s="213"/>
      <c r="P300" s="213"/>
      <c r="Q300" s="213"/>
      <c r="R300" s="213"/>
      <c r="S300" s="213"/>
      <c r="T300" s="213"/>
      <c r="U300" s="213"/>
      <c r="V300" s="213"/>
      <c r="W300" s="213"/>
      <c r="X300" s="213"/>
      <c r="Y300" s="213"/>
      <c r="Z300" s="213"/>
      <c r="AA300" s="213"/>
      <c r="AB300" s="213"/>
      <c r="AC300" s="213"/>
      <c r="AD300" s="213"/>
      <c r="AE300" s="213"/>
      <c r="AF300" s="213"/>
      <c r="AG300" s="213"/>
      <c r="AH300" s="213"/>
      <c r="AI300" s="213"/>
      <c r="AJ300" s="213"/>
      <c r="AK300" s="213"/>
      <c r="AL300" s="213"/>
      <c r="AM300" s="213"/>
      <c r="AN300" s="213"/>
      <c r="AO300" s="213"/>
      <c r="AP300" s="213"/>
      <c r="AQ300" s="213"/>
      <c r="AR300" s="213"/>
      <c r="AS300" s="213"/>
      <c r="AT300" s="213"/>
      <c r="AU300" s="213"/>
      <c r="AV300" s="213"/>
      <c r="AW300" s="213"/>
      <c r="AX300" s="213"/>
      <c r="AY300" s="213"/>
      <c r="AZ300" s="213"/>
      <c r="BA300" s="213"/>
      <c r="BB300" s="213"/>
      <c r="BC300" s="213"/>
      <c r="BD300" s="213"/>
      <c r="BE300" s="213"/>
      <c r="BF300" s="213"/>
      <c r="BG300" s="213"/>
      <c r="BH300" s="213"/>
      <c r="BI300" s="213"/>
      <c r="BJ300" s="213"/>
      <c r="BK300" s="213"/>
      <c r="BL300" s="213"/>
      <c r="BM300" s="213"/>
      <c r="BN300" s="213"/>
      <c r="BO300" s="213"/>
      <c r="BP300" s="213"/>
      <c r="BQ300" s="213"/>
    </row>
    <row r="301" spans="3:69" s="15" customFormat="1" x14ac:dyDescent="0.2">
      <c r="C301" s="213"/>
      <c r="D301" s="213"/>
      <c r="E301" s="210" t="s">
        <v>310</v>
      </c>
      <c r="F301" s="47">
        <f>IF(F245=0,0,F263/F245)</f>
        <v>0</v>
      </c>
      <c r="G301" s="210" t="s">
        <v>93</v>
      </c>
      <c r="I301" s="48"/>
      <c r="J301" s="213"/>
      <c r="K301" s="213"/>
      <c r="L301" s="213"/>
      <c r="M301" s="213"/>
      <c r="N301" s="213"/>
      <c r="O301" s="213"/>
      <c r="P301" s="213"/>
      <c r="Q301" s="213"/>
      <c r="R301" s="213"/>
      <c r="S301" s="213"/>
      <c r="T301" s="213"/>
      <c r="U301" s="213"/>
      <c r="V301" s="213"/>
      <c r="W301" s="213"/>
      <c r="X301" s="213"/>
      <c r="Y301" s="213"/>
      <c r="Z301" s="213"/>
      <c r="AA301" s="213"/>
      <c r="AB301" s="213"/>
      <c r="AC301" s="213"/>
      <c r="AD301" s="213"/>
      <c r="AE301" s="213"/>
      <c r="AF301" s="213"/>
      <c r="AG301" s="213"/>
      <c r="AH301" s="213"/>
      <c r="AI301" s="213"/>
      <c r="AJ301" s="213"/>
      <c r="AK301" s="213"/>
      <c r="AL301" s="213"/>
      <c r="AM301" s="213"/>
      <c r="AN301" s="213"/>
      <c r="AO301" s="213"/>
      <c r="AP301" s="213"/>
      <c r="AQ301" s="213"/>
      <c r="AR301" s="213"/>
      <c r="AS301" s="213"/>
      <c r="AT301" s="213"/>
      <c r="AU301" s="213"/>
      <c r="AV301" s="213"/>
      <c r="AW301" s="213"/>
      <c r="AX301" s="213"/>
      <c r="AY301" s="213"/>
      <c r="AZ301" s="213"/>
      <c r="BA301" s="213"/>
      <c r="BB301" s="213"/>
      <c r="BC301" s="213"/>
      <c r="BD301" s="213"/>
      <c r="BE301" s="213"/>
      <c r="BF301" s="213"/>
      <c r="BG301" s="213"/>
      <c r="BH301" s="213"/>
      <c r="BI301" s="213"/>
      <c r="BJ301" s="213"/>
      <c r="BK301" s="213"/>
      <c r="BL301" s="213"/>
      <c r="BM301" s="213"/>
      <c r="BN301" s="213"/>
      <c r="BO301" s="213"/>
      <c r="BP301" s="213"/>
      <c r="BQ301" s="213"/>
    </row>
    <row r="302" spans="3:69" s="15" customFormat="1" x14ac:dyDescent="0.2">
      <c r="C302" s="213"/>
      <c r="D302" s="213"/>
      <c r="E302" s="210" t="s">
        <v>311</v>
      </c>
      <c r="F302" s="47">
        <f>IF(F246=0,0,F264/F246)</f>
        <v>0</v>
      </c>
      <c r="G302" s="210" t="s">
        <v>93</v>
      </c>
      <c r="I302" s="48"/>
      <c r="J302" s="213"/>
      <c r="K302" s="213"/>
      <c r="L302" s="213"/>
      <c r="M302" s="213"/>
      <c r="N302" s="213"/>
      <c r="O302" s="213"/>
      <c r="P302" s="213"/>
      <c r="Q302" s="213"/>
      <c r="R302" s="213"/>
      <c r="S302" s="213"/>
      <c r="T302" s="213"/>
      <c r="U302" s="213"/>
      <c r="V302" s="213"/>
      <c r="W302" s="213"/>
      <c r="X302" s="213"/>
      <c r="Y302" s="213"/>
      <c r="Z302" s="213"/>
      <c r="AA302" s="213"/>
      <c r="AB302" s="213"/>
      <c r="AC302" s="213"/>
      <c r="AD302" s="213"/>
      <c r="AE302" s="213"/>
      <c r="AF302" s="213"/>
      <c r="AG302" s="213"/>
      <c r="AH302" s="213"/>
      <c r="AI302" s="213"/>
      <c r="AJ302" s="213"/>
      <c r="AK302" s="213"/>
      <c r="AL302" s="213"/>
      <c r="AM302" s="213"/>
      <c r="AN302" s="213"/>
      <c r="AO302" s="213"/>
      <c r="AP302" s="213"/>
      <c r="AQ302" s="213"/>
      <c r="AR302" s="213"/>
      <c r="AS302" s="213"/>
      <c r="AT302" s="213"/>
      <c r="AU302" s="213"/>
      <c r="AV302" s="213"/>
      <c r="AW302" s="213"/>
      <c r="AX302" s="213"/>
      <c r="AY302" s="213"/>
      <c r="AZ302" s="213"/>
      <c r="BA302" s="213"/>
      <c r="BB302" s="213"/>
      <c r="BC302" s="213"/>
      <c r="BD302" s="213"/>
      <c r="BE302" s="213"/>
      <c r="BF302" s="213"/>
      <c r="BG302" s="213"/>
      <c r="BH302" s="213"/>
      <c r="BI302" s="213"/>
      <c r="BJ302" s="213"/>
      <c r="BK302" s="213"/>
      <c r="BL302" s="213"/>
      <c r="BM302" s="213"/>
      <c r="BN302" s="213"/>
      <c r="BO302" s="213"/>
      <c r="BP302" s="213"/>
      <c r="BQ302" s="213"/>
    </row>
    <row r="303" spans="3:69" s="15" customFormat="1" x14ac:dyDescent="0.2">
      <c r="C303" s="213"/>
      <c r="D303" s="213"/>
      <c r="E303" s="210" t="s">
        <v>312</v>
      </c>
      <c r="F303" s="47">
        <f>IF(F247=0,0,F265/F247)</f>
        <v>0</v>
      </c>
      <c r="G303" s="210" t="s">
        <v>93</v>
      </c>
      <c r="I303" s="48"/>
      <c r="J303" s="213"/>
      <c r="K303" s="213"/>
      <c r="L303" s="213"/>
      <c r="M303" s="213"/>
      <c r="N303" s="213"/>
      <c r="O303" s="213"/>
      <c r="P303" s="213"/>
      <c r="Q303" s="213"/>
      <c r="R303" s="213"/>
      <c r="S303" s="213"/>
      <c r="T303" s="213"/>
      <c r="U303" s="213"/>
      <c r="V303" s="213"/>
      <c r="W303" s="213"/>
      <c r="X303" s="213"/>
      <c r="Y303" s="213"/>
      <c r="Z303" s="213"/>
      <c r="AA303" s="213"/>
      <c r="AB303" s="213"/>
      <c r="AC303" s="213"/>
      <c r="AD303" s="213"/>
      <c r="AE303" s="213"/>
      <c r="AF303" s="213"/>
      <c r="AG303" s="213"/>
      <c r="AH303" s="213"/>
      <c r="AI303" s="213"/>
      <c r="AJ303" s="213"/>
      <c r="AK303" s="213"/>
      <c r="AL303" s="213"/>
      <c r="AM303" s="213"/>
      <c r="AN303" s="213"/>
      <c r="AO303" s="213"/>
      <c r="AP303" s="213"/>
      <c r="AQ303" s="213"/>
      <c r="AR303" s="213"/>
      <c r="AS303" s="213"/>
      <c r="AT303" s="213"/>
      <c r="AU303" s="213"/>
      <c r="AV303" s="213"/>
      <c r="AW303" s="213"/>
      <c r="AX303" s="213"/>
      <c r="AY303" s="213"/>
      <c r="AZ303" s="213"/>
      <c r="BA303" s="213"/>
      <c r="BB303" s="213"/>
      <c r="BC303" s="213"/>
      <c r="BD303" s="213"/>
      <c r="BE303" s="213"/>
      <c r="BF303" s="213"/>
      <c r="BG303" s="213"/>
      <c r="BH303" s="213"/>
      <c r="BI303" s="213"/>
      <c r="BJ303" s="213"/>
      <c r="BK303" s="213"/>
      <c r="BL303" s="213"/>
      <c r="BM303" s="213"/>
      <c r="BN303" s="213"/>
      <c r="BO303" s="213"/>
      <c r="BP303" s="213"/>
      <c r="BQ303" s="213"/>
    </row>
    <row r="304" spans="3:69" s="15" customFormat="1" x14ac:dyDescent="0.2">
      <c r="C304" s="213"/>
      <c r="D304" s="213"/>
      <c r="E304" s="213"/>
      <c r="F304" s="31"/>
      <c r="G304" s="213"/>
      <c r="I304" s="213"/>
      <c r="J304" s="213"/>
      <c r="K304" s="213"/>
      <c r="L304" s="213"/>
      <c r="M304" s="213"/>
      <c r="N304" s="213"/>
      <c r="O304" s="213"/>
      <c r="P304" s="213"/>
      <c r="Q304" s="213"/>
      <c r="R304" s="213"/>
      <c r="S304" s="213"/>
      <c r="T304" s="213"/>
      <c r="U304" s="213"/>
      <c r="V304" s="213"/>
      <c r="W304" s="213"/>
      <c r="X304" s="213"/>
      <c r="Y304" s="213"/>
      <c r="Z304" s="213"/>
      <c r="AA304" s="213"/>
      <c r="AB304" s="213"/>
      <c r="AC304" s="213"/>
      <c r="AD304" s="213"/>
      <c r="AE304" s="213"/>
      <c r="AF304" s="213"/>
      <c r="AG304" s="213"/>
      <c r="AH304" s="213"/>
      <c r="AI304" s="213"/>
      <c r="AJ304" s="213"/>
      <c r="AK304" s="213"/>
      <c r="AL304" s="213"/>
      <c r="AM304" s="213"/>
      <c r="AN304" s="213"/>
      <c r="AO304" s="213"/>
      <c r="AP304" s="213"/>
      <c r="AQ304" s="213"/>
      <c r="AR304" s="213"/>
      <c r="AS304" s="213"/>
      <c r="AT304" s="213"/>
      <c r="AU304" s="213"/>
      <c r="AV304" s="213"/>
      <c r="AW304" s="213"/>
      <c r="AX304" s="213"/>
      <c r="AY304" s="213"/>
      <c r="AZ304" s="213"/>
      <c r="BA304" s="213"/>
      <c r="BB304" s="213"/>
      <c r="BC304" s="213"/>
      <c r="BD304" s="213"/>
      <c r="BE304" s="213"/>
      <c r="BF304" s="213"/>
      <c r="BG304" s="213"/>
      <c r="BH304" s="213"/>
      <c r="BI304" s="213"/>
      <c r="BJ304" s="213"/>
      <c r="BK304" s="213"/>
      <c r="BL304" s="213"/>
      <c r="BM304" s="213"/>
      <c r="BN304" s="213"/>
      <c r="BO304" s="213"/>
      <c r="BP304" s="213"/>
      <c r="BQ304" s="213"/>
    </row>
    <row r="305" spans="3:69" s="15" customFormat="1" x14ac:dyDescent="0.2">
      <c r="C305" s="213"/>
      <c r="D305" s="205" t="s">
        <v>313</v>
      </c>
      <c r="E305" s="213"/>
      <c r="F305" s="31"/>
      <c r="G305" s="213"/>
      <c r="I305" s="213"/>
      <c r="J305" s="213"/>
      <c r="K305" s="213"/>
      <c r="L305" s="213"/>
      <c r="M305" s="213"/>
      <c r="N305" s="213"/>
      <c r="O305" s="213"/>
      <c r="P305" s="213"/>
      <c r="Q305" s="213"/>
      <c r="R305" s="213"/>
      <c r="S305" s="213"/>
      <c r="T305" s="213"/>
      <c r="U305" s="213"/>
      <c r="V305" s="213"/>
      <c r="W305" s="213"/>
      <c r="X305" s="213"/>
      <c r="Y305" s="213"/>
      <c r="Z305" s="213"/>
      <c r="AA305" s="213"/>
      <c r="AB305" s="213"/>
      <c r="AC305" s="213"/>
      <c r="AD305" s="213"/>
      <c r="AE305" s="213"/>
      <c r="AF305" s="213"/>
      <c r="AG305" s="213"/>
      <c r="AH305" s="213"/>
      <c r="AI305" s="213"/>
      <c r="AJ305" s="213"/>
      <c r="AK305" s="213"/>
      <c r="AL305" s="213"/>
      <c r="AM305" s="213"/>
      <c r="AN305" s="213"/>
      <c r="AO305" s="213"/>
      <c r="AP305" s="213"/>
      <c r="AQ305" s="213"/>
      <c r="AR305" s="213"/>
      <c r="AS305" s="213"/>
      <c r="AT305" s="213"/>
      <c r="AU305" s="213"/>
      <c r="AV305" s="213"/>
      <c r="AW305" s="213"/>
      <c r="AX305" s="213"/>
      <c r="AY305" s="213"/>
      <c r="AZ305" s="213"/>
      <c r="BA305" s="213"/>
      <c r="BB305" s="213"/>
      <c r="BC305" s="213"/>
      <c r="BD305" s="213"/>
      <c r="BE305" s="213"/>
      <c r="BF305" s="213"/>
      <c r="BG305" s="213"/>
      <c r="BH305" s="213"/>
      <c r="BI305" s="213"/>
      <c r="BJ305" s="213"/>
      <c r="BK305" s="213"/>
      <c r="BL305" s="213"/>
      <c r="BM305" s="213"/>
      <c r="BN305" s="213"/>
      <c r="BO305" s="213"/>
      <c r="BP305" s="213"/>
      <c r="BQ305" s="213"/>
    </row>
    <row r="306" spans="3:69" s="15" customFormat="1" x14ac:dyDescent="0.2">
      <c r="C306" s="213"/>
      <c r="D306" s="213"/>
      <c r="E306" s="213" t="s">
        <v>314</v>
      </c>
      <c r="F306" s="49">
        <f>IF(F268=0,0,F268/F250)</f>
        <v>0</v>
      </c>
      <c r="G306" s="213" t="s">
        <v>93</v>
      </c>
      <c r="I306" s="41"/>
      <c r="J306" s="213"/>
      <c r="K306" s="213"/>
      <c r="L306" s="213"/>
      <c r="M306" s="213"/>
      <c r="N306" s="213"/>
      <c r="O306" s="213"/>
      <c r="P306" s="213"/>
      <c r="Q306" s="213"/>
      <c r="R306" s="213"/>
      <c r="S306" s="213"/>
      <c r="T306" s="213"/>
      <c r="U306" s="213"/>
      <c r="V306" s="213"/>
      <c r="W306" s="213"/>
      <c r="X306" s="213"/>
      <c r="Y306" s="213"/>
      <c r="Z306" s="213"/>
      <c r="AA306" s="213"/>
      <c r="AB306" s="213"/>
      <c r="AC306" s="213"/>
      <c r="AD306" s="213"/>
      <c r="AE306" s="213"/>
      <c r="AF306" s="213"/>
      <c r="AG306" s="213"/>
      <c r="AH306" s="213"/>
      <c r="AI306" s="213"/>
      <c r="AJ306" s="213"/>
      <c r="AK306" s="213"/>
      <c r="AL306" s="213"/>
      <c r="AM306" s="213"/>
      <c r="AN306" s="213"/>
      <c r="AO306" s="213"/>
      <c r="AP306" s="213"/>
      <c r="AQ306" s="213"/>
      <c r="AR306" s="213"/>
      <c r="AS306" s="213"/>
      <c r="AT306" s="213"/>
      <c r="AU306" s="213"/>
      <c r="AV306" s="213"/>
      <c r="AW306" s="213"/>
      <c r="AX306" s="213"/>
      <c r="AY306" s="213"/>
      <c r="AZ306" s="213"/>
      <c r="BA306" s="213"/>
      <c r="BB306" s="213"/>
      <c r="BC306" s="213"/>
      <c r="BD306" s="213"/>
      <c r="BE306" s="213"/>
      <c r="BF306" s="213"/>
      <c r="BG306" s="213"/>
      <c r="BH306" s="213"/>
      <c r="BI306" s="213"/>
      <c r="BJ306" s="213"/>
      <c r="BK306" s="213"/>
      <c r="BL306" s="213"/>
      <c r="BM306" s="213"/>
      <c r="BN306" s="213"/>
      <c r="BO306" s="213"/>
      <c r="BP306" s="213"/>
      <c r="BQ306" s="213"/>
    </row>
    <row r="307" spans="3:69" s="15" customFormat="1" x14ac:dyDescent="0.2">
      <c r="C307" s="213"/>
      <c r="D307" s="213"/>
      <c r="E307" s="213" t="s">
        <v>315</v>
      </c>
      <c r="F307" s="49">
        <f>IF(F269=0,0,F269/F251)</f>
        <v>0</v>
      </c>
      <c r="G307" s="213" t="s">
        <v>93</v>
      </c>
      <c r="I307" s="41"/>
      <c r="J307" s="213"/>
      <c r="K307" s="213"/>
      <c r="L307" s="213"/>
      <c r="M307" s="213"/>
      <c r="N307" s="213"/>
      <c r="O307" s="213"/>
      <c r="P307" s="213"/>
      <c r="Q307" s="213"/>
      <c r="R307" s="213"/>
      <c r="S307" s="213"/>
      <c r="T307" s="213"/>
      <c r="U307" s="213"/>
      <c r="V307" s="213"/>
      <c r="W307" s="213"/>
      <c r="X307" s="213"/>
      <c r="Y307" s="213"/>
      <c r="Z307" s="213"/>
      <c r="AA307" s="213"/>
      <c r="AB307" s="213"/>
      <c r="AC307" s="213"/>
      <c r="AD307" s="213"/>
      <c r="AE307" s="213"/>
      <c r="AF307" s="213"/>
      <c r="AG307" s="213"/>
      <c r="AH307" s="213"/>
      <c r="AI307" s="213"/>
      <c r="AJ307" s="213"/>
      <c r="AK307" s="213"/>
      <c r="AL307" s="213"/>
      <c r="AM307" s="213"/>
      <c r="AN307" s="213"/>
      <c r="AO307" s="213"/>
      <c r="AP307" s="213"/>
      <c r="AQ307" s="213"/>
      <c r="AR307" s="213"/>
      <c r="AS307" s="213"/>
      <c r="AT307" s="213"/>
      <c r="AU307" s="213"/>
      <c r="AV307" s="213"/>
      <c r="AW307" s="213"/>
      <c r="AX307" s="213"/>
      <c r="AY307" s="213"/>
      <c r="AZ307" s="213"/>
      <c r="BA307" s="213"/>
      <c r="BB307" s="213"/>
      <c r="BC307" s="213"/>
      <c r="BD307" s="213"/>
      <c r="BE307" s="213"/>
      <c r="BF307" s="213"/>
      <c r="BG307" s="213"/>
      <c r="BH307" s="213"/>
      <c r="BI307" s="213"/>
      <c r="BJ307" s="213"/>
      <c r="BK307" s="213"/>
      <c r="BL307" s="213"/>
      <c r="BM307" s="213"/>
      <c r="BN307" s="213"/>
      <c r="BO307" s="213"/>
      <c r="BP307" s="213"/>
      <c r="BQ307" s="213"/>
    </row>
    <row r="308" spans="3:69" s="15" customFormat="1" x14ac:dyDescent="0.2">
      <c r="C308" s="213"/>
      <c r="D308" s="213"/>
      <c r="E308" s="213" t="s">
        <v>316</v>
      </c>
      <c r="F308" s="49">
        <f>IF(F270=0,0,F270/F252)</f>
        <v>0</v>
      </c>
      <c r="G308" s="213" t="s">
        <v>93</v>
      </c>
      <c r="I308" s="41"/>
      <c r="J308" s="213"/>
      <c r="K308" s="213"/>
      <c r="L308" s="213"/>
      <c r="M308" s="213"/>
      <c r="N308" s="213"/>
      <c r="O308" s="213"/>
      <c r="P308" s="213"/>
      <c r="Q308" s="213"/>
      <c r="R308" s="213"/>
      <c r="S308" s="213"/>
      <c r="T308" s="213"/>
      <c r="U308" s="213"/>
      <c r="V308" s="213"/>
      <c r="W308" s="213"/>
      <c r="X308" s="213"/>
      <c r="Y308" s="213"/>
      <c r="Z308" s="213"/>
      <c r="AA308" s="213"/>
      <c r="AB308" s="213"/>
      <c r="AC308" s="213"/>
      <c r="AD308" s="213"/>
      <c r="AE308" s="213"/>
      <c r="AF308" s="213"/>
      <c r="AG308" s="213"/>
      <c r="AH308" s="213"/>
      <c r="AI308" s="213"/>
      <c r="AJ308" s="213"/>
      <c r="AK308" s="213"/>
      <c r="AL308" s="213"/>
      <c r="AM308" s="213"/>
      <c r="AN308" s="213"/>
      <c r="AO308" s="213"/>
      <c r="AP308" s="213"/>
      <c r="AQ308" s="213"/>
      <c r="AR308" s="213"/>
      <c r="AS308" s="213"/>
      <c r="AT308" s="213"/>
      <c r="AU308" s="213"/>
      <c r="AV308" s="213"/>
      <c r="AW308" s="213"/>
      <c r="AX308" s="213"/>
      <c r="AY308" s="213"/>
      <c r="AZ308" s="213"/>
      <c r="BA308" s="213"/>
      <c r="BB308" s="213"/>
      <c r="BC308" s="213"/>
      <c r="BD308" s="213"/>
      <c r="BE308" s="213"/>
      <c r="BF308" s="213"/>
      <c r="BG308" s="213"/>
      <c r="BH308" s="213"/>
      <c r="BI308" s="213"/>
      <c r="BJ308" s="213"/>
      <c r="BK308" s="213"/>
      <c r="BL308" s="213"/>
      <c r="BM308" s="213"/>
      <c r="BN308" s="213"/>
      <c r="BO308" s="213"/>
      <c r="BP308" s="213"/>
      <c r="BQ308" s="213"/>
    </row>
    <row r="309" spans="3:69" s="15" customFormat="1" x14ac:dyDescent="0.2">
      <c r="C309" s="213"/>
      <c r="D309" s="213"/>
      <c r="E309" s="213" t="s">
        <v>317</v>
      </c>
      <c r="F309" s="49">
        <f>IF(F271=0,0,F271/F253)</f>
        <v>0</v>
      </c>
      <c r="G309" s="213" t="s">
        <v>93</v>
      </c>
      <c r="I309" s="41"/>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3"/>
      <c r="AY309" s="213"/>
      <c r="AZ309" s="213"/>
      <c r="BA309" s="213"/>
      <c r="BB309" s="213"/>
      <c r="BC309" s="213"/>
      <c r="BD309" s="213"/>
      <c r="BE309" s="213"/>
      <c r="BF309" s="213"/>
      <c r="BG309" s="213"/>
      <c r="BH309" s="213"/>
      <c r="BI309" s="213"/>
      <c r="BJ309" s="213"/>
      <c r="BK309" s="213"/>
      <c r="BL309" s="213"/>
      <c r="BM309" s="213"/>
      <c r="BN309" s="213"/>
      <c r="BO309" s="213"/>
      <c r="BP309" s="213"/>
      <c r="BQ309" s="213"/>
    </row>
    <row r="310" spans="3:69" s="15" customFormat="1" x14ac:dyDescent="0.2">
      <c r="C310" s="213"/>
      <c r="D310" s="213"/>
      <c r="E310" s="213" t="s">
        <v>318</v>
      </c>
      <c r="F310" s="49">
        <f>IF(F272=0,0,F272/F254)</f>
        <v>0</v>
      </c>
      <c r="G310" s="213" t="s">
        <v>93</v>
      </c>
      <c r="I310" s="41"/>
      <c r="J310" s="213"/>
      <c r="K310" s="213"/>
      <c r="L310" s="213"/>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3"/>
      <c r="AJ310" s="213"/>
      <c r="AK310" s="213"/>
      <c r="AL310" s="213"/>
      <c r="AM310" s="213"/>
      <c r="AN310" s="213"/>
      <c r="AO310" s="213"/>
      <c r="AP310" s="213"/>
      <c r="AQ310" s="213"/>
      <c r="AR310" s="213"/>
      <c r="AS310" s="213"/>
      <c r="AT310" s="213"/>
      <c r="AU310" s="213"/>
      <c r="AV310" s="213"/>
      <c r="AW310" s="213"/>
      <c r="AX310" s="213"/>
      <c r="AY310" s="213"/>
      <c r="AZ310" s="213"/>
      <c r="BA310" s="213"/>
      <c r="BB310" s="213"/>
      <c r="BC310" s="213"/>
      <c r="BD310" s="213"/>
      <c r="BE310" s="213"/>
      <c r="BF310" s="213"/>
      <c r="BG310" s="213"/>
      <c r="BH310" s="213"/>
      <c r="BI310" s="213"/>
      <c r="BJ310" s="213"/>
      <c r="BK310" s="213"/>
      <c r="BL310" s="213"/>
      <c r="BM310" s="213"/>
      <c r="BN310" s="213"/>
      <c r="BO310" s="213"/>
      <c r="BP310" s="213"/>
      <c r="BQ310" s="213"/>
    </row>
    <row r="311" spans="3:69" s="15" customFormat="1" x14ac:dyDescent="0.2">
      <c r="C311" s="213"/>
      <c r="D311" s="213"/>
      <c r="E311" s="213" t="s">
        <v>319</v>
      </c>
      <c r="F311" s="49">
        <f>IF(F273=0,0,F273/F255)</f>
        <v>0</v>
      </c>
      <c r="G311" s="213" t="s">
        <v>93</v>
      </c>
      <c r="I311" s="41"/>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3"/>
      <c r="AY311" s="213"/>
      <c r="AZ311" s="213"/>
      <c r="BA311" s="213"/>
      <c r="BB311" s="213"/>
      <c r="BC311" s="213"/>
      <c r="BD311" s="213"/>
      <c r="BE311" s="213"/>
      <c r="BF311" s="213"/>
      <c r="BG311" s="213"/>
      <c r="BH311" s="213"/>
      <c r="BI311" s="213"/>
      <c r="BJ311" s="213"/>
      <c r="BK311" s="213"/>
      <c r="BL311" s="213"/>
      <c r="BM311" s="213"/>
      <c r="BN311" s="213"/>
      <c r="BO311" s="213"/>
      <c r="BP311" s="213"/>
      <c r="BQ311" s="213"/>
    </row>
    <row r="312" spans="3:69" s="15" customFormat="1" x14ac:dyDescent="0.2">
      <c r="C312" s="213"/>
      <c r="D312" s="213"/>
      <c r="E312" s="213" t="s">
        <v>320</v>
      </c>
      <c r="F312" s="49">
        <f>IF(F274=0,0,F274/F256)</f>
        <v>0</v>
      </c>
      <c r="G312" s="213" t="s">
        <v>93</v>
      </c>
      <c r="I312" s="41"/>
      <c r="J312" s="213"/>
      <c r="K312" s="213"/>
      <c r="L312" s="213"/>
      <c r="M312" s="213"/>
      <c r="N312" s="213"/>
      <c r="O312" s="213"/>
      <c r="P312" s="213"/>
      <c r="Q312" s="213"/>
      <c r="R312" s="213"/>
      <c r="S312" s="213"/>
      <c r="T312" s="213"/>
      <c r="U312" s="213"/>
      <c r="V312" s="213"/>
      <c r="W312" s="213"/>
      <c r="X312" s="213"/>
      <c r="Y312" s="213"/>
      <c r="Z312" s="213"/>
      <c r="AA312" s="213"/>
      <c r="AB312" s="213"/>
      <c r="AC312" s="213"/>
      <c r="AD312" s="213"/>
      <c r="AE312" s="213"/>
      <c r="AF312" s="213"/>
      <c r="AG312" s="213"/>
      <c r="AH312" s="213"/>
      <c r="AI312" s="213"/>
      <c r="AJ312" s="213"/>
      <c r="AK312" s="213"/>
      <c r="AL312" s="213"/>
      <c r="AM312" s="213"/>
      <c r="AN312" s="213"/>
      <c r="AO312" s="213"/>
      <c r="AP312" s="213"/>
      <c r="AQ312" s="213"/>
      <c r="AR312" s="213"/>
      <c r="AS312" s="213"/>
      <c r="AT312" s="213"/>
      <c r="AU312" s="213"/>
      <c r="AV312" s="213"/>
      <c r="AW312" s="213"/>
      <c r="AX312" s="213"/>
      <c r="AY312" s="213"/>
      <c r="AZ312" s="213"/>
      <c r="BA312" s="213"/>
      <c r="BB312" s="213"/>
      <c r="BC312" s="213"/>
      <c r="BD312" s="213"/>
      <c r="BE312" s="213"/>
      <c r="BF312" s="213"/>
      <c r="BG312" s="213"/>
      <c r="BH312" s="213"/>
      <c r="BI312" s="213"/>
      <c r="BJ312" s="213"/>
      <c r="BK312" s="213"/>
      <c r="BL312" s="213"/>
      <c r="BM312" s="213"/>
      <c r="BN312" s="213"/>
      <c r="BO312" s="213"/>
      <c r="BP312" s="213"/>
      <c r="BQ312" s="213"/>
    </row>
    <row r="313" spans="3:69" s="15" customFormat="1" x14ac:dyDescent="0.2">
      <c r="C313" s="213"/>
      <c r="D313" s="213"/>
      <c r="E313" s="213"/>
      <c r="F313" s="31"/>
      <c r="G313" s="213"/>
      <c r="I313" s="213"/>
      <c r="J313" s="213"/>
      <c r="K313" s="213"/>
      <c r="L313" s="213"/>
      <c r="M313" s="213"/>
      <c r="N313" s="213"/>
      <c r="O313" s="213"/>
      <c r="P313" s="213"/>
      <c r="Q313" s="213"/>
      <c r="R313" s="213"/>
      <c r="S313" s="213"/>
      <c r="T313" s="213"/>
      <c r="U313" s="213"/>
      <c r="V313" s="213"/>
      <c r="W313" s="213"/>
      <c r="X313" s="213"/>
      <c r="Y313" s="213"/>
      <c r="Z313" s="213"/>
      <c r="AA313" s="213"/>
      <c r="AB313" s="213"/>
      <c r="AC313" s="213"/>
      <c r="AD313" s="213"/>
      <c r="AE313" s="213"/>
      <c r="AF313" s="213"/>
      <c r="AG313" s="213"/>
      <c r="AH313" s="213"/>
      <c r="AI313" s="213"/>
      <c r="AJ313" s="213"/>
      <c r="AK313" s="213"/>
      <c r="AL313" s="213"/>
      <c r="AM313" s="213"/>
      <c r="AN313" s="213"/>
      <c r="AO313" s="213"/>
      <c r="AP313" s="213"/>
      <c r="AQ313" s="213"/>
      <c r="AR313" s="213"/>
      <c r="AS313" s="213"/>
      <c r="AT313" s="213"/>
      <c r="AU313" s="213"/>
      <c r="AV313" s="213"/>
      <c r="AW313" s="213"/>
      <c r="AX313" s="213"/>
      <c r="AY313" s="213"/>
      <c r="AZ313" s="213"/>
      <c r="BA313" s="213"/>
      <c r="BB313" s="213"/>
      <c r="BC313" s="213"/>
      <c r="BD313" s="213"/>
      <c r="BE313" s="213"/>
      <c r="BF313" s="213"/>
      <c r="BG313" s="213"/>
      <c r="BH313" s="213"/>
      <c r="BI313" s="213"/>
      <c r="BJ313" s="213"/>
      <c r="BK313" s="213"/>
      <c r="BL313" s="213"/>
      <c r="BM313" s="213"/>
      <c r="BN313" s="213"/>
      <c r="BO313" s="213"/>
      <c r="BP313" s="213"/>
      <c r="BQ313" s="213"/>
    </row>
    <row r="314" spans="3:69" s="15" customFormat="1" x14ac:dyDescent="0.2">
      <c r="C314" s="36" t="s">
        <v>321</v>
      </c>
      <c r="D314" s="213"/>
      <c r="E314" s="213"/>
      <c r="F314" s="31"/>
      <c r="G314" s="213"/>
      <c r="I314" s="213"/>
      <c r="J314" s="213"/>
      <c r="K314" s="213"/>
      <c r="L314" s="213"/>
      <c r="M314" s="213"/>
      <c r="N314" s="213"/>
      <c r="O314" s="213"/>
      <c r="P314" s="213"/>
      <c r="Q314" s="213"/>
      <c r="R314" s="213"/>
      <c r="S314" s="213"/>
      <c r="T314" s="213"/>
      <c r="U314" s="213"/>
      <c r="V314" s="213"/>
      <c r="W314" s="213"/>
      <c r="X314" s="213"/>
      <c r="Y314" s="213"/>
      <c r="Z314" s="213"/>
      <c r="AA314" s="213"/>
      <c r="AB314" s="213"/>
      <c r="AC314" s="213"/>
      <c r="AD314" s="213"/>
      <c r="AE314" s="213"/>
      <c r="AF314" s="213"/>
      <c r="AG314" s="213"/>
      <c r="AH314" s="213"/>
      <c r="AI314" s="213"/>
      <c r="AJ314" s="213"/>
      <c r="AK314" s="213"/>
      <c r="AL314" s="213"/>
      <c r="AM314" s="213"/>
      <c r="AN314" s="213"/>
      <c r="AO314" s="213"/>
      <c r="AP314" s="213"/>
      <c r="AQ314" s="213"/>
      <c r="AR314" s="213"/>
      <c r="AS314" s="213"/>
      <c r="AT314" s="213"/>
      <c r="AU314" s="213"/>
      <c r="AV314" s="213"/>
      <c r="AW314" s="213"/>
      <c r="AX314" s="213"/>
      <c r="AY314" s="213"/>
      <c r="AZ314" s="213"/>
      <c r="BA314" s="213"/>
      <c r="BB314" s="213"/>
      <c r="BC314" s="213"/>
      <c r="BD314" s="213"/>
      <c r="BE314" s="213"/>
      <c r="BF314" s="213"/>
      <c r="BG314" s="213"/>
      <c r="BH314" s="213"/>
      <c r="BI314" s="213"/>
      <c r="BJ314" s="213"/>
      <c r="BK314" s="213"/>
      <c r="BL314" s="213"/>
      <c r="BM314" s="213"/>
      <c r="BN314" s="213"/>
      <c r="BO314" s="213"/>
      <c r="BP314" s="213"/>
      <c r="BQ314" s="213"/>
    </row>
    <row r="315" spans="3:69" s="15" customFormat="1" x14ac:dyDescent="0.2">
      <c r="C315" s="36"/>
      <c r="D315" s="213"/>
      <c r="E315" s="213"/>
      <c r="F315" s="31"/>
      <c r="G315" s="213"/>
      <c r="I315" s="213"/>
      <c r="J315" s="213"/>
      <c r="K315" s="213"/>
      <c r="L315" s="213"/>
      <c r="M315" s="213"/>
      <c r="N315" s="213"/>
      <c r="O315" s="213"/>
      <c r="P315" s="213"/>
      <c r="Q315" s="213"/>
      <c r="R315" s="213"/>
      <c r="S315" s="213"/>
      <c r="T315" s="213"/>
      <c r="U315" s="213"/>
      <c r="V315" s="213"/>
      <c r="W315" s="213"/>
      <c r="X315" s="213"/>
      <c r="Y315" s="213"/>
      <c r="Z315" s="213"/>
      <c r="AA315" s="213"/>
      <c r="AB315" s="213"/>
      <c r="AC315" s="213"/>
      <c r="AD315" s="213"/>
      <c r="AE315" s="213"/>
      <c r="AF315" s="213"/>
      <c r="AG315" s="213"/>
      <c r="AH315" s="213"/>
      <c r="AI315" s="213"/>
      <c r="AJ315" s="213"/>
      <c r="AK315" s="213"/>
      <c r="AL315" s="213"/>
      <c r="AM315" s="213"/>
      <c r="AN315" s="213"/>
      <c r="AO315" s="213"/>
      <c r="AP315" s="213"/>
      <c r="AQ315" s="213"/>
      <c r="AR315" s="213"/>
      <c r="AS315" s="213"/>
      <c r="AT315" s="213"/>
      <c r="AU315" s="213"/>
      <c r="AV315" s="213"/>
      <c r="AW315" s="213"/>
      <c r="AX315" s="213"/>
      <c r="AY315" s="213"/>
      <c r="AZ315" s="213"/>
      <c r="BA315" s="213"/>
      <c r="BB315" s="213"/>
      <c r="BC315" s="213"/>
      <c r="BD315" s="213"/>
      <c r="BE315" s="213"/>
      <c r="BF315" s="213"/>
      <c r="BG315" s="213"/>
      <c r="BH315" s="213"/>
      <c r="BI315" s="213"/>
      <c r="BJ315" s="213"/>
      <c r="BK315" s="213"/>
      <c r="BL315" s="213"/>
      <c r="BM315" s="213"/>
      <c r="BN315" s="213"/>
      <c r="BO315" s="213"/>
      <c r="BP315" s="213"/>
      <c r="BQ315" s="213"/>
    </row>
    <row r="316" spans="3:69" s="15" customFormat="1" x14ac:dyDescent="0.2">
      <c r="C316" s="213"/>
      <c r="D316" s="205" t="s">
        <v>322</v>
      </c>
      <c r="E316" s="213"/>
      <c r="F316" s="31"/>
      <c r="G316" s="213"/>
      <c r="I316" s="213"/>
      <c r="J316" s="213"/>
      <c r="K316" s="213"/>
      <c r="L316" s="213"/>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row>
    <row r="317" spans="3:69" s="15" customFormat="1" x14ac:dyDescent="0.2">
      <c r="C317" s="213"/>
      <c r="D317" s="213"/>
      <c r="E317" s="210" t="s">
        <v>323</v>
      </c>
      <c r="F317" s="50">
        <f>IF(F277=0,0,SUMIF(J$189:BQ$189,"RCV",J200:BQ200)/F277)</f>
        <v>0</v>
      </c>
      <c r="G317" s="210" t="s">
        <v>93</v>
      </c>
      <c r="I317" s="51"/>
      <c r="J317" s="213"/>
      <c r="K317" s="213"/>
      <c r="L317" s="213"/>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row>
    <row r="318" spans="3:69" s="15" customFormat="1" x14ac:dyDescent="0.2">
      <c r="C318" s="213"/>
      <c r="D318" s="213"/>
      <c r="E318" s="210" t="s">
        <v>324</v>
      </c>
      <c r="F318" s="50">
        <f>IF(F278=0,0,SUMIF(J$189:BQ$189,"RCV",J201:BQ201)/F278)</f>
        <v>0</v>
      </c>
      <c r="G318" s="210" t="s">
        <v>93</v>
      </c>
      <c r="I318" s="51"/>
      <c r="J318" s="213"/>
      <c r="K318" s="213"/>
      <c r="L318" s="213"/>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row>
    <row r="319" spans="3:69" s="15" customFormat="1" x14ac:dyDescent="0.2">
      <c r="C319" s="213"/>
      <c r="D319" s="213"/>
      <c r="E319" s="210" t="s">
        <v>325</v>
      </c>
      <c r="F319" s="50">
        <f>IF(F279=0,0,SUMIF(J$189:BQ$189,"RCV",J202:BQ202)/F279)</f>
        <v>0</v>
      </c>
      <c r="G319" s="210" t="s">
        <v>93</v>
      </c>
      <c r="I319" s="51"/>
      <c r="J319" s="213"/>
      <c r="K319" s="213"/>
      <c r="L319" s="213"/>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row>
    <row r="320" spans="3:69" s="15" customFormat="1" x14ac:dyDescent="0.2">
      <c r="C320" s="213"/>
      <c r="D320" s="213"/>
      <c r="E320" s="210" t="s">
        <v>326</v>
      </c>
      <c r="F320" s="50">
        <f>IF(F280=0,0,SUMIF(J$189:BQ$189,"RCV",J203:BQ203)/F280)</f>
        <v>0</v>
      </c>
      <c r="G320" s="210" t="s">
        <v>93</v>
      </c>
      <c r="I320" s="51"/>
      <c r="J320" s="213"/>
      <c r="K320" s="213"/>
      <c r="L320" s="213"/>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row>
    <row r="321" spans="1:69" s="15" customFormat="1" x14ac:dyDescent="0.2">
      <c r="A321" s="213"/>
      <c r="B321" s="213"/>
      <c r="C321" s="213"/>
      <c r="D321" s="213"/>
      <c r="E321" s="210" t="s">
        <v>327</v>
      </c>
      <c r="F321" s="50">
        <f>IF(F281=0,0,SUMIF(J$189:BQ$189,"RCV",J204:BQ204)/F281)</f>
        <v>0</v>
      </c>
      <c r="G321" s="210" t="s">
        <v>93</v>
      </c>
      <c r="I321" s="51"/>
      <c r="J321" s="213"/>
      <c r="K321" s="213"/>
      <c r="L321" s="213"/>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row>
    <row r="322" spans="1:69" s="15" customFormat="1" x14ac:dyDescent="0.2">
      <c r="A322" s="213"/>
      <c r="B322" s="213"/>
      <c r="C322" s="213"/>
      <c r="D322" s="213"/>
      <c r="E322" s="210" t="s">
        <v>328</v>
      </c>
      <c r="F322" s="50">
        <f>IF(F282=0,0,SUMIF(J$189:BQ$189,"RCV",J205:BQ205)/F282)</f>
        <v>0</v>
      </c>
      <c r="G322" s="210" t="s">
        <v>93</v>
      </c>
      <c r="I322" s="51"/>
      <c r="J322" s="213"/>
      <c r="K322" s="213"/>
      <c r="L322" s="213"/>
      <c r="M322" s="213"/>
      <c r="N322" s="213"/>
      <c r="O322" s="213"/>
      <c r="P322" s="213"/>
      <c r="Q322" s="213"/>
      <c r="R322" s="213"/>
      <c r="S322" s="213"/>
      <c r="T322" s="213"/>
      <c r="U322" s="213"/>
      <c r="V322" s="213"/>
      <c r="W322" s="213"/>
      <c r="X322" s="213"/>
      <c r="Y322" s="213"/>
      <c r="Z322" s="213"/>
      <c r="AA322" s="213"/>
      <c r="AB322" s="213"/>
      <c r="AC322" s="213"/>
      <c r="AD322" s="213"/>
      <c r="AE322" s="213"/>
      <c r="AF322" s="213"/>
      <c r="AG322" s="213"/>
      <c r="AH322" s="213"/>
      <c r="AI322" s="213"/>
      <c r="AJ322" s="213"/>
      <c r="AK322" s="213"/>
      <c r="AL322" s="213"/>
      <c r="AM322" s="213"/>
      <c r="AN322" s="213"/>
      <c r="AO322" s="213"/>
      <c r="AP322" s="213"/>
      <c r="AQ322" s="213"/>
      <c r="AR322" s="213"/>
      <c r="AS322" s="213"/>
      <c r="AT322" s="213"/>
      <c r="AU322" s="213"/>
      <c r="AV322" s="213"/>
      <c r="AW322" s="213"/>
      <c r="AX322" s="213"/>
      <c r="AY322" s="213"/>
      <c r="AZ322" s="213"/>
      <c r="BA322" s="213"/>
      <c r="BB322" s="213"/>
      <c r="BC322" s="213"/>
      <c r="BD322" s="213"/>
      <c r="BE322" s="213"/>
      <c r="BF322" s="213"/>
      <c r="BG322" s="213"/>
      <c r="BH322" s="213"/>
      <c r="BI322" s="213"/>
      <c r="BJ322" s="213"/>
      <c r="BK322" s="213"/>
      <c r="BL322" s="213"/>
      <c r="BM322" s="213"/>
      <c r="BN322" s="213"/>
      <c r="BO322" s="213"/>
      <c r="BP322" s="213"/>
      <c r="BQ322" s="213"/>
    </row>
    <row r="323" spans="1:69" s="15" customFormat="1" x14ac:dyDescent="0.2">
      <c r="A323" s="213"/>
      <c r="B323" s="213"/>
      <c r="C323" s="213"/>
      <c r="D323" s="213"/>
      <c r="E323" s="210" t="s">
        <v>329</v>
      </c>
      <c r="F323" s="50">
        <f>IF(F283=0,0,SUMIF(J$189:BQ$189,"RCV",J206:BQ206)/F283)</f>
        <v>0</v>
      </c>
      <c r="G323" s="210" t="s">
        <v>93</v>
      </c>
      <c r="I323" s="51"/>
      <c r="J323" s="213"/>
      <c r="K323" s="213"/>
      <c r="L323" s="213"/>
      <c r="M323" s="213"/>
      <c r="N323" s="213"/>
      <c r="O323" s="213"/>
      <c r="P323" s="213"/>
      <c r="Q323" s="213"/>
      <c r="R323" s="213"/>
      <c r="S323" s="213"/>
      <c r="T323" s="213"/>
      <c r="U323" s="213"/>
      <c r="V323" s="213"/>
      <c r="W323" s="213"/>
      <c r="X323" s="213"/>
      <c r="Y323" s="213"/>
      <c r="Z323" s="213"/>
      <c r="AA323" s="213"/>
      <c r="AB323" s="213"/>
      <c r="AC323" s="213"/>
      <c r="AD323" s="213"/>
      <c r="AE323" s="213"/>
      <c r="AF323" s="213"/>
      <c r="AG323" s="213"/>
      <c r="AH323" s="213"/>
      <c r="AI323" s="213"/>
      <c r="AJ323" s="213"/>
      <c r="AK323" s="213"/>
      <c r="AL323" s="213"/>
      <c r="AM323" s="213"/>
      <c r="AN323" s="213"/>
      <c r="AO323" s="213"/>
      <c r="AP323" s="213"/>
      <c r="AQ323" s="213"/>
      <c r="AR323" s="213"/>
      <c r="AS323" s="213"/>
      <c r="AT323" s="213"/>
      <c r="AU323" s="213"/>
      <c r="AV323" s="213"/>
      <c r="AW323" s="213"/>
      <c r="AX323" s="213"/>
      <c r="AY323" s="213"/>
      <c r="AZ323" s="213"/>
      <c r="BA323" s="213"/>
      <c r="BB323" s="213"/>
      <c r="BC323" s="213"/>
      <c r="BD323" s="213"/>
      <c r="BE323" s="213"/>
      <c r="BF323" s="213"/>
      <c r="BG323" s="213"/>
      <c r="BH323" s="213"/>
      <c r="BI323" s="213"/>
      <c r="BJ323" s="213"/>
      <c r="BK323" s="213"/>
      <c r="BL323" s="213"/>
      <c r="BM323" s="213"/>
      <c r="BN323" s="213"/>
      <c r="BO323" s="213"/>
      <c r="BP323" s="213"/>
      <c r="BQ323" s="213"/>
    </row>
    <row r="324" spans="1:69" s="15" customFormat="1" x14ac:dyDescent="0.2">
      <c r="A324" s="213"/>
      <c r="B324" s="213"/>
      <c r="C324" s="213"/>
      <c r="D324" s="213"/>
      <c r="E324" s="213"/>
      <c r="F324" s="31"/>
      <c r="G324" s="213"/>
      <c r="I324" s="213"/>
      <c r="J324" s="213"/>
      <c r="K324" s="213"/>
      <c r="L324" s="213"/>
      <c r="M324" s="213"/>
      <c r="N324" s="213"/>
      <c r="O324" s="213"/>
      <c r="P324" s="213"/>
      <c r="Q324" s="213"/>
      <c r="R324" s="213"/>
      <c r="S324" s="213"/>
      <c r="T324" s="213"/>
      <c r="U324" s="213"/>
      <c r="V324" s="213"/>
      <c r="W324" s="213"/>
      <c r="X324" s="213"/>
      <c r="Y324" s="213"/>
      <c r="Z324" s="213"/>
      <c r="AA324" s="213"/>
      <c r="AB324" s="213"/>
      <c r="AC324" s="213"/>
      <c r="AD324" s="213"/>
      <c r="AE324" s="213"/>
      <c r="AF324" s="213"/>
      <c r="AG324" s="213"/>
      <c r="AH324" s="213"/>
      <c r="AI324" s="213"/>
      <c r="AJ324" s="213"/>
      <c r="AK324" s="213"/>
      <c r="AL324" s="213"/>
      <c r="AM324" s="213"/>
      <c r="AN324" s="213"/>
      <c r="AO324" s="213"/>
      <c r="AP324" s="213"/>
      <c r="AQ324" s="213"/>
      <c r="AR324" s="213"/>
      <c r="AS324" s="213"/>
      <c r="AT324" s="213"/>
      <c r="AU324" s="213"/>
      <c r="AV324" s="213"/>
      <c r="AW324" s="213"/>
      <c r="AX324" s="213"/>
      <c r="AY324" s="213"/>
      <c r="AZ324" s="213"/>
      <c r="BA324" s="213"/>
      <c r="BB324" s="213"/>
      <c r="BC324" s="213"/>
      <c r="BD324" s="213"/>
      <c r="BE324" s="213"/>
      <c r="BF324" s="213"/>
      <c r="BG324" s="213"/>
      <c r="BH324" s="213"/>
      <c r="BI324" s="213"/>
      <c r="BJ324" s="213"/>
      <c r="BK324" s="213"/>
      <c r="BL324" s="213"/>
      <c r="BM324" s="213"/>
      <c r="BN324" s="213"/>
      <c r="BO324" s="213"/>
      <c r="BP324" s="213"/>
      <c r="BQ324" s="213"/>
    </row>
    <row r="325" spans="1:69" s="15" customFormat="1" x14ac:dyDescent="0.2">
      <c r="A325" s="213"/>
      <c r="B325" s="213"/>
      <c r="C325" s="213"/>
      <c r="D325" s="205" t="s">
        <v>330</v>
      </c>
      <c r="E325" s="213"/>
      <c r="F325" s="31"/>
      <c r="G325" s="213"/>
      <c r="I325" s="213"/>
      <c r="J325" s="213"/>
      <c r="K325" s="213"/>
      <c r="L325" s="213"/>
      <c r="M325" s="213"/>
      <c r="N325" s="213"/>
      <c r="O325" s="213"/>
      <c r="P325" s="213"/>
      <c r="Q325" s="213"/>
      <c r="R325" s="213"/>
      <c r="S325" s="213"/>
      <c r="T325" s="213"/>
      <c r="U325" s="213"/>
      <c r="V325" s="213"/>
      <c r="W325" s="213"/>
      <c r="X325" s="213"/>
      <c r="Y325" s="213"/>
      <c r="Z325" s="213"/>
      <c r="AA325" s="213"/>
      <c r="AB325" s="213"/>
      <c r="AC325" s="213"/>
      <c r="AD325" s="213"/>
      <c r="AE325" s="213"/>
      <c r="AF325" s="213"/>
      <c r="AG325" s="213"/>
      <c r="AH325" s="213"/>
      <c r="AI325" s="213"/>
      <c r="AJ325" s="213"/>
      <c r="AK325" s="213"/>
      <c r="AL325" s="213"/>
      <c r="AM325" s="213"/>
      <c r="AN325" s="213"/>
      <c r="AO325" s="213"/>
      <c r="AP325" s="213"/>
      <c r="AQ325" s="213"/>
      <c r="AR325" s="213"/>
      <c r="AS325" s="213"/>
      <c r="AT325" s="213"/>
      <c r="AU325" s="213"/>
      <c r="AV325" s="213"/>
      <c r="AW325" s="213"/>
      <c r="AX325" s="213"/>
      <c r="AY325" s="213"/>
      <c r="AZ325" s="213"/>
      <c r="BA325" s="213"/>
      <c r="BB325" s="213"/>
      <c r="BC325" s="213"/>
      <c r="BD325" s="213"/>
      <c r="BE325" s="213"/>
      <c r="BF325" s="213"/>
      <c r="BG325" s="213"/>
      <c r="BH325" s="213"/>
      <c r="BI325" s="213"/>
      <c r="BJ325" s="213"/>
      <c r="BK325" s="213"/>
      <c r="BL325" s="213"/>
      <c r="BM325" s="213"/>
      <c r="BN325" s="213"/>
      <c r="BO325" s="213"/>
      <c r="BP325" s="213"/>
      <c r="BQ325" s="213"/>
    </row>
    <row r="326" spans="1:69" s="15" customFormat="1" x14ac:dyDescent="0.2">
      <c r="A326" s="213"/>
      <c r="B326" s="213"/>
      <c r="C326" s="213"/>
      <c r="D326" s="213"/>
      <c r="E326" s="210" t="s">
        <v>331</v>
      </c>
      <c r="F326" s="50">
        <f>IF(F286=0,0,SUMIF(J$189:BQ$189,"RCV",J209:BQ209)/F286)</f>
        <v>0</v>
      </c>
      <c r="G326" s="210" t="s">
        <v>93</v>
      </c>
      <c r="I326" s="51"/>
      <c r="J326" s="213"/>
      <c r="K326" s="213"/>
      <c r="L326" s="213"/>
      <c r="M326" s="213"/>
      <c r="N326" s="213"/>
      <c r="O326" s="213"/>
      <c r="P326" s="213"/>
      <c r="Q326" s="213"/>
      <c r="R326" s="213"/>
      <c r="S326" s="213"/>
      <c r="T326" s="213"/>
      <c r="U326" s="213"/>
      <c r="V326" s="213"/>
      <c r="W326" s="213"/>
      <c r="X326" s="213"/>
      <c r="Y326" s="213"/>
      <c r="Z326" s="213"/>
      <c r="AA326" s="213"/>
      <c r="AB326" s="213"/>
      <c r="AC326" s="213"/>
      <c r="AD326" s="213"/>
      <c r="AE326" s="213"/>
      <c r="AF326" s="213"/>
      <c r="AG326" s="213"/>
      <c r="AH326" s="213"/>
      <c r="AI326" s="213"/>
      <c r="AJ326" s="213"/>
      <c r="AK326" s="213"/>
      <c r="AL326" s="213"/>
      <c r="AM326" s="213"/>
      <c r="AN326" s="213"/>
      <c r="AO326" s="213"/>
      <c r="AP326" s="213"/>
      <c r="AQ326" s="213"/>
      <c r="AR326" s="213"/>
      <c r="AS326" s="213"/>
      <c r="AT326" s="213"/>
      <c r="AU326" s="213"/>
      <c r="AV326" s="213"/>
      <c r="AW326" s="213"/>
      <c r="AX326" s="213"/>
      <c r="AY326" s="213"/>
      <c r="AZ326" s="213"/>
      <c r="BA326" s="213"/>
      <c r="BB326" s="213"/>
      <c r="BC326" s="213"/>
      <c r="BD326" s="213"/>
      <c r="BE326" s="213"/>
      <c r="BF326" s="213"/>
      <c r="BG326" s="213"/>
      <c r="BH326" s="213"/>
      <c r="BI326" s="213"/>
      <c r="BJ326" s="213"/>
      <c r="BK326" s="213"/>
      <c r="BL326" s="213"/>
      <c r="BM326" s="213"/>
      <c r="BN326" s="213"/>
      <c r="BO326" s="213"/>
      <c r="BP326" s="213"/>
      <c r="BQ326" s="213"/>
    </row>
    <row r="327" spans="1:69" s="15" customFormat="1" x14ac:dyDescent="0.2">
      <c r="A327" s="213"/>
      <c r="B327" s="213"/>
      <c r="C327" s="213"/>
      <c r="D327" s="213"/>
      <c r="E327" s="210" t="s">
        <v>332</v>
      </c>
      <c r="F327" s="50">
        <f>IF(F287=0,0,SUMIF(J$189:BQ$189,"RCV",J210:BQ210)/F287)</f>
        <v>0</v>
      </c>
      <c r="G327" s="210" t="s">
        <v>93</v>
      </c>
      <c r="I327" s="51"/>
      <c r="J327" s="213"/>
      <c r="K327" s="213"/>
      <c r="L327" s="213"/>
      <c r="M327" s="213"/>
      <c r="N327" s="213"/>
      <c r="O327" s="213"/>
      <c r="P327" s="213"/>
      <c r="Q327" s="213"/>
      <c r="R327" s="213"/>
      <c r="S327" s="213"/>
      <c r="T327" s="213"/>
      <c r="U327" s="213"/>
      <c r="V327" s="213"/>
      <c r="W327" s="213"/>
      <c r="X327" s="213"/>
      <c r="Y327" s="213"/>
      <c r="Z327" s="213"/>
      <c r="AA327" s="213"/>
      <c r="AB327" s="213"/>
      <c r="AC327" s="213"/>
      <c r="AD327" s="213"/>
      <c r="AE327" s="213"/>
      <c r="AF327" s="213"/>
      <c r="AG327" s="213"/>
      <c r="AH327" s="213"/>
      <c r="AI327" s="213"/>
      <c r="AJ327" s="213"/>
      <c r="AK327" s="213"/>
      <c r="AL327" s="213"/>
      <c r="AM327" s="213"/>
      <c r="AN327" s="213"/>
      <c r="AO327" s="213"/>
      <c r="AP327" s="213"/>
      <c r="AQ327" s="213"/>
      <c r="AR327" s="213"/>
      <c r="AS327" s="213"/>
      <c r="AT327" s="213"/>
      <c r="AU327" s="213"/>
      <c r="AV327" s="213"/>
      <c r="AW327" s="213"/>
      <c r="AX327" s="213"/>
      <c r="AY327" s="213"/>
      <c r="AZ327" s="213"/>
      <c r="BA327" s="213"/>
      <c r="BB327" s="213"/>
      <c r="BC327" s="213"/>
      <c r="BD327" s="213"/>
      <c r="BE327" s="213"/>
      <c r="BF327" s="213"/>
      <c r="BG327" s="213"/>
      <c r="BH327" s="213"/>
      <c r="BI327" s="213"/>
      <c r="BJ327" s="213"/>
      <c r="BK327" s="213"/>
      <c r="BL327" s="213"/>
      <c r="BM327" s="213"/>
      <c r="BN327" s="213"/>
      <c r="BO327" s="213"/>
      <c r="BP327" s="213"/>
      <c r="BQ327" s="213"/>
    </row>
    <row r="328" spans="1:69" s="15" customFormat="1" x14ac:dyDescent="0.2">
      <c r="A328" s="213"/>
      <c r="B328" s="213"/>
      <c r="C328" s="213"/>
      <c r="D328" s="213"/>
      <c r="E328" s="210" t="s">
        <v>333</v>
      </c>
      <c r="F328" s="50">
        <f>IF(F288=0,0,SUMIF(J$189:BQ$189,"RCV",J211:BQ211)/F288)</f>
        <v>0</v>
      </c>
      <c r="G328" s="210" t="s">
        <v>93</v>
      </c>
      <c r="I328" s="51"/>
      <c r="J328" s="213"/>
      <c r="K328" s="213"/>
      <c r="L328" s="213"/>
      <c r="M328" s="213"/>
      <c r="N328" s="213"/>
      <c r="O328" s="213"/>
      <c r="P328" s="213"/>
      <c r="Q328" s="213"/>
      <c r="R328" s="213"/>
      <c r="S328" s="213"/>
      <c r="T328" s="213"/>
      <c r="U328" s="213"/>
      <c r="V328" s="213"/>
      <c r="W328" s="213"/>
      <c r="X328" s="213"/>
      <c r="Y328" s="213"/>
      <c r="Z328" s="213"/>
      <c r="AA328" s="213"/>
      <c r="AB328" s="213"/>
      <c r="AC328" s="213"/>
      <c r="AD328" s="213"/>
      <c r="AE328" s="213"/>
      <c r="AF328" s="213"/>
      <c r="AG328" s="213"/>
      <c r="AH328" s="213"/>
      <c r="AI328" s="213"/>
      <c r="AJ328" s="213"/>
      <c r="AK328" s="213"/>
      <c r="AL328" s="213"/>
      <c r="AM328" s="213"/>
      <c r="AN328" s="213"/>
      <c r="AO328" s="213"/>
      <c r="AP328" s="213"/>
      <c r="AQ328" s="213"/>
      <c r="AR328" s="213"/>
      <c r="AS328" s="213"/>
      <c r="AT328" s="213"/>
      <c r="AU328" s="213"/>
      <c r="AV328" s="213"/>
      <c r="AW328" s="213"/>
      <c r="AX328" s="213"/>
      <c r="AY328" s="213"/>
      <c r="AZ328" s="213"/>
      <c r="BA328" s="213"/>
      <c r="BB328" s="213"/>
      <c r="BC328" s="213"/>
      <c r="BD328" s="213"/>
      <c r="BE328" s="213"/>
      <c r="BF328" s="213"/>
      <c r="BG328" s="213"/>
      <c r="BH328" s="213"/>
      <c r="BI328" s="213"/>
      <c r="BJ328" s="213"/>
      <c r="BK328" s="213"/>
      <c r="BL328" s="213"/>
      <c r="BM328" s="213"/>
      <c r="BN328" s="213"/>
      <c r="BO328" s="213"/>
      <c r="BP328" s="213"/>
      <c r="BQ328" s="213"/>
    </row>
    <row r="329" spans="1:69" s="15" customFormat="1" x14ac:dyDescent="0.2">
      <c r="A329" s="213"/>
      <c r="B329" s="213"/>
      <c r="C329" s="213"/>
      <c r="D329" s="213"/>
      <c r="E329" s="210" t="s">
        <v>334</v>
      </c>
      <c r="F329" s="50">
        <f>IF(F289=0,0,SUMIF(J$189:BQ$189,"RCV",J212:BQ212)/F289)</f>
        <v>0</v>
      </c>
      <c r="G329" s="210" t="s">
        <v>93</v>
      </c>
      <c r="I329" s="51"/>
      <c r="J329" s="213"/>
      <c r="K329" s="213"/>
      <c r="L329" s="213"/>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row>
    <row r="330" spans="1:69" s="15" customFormat="1" x14ac:dyDescent="0.2">
      <c r="A330" s="213"/>
      <c r="B330" s="213"/>
      <c r="C330" s="213"/>
      <c r="D330" s="213"/>
      <c r="E330" s="210" t="s">
        <v>335</v>
      </c>
      <c r="F330" s="50">
        <f>IF(F290=0,0,SUMIF(J$189:BQ$189,"RCV",J213:BQ213)/F290)</f>
        <v>0</v>
      </c>
      <c r="G330" s="210" t="s">
        <v>93</v>
      </c>
      <c r="I330" s="51"/>
      <c r="J330" s="213"/>
      <c r="K330" s="213"/>
      <c r="L330" s="213"/>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row>
    <row r="331" spans="1:69" s="15" customFormat="1" x14ac:dyDescent="0.2">
      <c r="A331" s="213"/>
      <c r="B331" s="213"/>
      <c r="C331" s="213"/>
      <c r="D331" s="213"/>
      <c r="E331" s="210" t="s">
        <v>336</v>
      </c>
      <c r="F331" s="50">
        <f>IF(F291=0,0,SUMIF(J$189:BQ$189,"RCV",J214:BQ214)/F291)</f>
        <v>0</v>
      </c>
      <c r="G331" s="210" t="s">
        <v>93</v>
      </c>
      <c r="I331" s="51"/>
      <c r="J331" s="213"/>
      <c r="K331" s="213"/>
      <c r="L331" s="213"/>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row>
    <row r="332" spans="1:69" s="15" customFormat="1" x14ac:dyDescent="0.2">
      <c r="A332" s="213"/>
      <c r="B332" s="213"/>
      <c r="C332" s="213"/>
      <c r="D332" s="213"/>
      <c r="E332" s="210" t="s">
        <v>337</v>
      </c>
      <c r="F332" s="50">
        <f>IF(F292=0,0,SUMIF(J$189:BQ$189,"RCV",J215:BQ215)/F292)</f>
        <v>0</v>
      </c>
      <c r="G332" s="210" t="s">
        <v>93</v>
      </c>
      <c r="I332" s="51"/>
      <c r="J332" s="213"/>
      <c r="K332" s="213"/>
      <c r="L332" s="213"/>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row>
    <row r="333" spans="1:69" s="15" customFormat="1" x14ac:dyDescent="0.2">
      <c r="A333" s="213"/>
      <c r="B333" s="213"/>
      <c r="C333" s="213"/>
      <c r="D333" s="213"/>
      <c r="E333" s="213"/>
      <c r="F333" s="213"/>
      <c r="G333" s="213"/>
      <c r="H333" s="31"/>
      <c r="I333" s="213"/>
      <c r="J333" s="213"/>
      <c r="K333" s="213"/>
      <c r="L333" s="213"/>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row>
    <row r="334" spans="1:69" s="15" customFormat="1" x14ac:dyDescent="0.2">
      <c r="A334" s="122" t="s">
        <v>70</v>
      </c>
      <c r="B334" s="123"/>
      <c r="C334" s="124"/>
      <c r="D334" s="125"/>
      <c r="E334" s="230"/>
      <c r="F334" s="230"/>
      <c r="G334" s="230"/>
      <c r="H334" s="230"/>
      <c r="I334" s="230"/>
      <c r="J334" s="230"/>
      <c r="K334" s="230"/>
      <c r="L334" s="230"/>
      <c r="M334" s="230"/>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230"/>
      <c r="AL334" s="230"/>
      <c r="AM334" s="230"/>
      <c r="AN334" s="230"/>
      <c r="AO334" s="230"/>
      <c r="AP334" s="230"/>
      <c r="AQ334" s="230"/>
      <c r="AR334" s="230"/>
      <c r="AS334" s="230"/>
      <c r="AT334" s="230"/>
      <c r="AU334" s="230"/>
      <c r="AV334" s="230"/>
      <c r="AW334" s="230"/>
      <c r="AX334" s="230"/>
      <c r="AY334" s="230"/>
      <c r="AZ334" s="230"/>
      <c r="BA334" s="230"/>
      <c r="BB334" s="230"/>
      <c r="BC334" s="230"/>
      <c r="BD334" s="230"/>
      <c r="BE334" s="230"/>
      <c r="BF334" s="230"/>
      <c r="BG334" s="230"/>
      <c r="BH334" s="230"/>
      <c r="BI334" s="230"/>
      <c r="BJ334" s="230"/>
      <c r="BK334" s="230"/>
      <c r="BL334" s="230"/>
      <c r="BM334" s="230"/>
      <c r="BN334" s="230"/>
      <c r="BO334" s="230"/>
      <c r="BP334" s="230"/>
      <c r="BQ334" s="230"/>
    </row>
    <row r="335" spans="1:69" s="15" customFormat="1" x14ac:dyDescent="0.2">
      <c r="A335" s="213"/>
      <c r="B335" s="213"/>
      <c r="C335" s="213"/>
      <c r="D335" s="213"/>
      <c r="E335" s="213"/>
      <c r="F335" s="213"/>
      <c r="G335" s="213"/>
      <c r="H335" s="213"/>
      <c r="I335" s="213"/>
      <c r="J335" s="213"/>
      <c r="K335" s="213"/>
      <c r="L335" s="213"/>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row>
    <row r="336" spans="1:69" s="15" customFormat="1" x14ac:dyDescent="0.2">
      <c r="A336" s="213"/>
      <c r="B336" s="213"/>
      <c r="C336" s="213"/>
      <c r="D336" s="213"/>
      <c r="E336" s="213"/>
      <c r="F336" s="213"/>
      <c r="G336" s="213"/>
      <c r="H336" s="213"/>
      <c r="I336" s="213"/>
      <c r="J336" s="213"/>
      <c r="K336" s="213"/>
      <c r="L336" s="213"/>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row>
    <row r="337" spans="13:69" s="15" customFormat="1" x14ac:dyDescent="0.2">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row>
    <row r="338" spans="13:69" s="15" customFormat="1" x14ac:dyDescent="0.2">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row>
    <row r="339" spans="13:69" s="15" customFormat="1" x14ac:dyDescent="0.2">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row>
    <row r="340" spans="13:69" s="15" customFormat="1" x14ac:dyDescent="0.2">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row>
    <row r="341" spans="13:69" s="15" customFormat="1" x14ac:dyDescent="0.2">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row>
    <row r="342" spans="13:69" s="15" customFormat="1" x14ac:dyDescent="0.2">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row>
    <row r="343" spans="13:69" s="15" customFormat="1" x14ac:dyDescent="0.2">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row>
    <row r="344" spans="13:69" s="15" customFormat="1" x14ac:dyDescent="0.2">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row>
    <row r="345" spans="13:69" s="15" customFormat="1" x14ac:dyDescent="0.2">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row>
    <row r="346" spans="13:69" s="15" customFormat="1" x14ac:dyDescent="0.2">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row>
    <row r="347" spans="13:69" s="15" customFormat="1" x14ac:dyDescent="0.2">
      <c r="M347" s="213"/>
      <c r="N347" s="213"/>
      <c r="O347" s="213"/>
      <c r="P347" s="213"/>
      <c r="Q347" s="213"/>
      <c r="R347" s="213"/>
      <c r="S347" s="213"/>
      <c r="T347" s="213"/>
      <c r="U347" s="213"/>
      <c r="V347" s="213"/>
      <c r="W347" s="213"/>
      <c r="X347" s="213"/>
      <c r="Y347" s="213"/>
      <c r="Z347" s="213"/>
      <c r="AA347" s="213"/>
      <c r="AB347" s="213"/>
      <c r="AC347" s="213"/>
      <c r="AD347" s="213"/>
      <c r="AE347" s="213"/>
      <c r="AF347" s="213"/>
      <c r="AG347" s="213"/>
      <c r="AH347" s="213"/>
      <c r="AI347" s="213"/>
      <c r="AJ347" s="213"/>
      <c r="AK347" s="213"/>
      <c r="AL347" s="213"/>
      <c r="AM347" s="213"/>
      <c r="AN347" s="213"/>
      <c r="AO347" s="213"/>
      <c r="AP347" s="213"/>
      <c r="AQ347" s="213"/>
      <c r="AR347" s="213"/>
      <c r="AS347" s="213"/>
      <c r="AT347" s="213"/>
      <c r="AU347" s="213"/>
      <c r="AV347" s="213"/>
      <c r="AW347" s="213"/>
      <c r="AX347" s="213"/>
      <c r="AY347" s="213"/>
      <c r="AZ347" s="213"/>
      <c r="BA347" s="213"/>
      <c r="BB347" s="213"/>
      <c r="BC347" s="213"/>
      <c r="BD347" s="213"/>
      <c r="BE347" s="213"/>
      <c r="BF347" s="213"/>
      <c r="BG347" s="213"/>
      <c r="BH347" s="213"/>
      <c r="BI347" s="213"/>
      <c r="BJ347" s="213"/>
      <c r="BK347" s="213"/>
      <c r="BL347" s="213"/>
      <c r="BM347" s="213"/>
      <c r="BN347" s="213"/>
      <c r="BO347" s="213"/>
      <c r="BP347" s="213"/>
      <c r="BQ347" s="213"/>
    </row>
    <row r="348" spans="13:69" s="15" customFormat="1" x14ac:dyDescent="0.2">
      <c r="M348" s="213"/>
      <c r="N348" s="213"/>
      <c r="O348" s="213"/>
      <c r="P348" s="213"/>
      <c r="Q348" s="213"/>
      <c r="R348" s="213"/>
      <c r="S348" s="213"/>
      <c r="T348" s="213"/>
      <c r="U348" s="213"/>
      <c r="V348" s="213"/>
      <c r="W348" s="213"/>
      <c r="X348" s="213"/>
      <c r="Y348" s="213"/>
      <c r="Z348" s="213"/>
      <c r="AA348" s="213"/>
      <c r="AB348" s="213"/>
      <c r="AC348" s="213"/>
      <c r="AD348" s="213"/>
      <c r="AE348" s="213"/>
      <c r="AF348" s="213"/>
      <c r="AG348" s="213"/>
      <c r="AH348" s="213"/>
      <c r="AI348" s="213"/>
      <c r="AJ348" s="213"/>
      <c r="AK348" s="213"/>
      <c r="AL348" s="213"/>
      <c r="AM348" s="213"/>
      <c r="AN348" s="213"/>
      <c r="AO348" s="213"/>
      <c r="AP348" s="213"/>
      <c r="AQ348" s="213"/>
      <c r="AR348" s="213"/>
      <c r="AS348" s="213"/>
      <c r="AT348" s="213"/>
      <c r="AU348" s="213"/>
      <c r="AV348" s="213"/>
      <c r="AW348" s="213"/>
      <c r="AX348" s="213"/>
      <c r="AY348" s="213"/>
      <c r="AZ348" s="213"/>
      <c r="BA348" s="213"/>
      <c r="BB348" s="213"/>
      <c r="BC348" s="213"/>
      <c r="BD348" s="213"/>
      <c r="BE348" s="213"/>
      <c r="BF348" s="213"/>
      <c r="BG348" s="213"/>
      <c r="BH348" s="213"/>
      <c r="BI348" s="213"/>
      <c r="BJ348" s="213"/>
      <c r="BK348" s="213"/>
      <c r="BL348" s="213"/>
      <c r="BM348" s="213"/>
      <c r="BN348" s="213"/>
      <c r="BO348" s="213"/>
      <c r="BP348" s="213"/>
      <c r="BQ348" s="213"/>
    </row>
    <row r="349" spans="13:69" s="15" customFormat="1" x14ac:dyDescent="0.2">
      <c r="M349" s="213"/>
      <c r="N349" s="213"/>
      <c r="O349" s="213"/>
      <c r="P349" s="213"/>
      <c r="Q349" s="213"/>
      <c r="R349" s="213"/>
      <c r="S349" s="213"/>
      <c r="T349" s="213"/>
      <c r="U349" s="213"/>
      <c r="V349" s="213"/>
      <c r="W349" s="213"/>
      <c r="X349" s="213"/>
      <c r="Y349" s="213"/>
      <c r="Z349" s="213"/>
      <c r="AA349" s="213"/>
      <c r="AB349" s="213"/>
      <c r="AC349" s="213"/>
      <c r="AD349" s="213"/>
      <c r="AE349" s="213"/>
      <c r="AF349" s="213"/>
      <c r="AG349" s="213"/>
      <c r="AH349" s="213"/>
      <c r="AI349" s="213"/>
      <c r="AJ349" s="213"/>
      <c r="AK349" s="213"/>
      <c r="AL349" s="213"/>
      <c r="AM349" s="213"/>
      <c r="AN349" s="213"/>
      <c r="AO349" s="213"/>
      <c r="AP349" s="213"/>
      <c r="AQ349" s="213"/>
      <c r="AR349" s="213"/>
      <c r="AS349" s="213"/>
      <c r="AT349" s="213"/>
      <c r="AU349" s="213"/>
      <c r="AV349" s="213"/>
      <c r="AW349" s="213"/>
      <c r="AX349" s="213"/>
      <c r="AY349" s="213"/>
      <c r="AZ349" s="213"/>
      <c r="BA349" s="213"/>
      <c r="BB349" s="213"/>
      <c r="BC349" s="213"/>
      <c r="BD349" s="213"/>
      <c r="BE349" s="213"/>
      <c r="BF349" s="213"/>
      <c r="BG349" s="213"/>
      <c r="BH349" s="213"/>
      <c r="BI349" s="213"/>
      <c r="BJ349" s="213"/>
      <c r="BK349" s="213"/>
      <c r="BL349" s="213"/>
      <c r="BM349" s="213"/>
      <c r="BN349" s="213"/>
      <c r="BO349" s="213"/>
      <c r="BP349" s="213"/>
      <c r="BQ349" s="213"/>
    </row>
    <row r="350" spans="13:69" s="15" customFormat="1" x14ac:dyDescent="0.2">
      <c r="M350" s="213"/>
      <c r="N350" s="213"/>
      <c r="O350" s="213"/>
      <c r="P350" s="213"/>
      <c r="Q350" s="213"/>
      <c r="R350" s="213"/>
      <c r="S350" s="213"/>
      <c r="T350" s="213"/>
      <c r="U350" s="213"/>
      <c r="V350" s="213"/>
      <c r="W350" s="213"/>
      <c r="X350" s="213"/>
      <c r="Y350" s="213"/>
      <c r="Z350" s="213"/>
      <c r="AA350" s="213"/>
      <c r="AB350" s="213"/>
      <c r="AC350" s="213"/>
      <c r="AD350" s="213"/>
      <c r="AE350" s="213"/>
      <c r="AF350" s="213"/>
      <c r="AG350" s="213"/>
      <c r="AH350" s="213"/>
      <c r="AI350" s="213"/>
      <c r="AJ350" s="213"/>
      <c r="AK350" s="213"/>
      <c r="AL350" s="213"/>
      <c r="AM350" s="213"/>
      <c r="AN350" s="213"/>
      <c r="AO350" s="213"/>
      <c r="AP350" s="213"/>
      <c r="AQ350" s="213"/>
      <c r="AR350" s="213"/>
      <c r="AS350" s="213"/>
      <c r="AT350" s="213"/>
      <c r="AU350" s="213"/>
      <c r="AV350" s="213"/>
      <c r="AW350" s="213"/>
      <c r="AX350" s="213"/>
      <c r="AY350" s="213"/>
      <c r="AZ350" s="213"/>
      <c r="BA350" s="213"/>
      <c r="BB350" s="213"/>
      <c r="BC350" s="213"/>
      <c r="BD350" s="213"/>
      <c r="BE350" s="213"/>
      <c r="BF350" s="213"/>
      <c r="BG350" s="213"/>
      <c r="BH350" s="213"/>
      <c r="BI350" s="213"/>
      <c r="BJ350" s="213"/>
      <c r="BK350" s="213"/>
      <c r="BL350" s="213"/>
      <c r="BM350" s="213"/>
      <c r="BN350" s="213"/>
      <c r="BO350" s="213"/>
      <c r="BP350" s="213"/>
      <c r="BQ350" s="213"/>
    </row>
    <row r="351" spans="13:69" s="15" customFormat="1" x14ac:dyDescent="0.2">
      <c r="M351" s="213"/>
      <c r="N351" s="213"/>
      <c r="O351" s="213"/>
      <c r="P351" s="213"/>
      <c r="Q351" s="213"/>
      <c r="R351" s="213"/>
      <c r="S351" s="213"/>
      <c r="T351" s="213"/>
      <c r="U351" s="213"/>
      <c r="V351" s="213"/>
      <c r="W351" s="213"/>
      <c r="X351" s="213"/>
      <c r="Y351" s="213"/>
      <c r="Z351" s="213"/>
      <c r="AA351" s="213"/>
      <c r="AB351" s="213"/>
      <c r="AC351" s="213"/>
      <c r="AD351" s="213"/>
      <c r="AE351" s="213"/>
      <c r="AF351" s="213"/>
      <c r="AG351" s="213"/>
      <c r="AH351" s="213"/>
      <c r="AI351" s="213"/>
      <c r="AJ351" s="213"/>
      <c r="AK351" s="213"/>
      <c r="AL351" s="213"/>
      <c r="AM351" s="213"/>
      <c r="AN351" s="213"/>
      <c r="AO351" s="213"/>
      <c r="AP351" s="213"/>
      <c r="AQ351" s="213"/>
      <c r="AR351" s="213"/>
      <c r="AS351" s="213"/>
      <c r="AT351" s="213"/>
      <c r="AU351" s="213"/>
      <c r="AV351" s="213"/>
      <c r="AW351" s="213"/>
      <c r="AX351" s="213"/>
      <c r="AY351" s="213"/>
      <c r="AZ351" s="213"/>
      <c r="BA351" s="213"/>
      <c r="BB351" s="213"/>
      <c r="BC351" s="213"/>
      <c r="BD351" s="213"/>
      <c r="BE351" s="213"/>
      <c r="BF351" s="213"/>
      <c r="BG351" s="213"/>
      <c r="BH351" s="213"/>
      <c r="BI351" s="213"/>
      <c r="BJ351" s="213"/>
      <c r="BK351" s="213"/>
      <c r="BL351" s="213"/>
      <c r="BM351" s="213"/>
      <c r="BN351" s="213"/>
      <c r="BO351" s="213"/>
      <c r="BP351" s="213"/>
      <c r="BQ351" s="213"/>
    </row>
    <row r="352" spans="13:69" s="15" customFormat="1" x14ac:dyDescent="0.2">
      <c r="M352" s="213"/>
      <c r="N352" s="213"/>
      <c r="O352" s="213"/>
      <c r="P352" s="213"/>
      <c r="Q352" s="213"/>
      <c r="R352" s="213"/>
      <c r="S352" s="213"/>
      <c r="T352" s="213"/>
      <c r="U352" s="213"/>
      <c r="V352" s="213"/>
      <c r="W352" s="213"/>
      <c r="X352" s="213"/>
      <c r="Y352" s="213"/>
      <c r="Z352" s="213"/>
      <c r="AA352" s="213"/>
      <c r="AB352" s="213"/>
      <c r="AC352" s="213"/>
      <c r="AD352" s="213"/>
      <c r="AE352" s="213"/>
      <c r="AF352" s="213"/>
      <c r="AG352" s="213"/>
      <c r="AH352" s="213"/>
      <c r="AI352" s="213"/>
      <c r="AJ352" s="213"/>
      <c r="AK352" s="213"/>
      <c r="AL352" s="213"/>
      <c r="AM352" s="213"/>
      <c r="AN352" s="213"/>
      <c r="AO352" s="213"/>
      <c r="AP352" s="213"/>
      <c r="AQ352" s="213"/>
      <c r="AR352" s="213"/>
      <c r="AS352" s="213"/>
      <c r="AT352" s="213"/>
      <c r="AU352" s="213"/>
      <c r="AV352" s="213"/>
      <c r="AW352" s="213"/>
      <c r="AX352" s="213"/>
      <c r="AY352" s="213"/>
      <c r="AZ352" s="213"/>
      <c r="BA352" s="213"/>
      <c r="BB352" s="213"/>
      <c r="BC352" s="213"/>
      <c r="BD352" s="213"/>
      <c r="BE352" s="213"/>
      <c r="BF352" s="213"/>
      <c r="BG352" s="213"/>
      <c r="BH352" s="213"/>
      <c r="BI352" s="213"/>
      <c r="BJ352" s="213"/>
      <c r="BK352" s="213"/>
      <c r="BL352" s="213"/>
      <c r="BM352" s="213"/>
      <c r="BN352" s="213"/>
      <c r="BO352" s="213"/>
      <c r="BP352" s="213"/>
      <c r="BQ352" s="213"/>
    </row>
    <row r="353" spans="13:69" s="15" customFormat="1" x14ac:dyDescent="0.2">
      <c r="M353" s="213"/>
      <c r="N353" s="213"/>
      <c r="O353" s="213"/>
      <c r="P353" s="213"/>
      <c r="Q353" s="213"/>
      <c r="R353" s="213"/>
      <c r="S353" s="213"/>
      <c r="T353" s="213"/>
      <c r="U353" s="213"/>
      <c r="V353" s="213"/>
      <c r="W353" s="213"/>
      <c r="X353" s="213"/>
      <c r="Y353" s="213"/>
      <c r="Z353" s="213"/>
      <c r="AA353" s="213"/>
      <c r="AB353" s="213"/>
      <c r="AC353" s="213"/>
      <c r="AD353" s="213"/>
      <c r="AE353" s="213"/>
      <c r="AF353" s="213"/>
      <c r="AG353" s="213"/>
      <c r="AH353" s="213"/>
      <c r="AI353" s="213"/>
      <c r="AJ353" s="213"/>
      <c r="AK353" s="213"/>
      <c r="AL353" s="213"/>
      <c r="AM353" s="213"/>
      <c r="AN353" s="213"/>
      <c r="AO353" s="213"/>
      <c r="AP353" s="213"/>
      <c r="AQ353" s="213"/>
      <c r="AR353" s="213"/>
      <c r="AS353" s="213"/>
      <c r="AT353" s="213"/>
      <c r="AU353" s="213"/>
      <c r="AV353" s="213"/>
      <c r="AW353" s="213"/>
      <c r="AX353" s="213"/>
      <c r="AY353" s="213"/>
      <c r="AZ353" s="213"/>
      <c r="BA353" s="213"/>
      <c r="BB353" s="213"/>
      <c r="BC353" s="213"/>
      <c r="BD353" s="213"/>
      <c r="BE353" s="213"/>
      <c r="BF353" s="213"/>
      <c r="BG353" s="213"/>
      <c r="BH353" s="213"/>
      <c r="BI353" s="213"/>
      <c r="BJ353" s="213"/>
      <c r="BK353" s="213"/>
      <c r="BL353" s="213"/>
      <c r="BM353" s="213"/>
      <c r="BN353" s="213"/>
      <c r="BO353" s="213"/>
      <c r="BP353" s="213"/>
      <c r="BQ353" s="213"/>
    </row>
    <row r="354" spans="13:69" s="15" customFormat="1" x14ac:dyDescent="0.2">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row>
    <row r="355" spans="13:69" s="15" customFormat="1" x14ac:dyDescent="0.2">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row>
    <row r="356" spans="13:69" s="15" customFormat="1" x14ac:dyDescent="0.2">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row>
    <row r="357" spans="13:69" s="15" customFormat="1" x14ac:dyDescent="0.2">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row>
    <row r="358" spans="13:69" s="15" customFormat="1" x14ac:dyDescent="0.2">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row>
    <row r="359" spans="13:69" s="15" customFormat="1" x14ac:dyDescent="0.2">
      <c r="M359" s="213"/>
      <c r="N359" s="213"/>
      <c r="O359" s="213"/>
      <c r="P359" s="213"/>
      <c r="Q359" s="213"/>
      <c r="R359" s="213"/>
      <c r="S359" s="213"/>
      <c r="T359" s="213"/>
      <c r="U359" s="213"/>
      <c r="V359" s="213"/>
      <c r="W359" s="213"/>
      <c r="X359" s="213"/>
      <c r="Y359" s="213"/>
      <c r="Z359" s="213"/>
      <c r="AA359" s="213"/>
      <c r="AB359" s="213"/>
      <c r="AC359" s="213"/>
      <c r="AD359" s="213"/>
      <c r="AE359" s="213"/>
      <c r="AF359" s="213"/>
      <c r="AG359" s="213"/>
      <c r="AH359" s="213"/>
      <c r="AI359" s="213"/>
      <c r="AJ359" s="213"/>
      <c r="AK359" s="213"/>
      <c r="AL359" s="213"/>
      <c r="AM359" s="213"/>
      <c r="AN359" s="213"/>
      <c r="AO359" s="213"/>
      <c r="AP359" s="213"/>
      <c r="AQ359" s="213"/>
      <c r="AR359" s="213"/>
      <c r="AS359" s="213"/>
      <c r="AT359" s="213"/>
      <c r="AU359" s="213"/>
      <c r="AV359" s="213"/>
      <c r="AW359" s="213"/>
      <c r="AX359" s="213"/>
      <c r="AY359" s="213"/>
      <c r="AZ359" s="213"/>
      <c r="BA359" s="213"/>
      <c r="BB359" s="213"/>
      <c r="BC359" s="213"/>
      <c r="BD359" s="213"/>
      <c r="BE359" s="213"/>
      <c r="BF359" s="213"/>
      <c r="BG359" s="213"/>
      <c r="BH359" s="213"/>
      <c r="BI359" s="213"/>
      <c r="BJ359" s="213"/>
      <c r="BK359" s="213"/>
      <c r="BL359" s="213"/>
      <c r="BM359" s="213"/>
      <c r="BN359" s="213"/>
      <c r="BO359" s="213"/>
      <c r="BP359" s="213"/>
      <c r="BQ359" s="213"/>
    </row>
    <row r="360" spans="13:69" s="15" customFormat="1" x14ac:dyDescent="0.2">
      <c r="M360" s="213"/>
      <c r="N360" s="213"/>
      <c r="O360" s="213"/>
      <c r="P360" s="213"/>
      <c r="Q360" s="213"/>
      <c r="R360" s="213"/>
      <c r="S360" s="213"/>
      <c r="T360" s="213"/>
      <c r="U360" s="213"/>
      <c r="V360" s="213"/>
      <c r="W360" s="213"/>
      <c r="X360" s="213"/>
      <c r="Y360" s="213"/>
      <c r="Z360" s="213"/>
      <c r="AA360" s="213"/>
      <c r="AB360" s="213"/>
      <c r="AC360" s="213"/>
      <c r="AD360" s="213"/>
      <c r="AE360" s="213"/>
      <c r="AF360" s="213"/>
      <c r="AG360" s="213"/>
      <c r="AH360" s="213"/>
      <c r="AI360" s="213"/>
      <c r="AJ360" s="213"/>
      <c r="AK360" s="213"/>
      <c r="AL360" s="213"/>
      <c r="AM360" s="213"/>
      <c r="AN360" s="213"/>
      <c r="AO360" s="213"/>
      <c r="AP360" s="213"/>
      <c r="AQ360" s="213"/>
      <c r="AR360" s="213"/>
      <c r="AS360" s="213"/>
      <c r="AT360" s="213"/>
      <c r="AU360" s="213"/>
      <c r="AV360" s="213"/>
      <c r="AW360" s="213"/>
      <c r="AX360" s="213"/>
      <c r="AY360" s="213"/>
      <c r="AZ360" s="213"/>
      <c r="BA360" s="213"/>
      <c r="BB360" s="213"/>
      <c r="BC360" s="213"/>
      <c r="BD360" s="213"/>
      <c r="BE360" s="213"/>
      <c r="BF360" s="213"/>
      <c r="BG360" s="213"/>
      <c r="BH360" s="213"/>
      <c r="BI360" s="213"/>
      <c r="BJ360" s="213"/>
      <c r="BK360" s="213"/>
      <c r="BL360" s="213"/>
      <c r="BM360" s="213"/>
      <c r="BN360" s="213"/>
      <c r="BO360" s="213"/>
      <c r="BP360" s="213"/>
      <c r="BQ360" s="213"/>
    </row>
    <row r="361" spans="13:69" s="15" customFormat="1" x14ac:dyDescent="0.2">
      <c r="M361" s="213"/>
      <c r="N361" s="213"/>
      <c r="O361" s="213"/>
      <c r="P361" s="213"/>
      <c r="Q361" s="213"/>
      <c r="R361" s="213"/>
      <c r="S361" s="213"/>
      <c r="T361" s="213"/>
      <c r="U361" s="213"/>
      <c r="V361" s="213"/>
      <c r="W361" s="213"/>
      <c r="X361" s="213"/>
      <c r="Y361" s="213"/>
      <c r="Z361" s="213"/>
      <c r="AA361" s="213"/>
      <c r="AB361" s="213"/>
      <c r="AC361" s="213"/>
      <c r="AD361" s="213"/>
      <c r="AE361" s="213"/>
      <c r="AF361" s="213"/>
      <c r="AG361" s="213"/>
      <c r="AH361" s="213"/>
      <c r="AI361" s="213"/>
      <c r="AJ361" s="213"/>
      <c r="AK361" s="213"/>
      <c r="AL361" s="213"/>
      <c r="AM361" s="213"/>
      <c r="AN361" s="213"/>
      <c r="AO361" s="213"/>
      <c r="AP361" s="213"/>
      <c r="AQ361" s="213"/>
      <c r="AR361" s="213"/>
      <c r="AS361" s="213"/>
      <c r="AT361" s="213"/>
      <c r="AU361" s="213"/>
      <c r="AV361" s="213"/>
      <c r="AW361" s="213"/>
      <c r="AX361" s="213"/>
      <c r="AY361" s="213"/>
      <c r="AZ361" s="213"/>
      <c r="BA361" s="213"/>
      <c r="BB361" s="213"/>
      <c r="BC361" s="213"/>
      <c r="BD361" s="213"/>
      <c r="BE361" s="213"/>
      <c r="BF361" s="213"/>
      <c r="BG361" s="213"/>
      <c r="BH361" s="213"/>
      <c r="BI361" s="213"/>
      <c r="BJ361" s="213"/>
      <c r="BK361" s="213"/>
      <c r="BL361" s="213"/>
      <c r="BM361" s="213"/>
      <c r="BN361" s="213"/>
      <c r="BO361" s="213"/>
      <c r="BP361" s="213"/>
      <c r="BQ361" s="213"/>
    </row>
    <row r="362" spans="13:69" s="15" customFormat="1" x14ac:dyDescent="0.2">
      <c r="M362" s="213"/>
      <c r="N362" s="213"/>
      <c r="O362" s="213"/>
      <c r="P362" s="213"/>
      <c r="Q362" s="213"/>
      <c r="R362" s="213"/>
      <c r="S362" s="213"/>
      <c r="T362" s="213"/>
      <c r="U362" s="213"/>
      <c r="V362" s="213"/>
      <c r="W362" s="213"/>
      <c r="X362" s="213"/>
      <c r="Y362" s="213"/>
      <c r="Z362" s="213"/>
      <c r="AA362" s="213"/>
      <c r="AB362" s="213"/>
      <c r="AC362" s="213"/>
      <c r="AD362" s="213"/>
      <c r="AE362" s="213"/>
      <c r="AF362" s="213"/>
      <c r="AG362" s="213"/>
      <c r="AH362" s="213"/>
      <c r="AI362" s="213"/>
      <c r="AJ362" s="213"/>
      <c r="AK362" s="213"/>
      <c r="AL362" s="213"/>
      <c r="AM362" s="213"/>
      <c r="AN362" s="213"/>
      <c r="AO362" s="213"/>
      <c r="AP362" s="213"/>
      <c r="AQ362" s="213"/>
      <c r="AR362" s="213"/>
      <c r="AS362" s="213"/>
      <c r="AT362" s="213"/>
      <c r="AU362" s="213"/>
      <c r="AV362" s="213"/>
      <c r="AW362" s="213"/>
      <c r="AX362" s="213"/>
      <c r="AY362" s="213"/>
      <c r="AZ362" s="213"/>
      <c r="BA362" s="213"/>
      <c r="BB362" s="213"/>
      <c r="BC362" s="213"/>
      <c r="BD362" s="213"/>
      <c r="BE362" s="213"/>
      <c r="BF362" s="213"/>
      <c r="BG362" s="213"/>
      <c r="BH362" s="213"/>
      <c r="BI362" s="213"/>
      <c r="BJ362" s="213"/>
      <c r="BK362" s="213"/>
      <c r="BL362" s="213"/>
      <c r="BM362" s="213"/>
      <c r="BN362" s="213"/>
      <c r="BO362" s="213"/>
      <c r="BP362" s="213"/>
      <c r="BQ362" s="213"/>
    </row>
    <row r="363" spans="13:69" s="15" customFormat="1" x14ac:dyDescent="0.2">
      <c r="M363" s="213"/>
      <c r="N363" s="213"/>
      <c r="O363" s="213"/>
      <c r="P363" s="213"/>
      <c r="Q363" s="213"/>
      <c r="R363" s="213"/>
      <c r="S363" s="213"/>
      <c r="T363" s="213"/>
      <c r="U363" s="213"/>
      <c r="V363" s="213"/>
      <c r="W363" s="213"/>
      <c r="X363" s="213"/>
      <c r="Y363" s="213"/>
      <c r="Z363" s="213"/>
      <c r="AA363" s="213"/>
      <c r="AB363" s="213"/>
      <c r="AC363" s="213"/>
      <c r="AD363" s="213"/>
      <c r="AE363" s="213"/>
      <c r="AF363" s="213"/>
      <c r="AG363" s="213"/>
      <c r="AH363" s="213"/>
      <c r="AI363" s="213"/>
      <c r="AJ363" s="213"/>
      <c r="AK363" s="213"/>
      <c r="AL363" s="213"/>
      <c r="AM363" s="213"/>
      <c r="AN363" s="213"/>
      <c r="AO363" s="213"/>
      <c r="AP363" s="213"/>
      <c r="AQ363" s="213"/>
      <c r="AR363" s="213"/>
      <c r="AS363" s="213"/>
      <c r="AT363" s="213"/>
      <c r="AU363" s="213"/>
      <c r="AV363" s="213"/>
      <c r="AW363" s="213"/>
      <c r="AX363" s="213"/>
      <c r="AY363" s="213"/>
      <c r="AZ363" s="213"/>
      <c r="BA363" s="213"/>
      <c r="BB363" s="213"/>
      <c r="BC363" s="213"/>
      <c r="BD363" s="213"/>
      <c r="BE363" s="213"/>
      <c r="BF363" s="213"/>
      <c r="BG363" s="213"/>
      <c r="BH363" s="213"/>
      <c r="BI363" s="213"/>
      <c r="BJ363" s="213"/>
      <c r="BK363" s="213"/>
      <c r="BL363" s="213"/>
      <c r="BM363" s="213"/>
      <c r="BN363" s="213"/>
      <c r="BO363" s="213"/>
      <c r="BP363" s="213"/>
      <c r="BQ363" s="213"/>
    </row>
    <row r="364" spans="13:69" s="15" customFormat="1" x14ac:dyDescent="0.2">
      <c r="M364" s="213"/>
      <c r="N364" s="213"/>
      <c r="O364" s="213"/>
      <c r="P364" s="213"/>
      <c r="Q364" s="213"/>
      <c r="R364" s="213"/>
      <c r="S364" s="213"/>
      <c r="T364" s="213"/>
      <c r="U364" s="213"/>
      <c r="V364" s="213"/>
      <c r="W364" s="213"/>
      <c r="X364" s="213"/>
      <c r="Y364" s="213"/>
      <c r="Z364" s="213"/>
      <c r="AA364" s="213"/>
      <c r="AB364" s="213"/>
      <c r="AC364" s="213"/>
      <c r="AD364" s="213"/>
      <c r="AE364" s="213"/>
      <c r="AF364" s="213"/>
      <c r="AG364" s="213"/>
      <c r="AH364" s="213"/>
      <c r="AI364" s="213"/>
      <c r="AJ364" s="213"/>
      <c r="AK364" s="213"/>
      <c r="AL364" s="213"/>
      <c r="AM364" s="213"/>
      <c r="AN364" s="213"/>
      <c r="AO364" s="213"/>
      <c r="AP364" s="213"/>
      <c r="AQ364" s="213"/>
      <c r="AR364" s="213"/>
      <c r="AS364" s="213"/>
      <c r="AT364" s="213"/>
      <c r="AU364" s="213"/>
      <c r="AV364" s="213"/>
      <c r="AW364" s="213"/>
      <c r="AX364" s="213"/>
      <c r="AY364" s="213"/>
      <c r="AZ364" s="213"/>
      <c r="BA364" s="213"/>
      <c r="BB364" s="213"/>
      <c r="BC364" s="213"/>
      <c r="BD364" s="213"/>
      <c r="BE364" s="213"/>
      <c r="BF364" s="213"/>
      <c r="BG364" s="213"/>
      <c r="BH364" s="213"/>
      <c r="BI364" s="213"/>
      <c r="BJ364" s="213"/>
      <c r="BK364" s="213"/>
      <c r="BL364" s="213"/>
      <c r="BM364" s="213"/>
      <c r="BN364" s="213"/>
      <c r="BO364" s="213"/>
      <c r="BP364" s="213"/>
      <c r="BQ364" s="213"/>
    </row>
    <row r="365" spans="13:69" s="15" customFormat="1" x14ac:dyDescent="0.2">
      <c r="M365" s="213"/>
      <c r="N365" s="213"/>
      <c r="O365" s="213"/>
      <c r="P365" s="213"/>
      <c r="Q365" s="213"/>
      <c r="R365" s="213"/>
      <c r="S365" s="213"/>
      <c r="T365" s="213"/>
      <c r="U365" s="213"/>
      <c r="V365" s="213"/>
      <c r="W365" s="213"/>
      <c r="X365" s="213"/>
      <c r="Y365" s="213"/>
      <c r="Z365" s="213"/>
      <c r="AA365" s="213"/>
      <c r="AB365" s="213"/>
      <c r="AC365" s="213"/>
      <c r="AD365" s="213"/>
      <c r="AE365" s="213"/>
      <c r="AF365" s="213"/>
      <c r="AG365" s="213"/>
      <c r="AH365" s="213"/>
      <c r="AI365" s="213"/>
      <c r="AJ365" s="213"/>
      <c r="AK365" s="213"/>
      <c r="AL365" s="213"/>
      <c r="AM365" s="213"/>
      <c r="AN365" s="213"/>
      <c r="AO365" s="213"/>
      <c r="AP365" s="213"/>
      <c r="AQ365" s="213"/>
      <c r="AR365" s="213"/>
      <c r="AS365" s="213"/>
      <c r="AT365" s="213"/>
      <c r="AU365" s="213"/>
      <c r="AV365" s="213"/>
      <c r="AW365" s="213"/>
      <c r="AX365" s="213"/>
      <c r="AY365" s="213"/>
      <c r="AZ365" s="213"/>
      <c r="BA365" s="213"/>
      <c r="BB365" s="213"/>
      <c r="BC365" s="213"/>
      <c r="BD365" s="213"/>
      <c r="BE365" s="213"/>
      <c r="BF365" s="213"/>
      <c r="BG365" s="213"/>
      <c r="BH365" s="213"/>
      <c r="BI365" s="213"/>
      <c r="BJ365" s="213"/>
      <c r="BK365" s="213"/>
      <c r="BL365" s="213"/>
      <c r="BM365" s="213"/>
      <c r="BN365" s="213"/>
      <c r="BO365" s="213"/>
      <c r="BP365" s="213"/>
      <c r="BQ365" s="213"/>
    </row>
    <row r="366" spans="13:69" s="15" customFormat="1" x14ac:dyDescent="0.2">
      <c r="M366" s="213"/>
      <c r="N366" s="213"/>
      <c r="O366" s="213"/>
      <c r="P366" s="213"/>
      <c r="Q366" s="213"/>
      <c r="R366" s="213"/>
      <c r="S366" s="213"/>
      <c r="T366" s="213"/>
      <c r="U366" s="213"/>
      <c r="V366" s="213"/>
      <c r="W366" s="213"/>
      <c r="X366" s="213"/>
      <c r="Y366" s="213"/>
      <c r="Z366" s="213"/>
      <c r="AA366" s="213"/>
      <c r="AB366" s="213"/>
      <c r="AC366" s="213"/>
      <c r="AD366" s="213"/>
      <c r="AE366" s="213"/>
      <c r="AF366" s="213"/>
      <c r="AG366" s="213"/>
      <c r="AH366" s="213"/>
      <c r="AI366" s="213"/>
      <c r="AJ366" s="213"/>
      <c r="AK366" s="213"/>
      <c r="AL366" s="213"/>
      <c r="AM366" s="213"/>
      <c r="AN366" s="213"/>
      <c r="AO366" s="213"/>
      <c r="AP366" s="213"/>
      <c r="AQ366" s="213"/>
      <c r="AR366" s="213"/>
      <c r="AS366" s="213"/>
      <c r="AT366" s="213"/>
      <c r="AU366" s="213"/>
      <c r="AV366" s="213"/>
      <c r="AW366" s="213"/>
      <c r="AX366" s="213"/>
      <c r="AY366" s="213"/>
      <c r="AZ366" s="213"/>
      <c r="BA366" s="213"/>
      <c r="BB366" s="213"/>
      <c r="BC366" s="213"/>
      <c r="BD366" s="213"/>
      <c r="BE366" s="213"/>
      <c r="BF366" s="213"/>
      <c r="BG366" s="213"/>
      <c r="BH366" s="213"/>
      <c r="BI366" s="213"/>
      <c r="BJ366" s="213"/>
      <c r="BK366" s="213"/>
      <c r="BL366" s="213"/>
      <c r="BM366" s="213"/>
      <c r="BN366" s="213"/>
      <c r="BO366" s="213"/>
      <c r="BP366" s="213"/>
      <c r="BQ366" s="213"/>
    </row>
    <row r="367" spans="13:69" s="15" customFormat="1" x14ac:dyDescent="0.2">
      <c r="M367" s="213"/>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213"/>
      <c r="AL367" s="213"/>
      <c r="AM367" s="213"/>
      <c r="AN367" s="213"/>
      <c r="AO367" s="213"/>
      <c r="AP367" s="213"/>
      <c r="AQ367" s="213"/>
      <c r="AR367" s="213"/>
      <c r="AS367" s="213"/>
      <c r="AT367" s="213"/>
      <c r="AU367" s="213"/>
      <c r="AV367" s="213"/>
      <c r="AW367" s="213"/>
      <c r="AX367" s="213"/>
      <c r="AY367" s="213"/>
      <c r="AZ367" s="213"/>
      <c r="BA367" s="213"/>
      <c r="BB367" s="213"/>
      <c r="BC367" s="213"/>
      <c r="BD367" s="213"/>
      <c r="BE367" s="213"/>
      <c r="BF367" s="213"/>
      <c r="BG367" s="213"/>
      <c r="BH367" s="213"/>
      <c r="BI367" s="213"/>
      <c r="BJ367" s="213"/>
      <c r="BK367" s="213"/>
      <c r="BL367" s="213"/>
      <c r="BM367" s="213"/>
      <c r="BN367" s="213"/>
      <c r="BO367" s="213"/>
      <c r="BP367" s="213"/>
      <c r="BQ367" s="213"/>
    </row>
    <row r="368" spans="13:69" s="15" customFormat="1" x14ac:dyDescent="0.2">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3"/>
      <c r="AK368" s="213"/>
      <c r="AL368" s="213"/>
      <c r="AM368" s="213"/>
      <c r="AN368" s="213"/>
      <c r="AO368" s="213"/>
      <c r="AP368" s="213"/>
      <c r="AQ368" s="213"/>
      <c r="AR368" s="213"/>
      <c r="AS368" s="213"/>
      <c r="AT368" s="213"/>
      <c r="AU368" s="213"/>
      <c r="AV368" s="213"/>
      <c r="AW368" s="213"/>
      <c r="AX368" s="213"/>
      <c r="AY368" s="213"/>
      <c r="AZ368" s="213"/>
      <c r="BA368" s="213"/>
      <c r="BB368" s="213"/>
      <c r="BC368" s="213"/>
      <c r="BD368" s="213"/>
      <c r="BE368" s="213"/>
      <c r="BF368" s="213"/>
      <c r="BG368" s="213"/>
      <c r="BH368" s="213"/>
      <c r="BI368" s="213"/>
      <c r="BJ368" s="213"/>
      <c r="BK368" s="213"/>
      <c r="BL368" s="213"/>
      <c r="BM368" s="213"/>
      <c r="BN368" s="213"/>
      <c r="BO368" s="213"/>
      <c r="BP368" s="213"/>
      <c r="BQ368" s="213"/>
    </row>
    <row r="369" spans="13:69" s="15" customFormat="1" x14ac:dyDescent="0.2">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213"/>
      <c r="AY369" s="213"/>
      <c r="AZ369" s="213"/>
      <c r="BA369" s="213"/>
      <c r="BB369" s="213"/>
      <c r="BC369" s="213"/>
      <c r="BD369" s="213"/>
      <c r="BE369" s="213"/>
      <c r="BF369" s="213"/>
      <c r="BG369" s="213"/>
      <c r="BH369" s="213"/>
      <c r="BI369" s="213"/>
      <c r="BJ369" s="213"/>
      <c r="BK369" s="213"/>
      <c r="BL369" s="213"/>
      <c r="BM369" s="213"/>
      <c r="BN369" s="213"/>
      <c r="BO369" s="213"/>
      <c r="BP369" s="213"/>
      <c r="BQ369" s="213"/>
    </row>
    <row r="370" spans="13:69" s="15" customFormat="1" x14ac:dyDescent="0.2">
      <c r="M370" s="213"/>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3"/>
      <c r="AK370" s="213"/>
      <c r="AL370" s="213"/>
      <c r="AM370" s="213"/>
      <c r="AN370" s="213"/>
      <c r="AO370" s="213"/>
      <c r="AP370" s="213"/>
      <c r="AQ370" s="213"/>
      <c r="AR370" s="213"/>
      <c r="AS370" s="213"/>
      <c r="AT370" s="213"/>
      <c r="AU370" s="213"/>
      <c r="AV370" s="213"/>
      <c r="AW370" s="213"/>
      <c r="AX370" s="213"/>
      <c r="AY370" s="213"/>
      <c r="AZ370" s="213"/>
      <c r="BA370" s="213"/>
      <c r="BB370" s="213"/>
      <c r="BC370" s="213"/>
      <c r="BD370" s="213"/>
      <c r="BE370" s="213"/>
      <c r="BF370" s="213"/>
      <c r="BG370" s="213"/>
      <c r="BH370" s="213"/>
      <c r="BI370" s="213"/>
      <c r="BJ370" s="213"/>
      <c r="BK370" s="213"/>
      <c r="BL370" s="213"/>
      <c r="BM370" s="213"/>
      <c r="BN370" s="213"/>
      <c r="BO370" s="213"/>
      <c r="BP370" s="213"/>
      <c r="BQ370" s="213"/>
    </row>
    <row r="371" spans="13:69" s="15" customFormat="1" x14ac:dyDescent="0.2">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3"/>
      <c r="AY371" s="213"/>
      <c r="AZ371" s="213"/>
      <c r="BA371" s="213"/>
      <c r="BB371" s="213"/>
      <c r="BC371" s="213"/>
      <c r="BD371" s="213"/>
      <c r="BE371" s="213"/>
      <c r="BF371" s="213"/>
      <c r="BG371" s="213"/>
      <c r="BH371" s="213"/>
      <c r="BI371" s="213"/>
      <c r="BJ371" s="213"/>
      <c r="BK371" s="213"/>
      <c r="BL371" s="213"/>
      <c r="BM371" s="213"/>
      <c r="BN371" s="213"/>
      <c r="BO371" s="213"/>
      <c r="BP371" s="213"/>
      <c r="BQ371" s="213"/>
    </row>
    <row r="372" spans="13:69" s="15" customFormat="1" x14ac:dyDescent="0.2">
      <c r="M372" s="213"/>
      <c r="N372" s="213"/>
      <c r="O372" s="213"/>
      <c r="P372" s="213"/>
      <c r="Q372" s="213"/>
      <c r="R372" s="213"/>
      <c r="S372" s="213"/>
      <c r="T372" s="213"/>
      <c r="U372" s="213"/>
      <c r="V372" s="213"/>
      <c r="W372" s="213"/>
      <c r="X372" s="213"/>
      <c r="Y372" s="213"/>
      <c r="Z372" s="213"/>
      <c r="AA372" s="213"/>
      <c r="AB372" s="213"/>
      <c r="AC372" s="213"/>
      <c r="AD372" s="213"/>
      <c r="AE372" s="213"/>
      <c r="AF372" s="213"/>
      <c r="AG372" s="213"/>
      <c r="AH372" s="213"/>
      <c r="AI372" s="213"/>
      <c r="AJ372" s="213"/>
      <c r="AK372" s="213"/>
      <c r="AL372" s="213"/>
      <c r="AM372" s="213"/>
      <c r="AN372" s="213"/>
      <c r="AO372" s="213"/>
      <c r="AP372" s="213"/>
      <c r="AQ372" s="213"/>
      <c r="AR372" s="213"/>
      <c r="AS372" s="213"/>
      <c r="AT372" s="213"/>
      <c r="AU372" s="213"/>
      <c r="AV372" s="213"/>
      <c r="AW372" s="213"/>
      <c r="AX372" s="213"/>
      <c r="AY372" s="213"/>
      <c r="AZ372" s="213"/>
      <c r="BA372" s="213"/>
      <c r="BB372" s="213"/>
      <c r="BC372" s="213"/>
      <c r="BD372" s="213"/>
      <c r="BE372" s="213"/>
      <c r="BF372" s="213"/>
      <c r="BG372" s="213"/>
      <c r="BH372" s="213"/>
      <c r="BI372" s="213"/>
      <c r="BJ372" s="213"/>
      <c r="BK372" s="213"/>
      <c r="BL372" s="213"/>
      <c r="BM372" s="213"/>
      <c r="BN372" s="213"/>
      <c r="BO372" s="213"/>
      <c r="BP372" s="213"/>
      <c r="BQ372" s="213"/>
    </row>
    <row r="373" spans="13:69" s="15" customFormat="1" x14ac:dyDescent="0.2">
      <c r="M373" s="213"/>
      <c r="N373" s="213"/>
      <c r="O373" s="213"/>
      <c r="P373" s="213"/>
      <c r="Q373" s="213"/>
      <c r="R373" s="213"/>
      <c r="S373" s="213"/>
      <c r="T373" s="213"/>
      <c r="U373" s="213"/>
      <c r="V373" s="213"/>
      <c r="W373" s="213"/>
      <c r="X373" s="213"/>
      <c r="Y373" s="213"/>
      <c r="Z373" s="213"/>
      <c r="AA373" s="213"/>
      <c r="AB373" s="213"/>
      <c r="AC373" s="213"/>
      <c r="AD373" s="213"/>
      <c r="AE373" s="213"/>
      <c r="AF373" s="213"/>
      <c r="AG373" s="213"/>
      <c r="AH373" s="213"/>
      <c r="AI373" s="213"/>
      <c r="AJ373" s="213"/>
      <c r="AK373" s="213"/>
      <c r="AL373" s="213"/>
      <c r="AM373" s="213"/>
      <c r="AN373" s="213"/>
      <c r="AO373" s="213"/>
      <c r="AP373" s="213"/>
      <c r="AQ373" s="213"/>
      <c r="AR373" s="213"/>
      <c r="AS373" s="213"/>
      <c r="AT373" s="213"/>
      <c r="AU373" s="213"/>
      <c r="AV373" s="213"/>
      <c r="AW373" s="213"/>
      <c r="AX373" s="213"/>
      <c r="AY373" s="213"/>
      <c r="AZ373" s="213"/>
      <c r="BA373" s="213"/>
      <c r="BB373" s="213"/>
      <c r="BC373" s="213"/>
      <c r="BD373" s="213"/>
      <c r="BE373" s="213"/>
      <c r="BF373" s="213"/>
      <c r="BG373" s="213"/>
      <c r="BH373" s="213"/>
      <c r="BI373" s="213"/>
      <c r="BJ373" s="213"/>
      <c r="BK373" s="213"/>
      <c r="BL373" s="213"/>
      <c r="BM373" s="213"/>
      <c r="BN373" s="213"/>
      <c r="BO373" s="213"/>
      <c r="BP373" s="213"/>
      <c r="BQ373" s="213"/>
    </row>
    <row r="374" spans="13:69" s="15" customFormat="1" x14ac:dyDescent="0.2">
      <c r="M374" s="213"/>
      <c r="N374" s="213"/>
      <c r="O374" s="213"/>
      <c r="P374" s="213"/>
      <c r="Q374" s="213"/>
      <c r="R374" s="213"/>
      <c r="S374" s="213"/>
      <c r="T374" s="213"/>
      <c r="U374" s="213"/>
      <c r="V374" s="213"/>
      <c r="W374" s="213"/>
      <c r="X374" s="213"/>
      <c r="Y374" s="213"/>
      <c r="Z374" s="213"/>
      <c r="AA374" s="213"/>
      <c r="AB374" s="213"/>
      <c r="AC374" s="213"/>
      <c r="AD374" s="213"/>
      <c r="AE374" s="213"/>
      <c r="AF374" s="213"/>
      <c r="AG374" s="213"/>
      <c r="AH374" s="213"/>
      <c r="AI374" s="213"/>
      <c r="AJ374" s="213"/>
      <c r="AK374" s="213"/>
      <c r="AL374" s="213"/>
      <c r="AM374" s="213"/>
      <c r="AN374" s="213"/>
      <c r="AO374" s="213"/>
      <c r="AP374" s="213"/>
      <c r="AQ374" s="213"/>
      <c r="AR374" s="213"/>
      <c r="AS374" s="213"/>
      <c r="AT374" s="213"/>
      <c r="AU374" s="213"/>
      <c r="AV374" s="213"/>
      <c r="AW374" s="213"/>
      <c r="AX374" s="213"/>
      <c r="AY374" s="213"/>
      <c r="AZ374" s="213"/>
      <c r="BA374" s="213"/>
      <c r="BB374" s="213"/>
      <c r="BC374" s="213"/>
      <c r="BD374" s="213"/>
      <c r="BE374" s="213"/>
      <c r="BF374" s="213"/>
      <c r="BG374" s="213"/>
      <c r="BH374" s="213"/>
      <c r="BI374" s="213"/>
      <c r="BJ374" s="213"/>
      <c r="BK374" s="213"/>
      <c r="BL374" s="213"/>
      <c r="BM374" s="213"/>
      <c r="BN374" s="213"/>
      <c r="BO374" s="213"/>
      <c r="BP374" s="213"/>
      <c r="BQ374" s="213"/>
    </row>
    <row r="375" spans="13:69" s="15" customFormat="1" x14ac:dyDescent="0.2">
      <c r="M375" s="213"/>
      <c r="N375" s="213"/>
      <c r="O375" s="213"/>
      <c r="P375" s="213"/>
      <c r="Q375" s="213"/>
      <c r="R375" s="213"/>
      <c r="S375" s="213"/>
      <c r="T375" s="213"/>
      <c r="U375" s="213"/>
      <c r="V375" s="213"/>
      <c r="W375" s="213"/>
      <c r="X375" s="213"/>
      <c r="Y375" s="213"/>
      <c r="Z375" s="213"/>
      <c r="AA375" s="213"/>
      <c r="AB375" s="213"/>
      <c r="AC375" s="213"/>
      <c r="AD375" s="213"/>
      <c r="AE375" s="213"/>
      <c r="AF375" s="213"/>
      <c r="AG375" s="213"/>
      <c r="AH375" s="213"/>
      <c r="AI375" s="213"/>
      <c r="AJ375" s="213"/>
      <c r="AK375" s="213"/>
      <c r="AL375" s="213"/>
      <c r="AM375" s="213"/>
      <c r="AN375" s="213"/>
      <c r="AO375" s="213"/>
      <c r="AP375" s="213"/>
      <c r="AQ375" s="213"/>
      <c r="AR375" s="213"/>
      <c r="AS375" s="213"/>
      <c r="AT375" s="213"/>
      <c r="AU375" s="213"/>
      <c r="AV375" s="213"/>
      <c r="AW375" s="213"/>
      <c r="AX375" s="213"/>
      <c r="AY375" s="213"/>
      <c r="AZ375" s="213"/>
      <c r="BA375" s="213"/>
      <c r="BB375" s="213"/>
      <c r="BC375" s="213"/>
      <c r="BD375" s="213"/>
      <c r="BE375" s="213"/>
      <c r="BF375" s="213"/>
      <c r="BG375" s="213"/>
      <c r="BH375" s="213"/>
      <c r="BI375" s="213"/>
      <c r="BJ375" s="213"/>
      <c r="BK375" s="213"/>
      <c r="BL375" s="213"/>
      <c r="BM375" s="213"/>
      <c r="BN375" s="213"/>
      <c r="BO375" s="213"/>
      <c r="BP375" s="213"/>
      <c r="BQ375" s="213"/>
    </row>
    <row r="376" spans="13:69" s="15" customFormat="1" x14ac:dyDescent="0.2">
      <c r="M376" s="213"/>
      <c r="N376" s="213"/>
      <c r="O376" s="213"/>
      <c r="P376" s="213"/>
      <c r="Q376" s="213"/>
      <c r="R376" s="213"/>
      <c r="S376" s="213"/>
      <c r="T376" s="213"/>
      <c r="U376" s="213"/>
      <c r="V376" s="213"/>
      <c r="W376" s="213"/>
      <c r="X376" s="213"/>
      <c r="Y376" s="213"/>
      <c r="Z376" s="213"/>
      <c r="AA376" s="213"/>
      <c r="AB376" s="213"/>
      <c r="AC376" s="213"/>
      <c r="AD376" s="213"/>
      <c r="AE376" s="213"/>
      <c r="AF376" s="213"/>
      <c r="AG376" s="213"/>
      <c r="AH376" s="213"/>
      <c r="AI376" s="213"/>
      <c r="AJ376" s="213"/>
      <c r="AK376" s="213"/>
      <c r="AL376" s="213"/>
      <c r="AM376" s="213"/>
      <c r="AN376" s="213"/>
      <c r="AO376" s="213"/>
      <c r="AP376" s="213"/>
      <c r="AQ376" s="213"/>
      <c r="AR376" s="213"/>
      <c r="AS376" s="213"/>
      <c r="AT376" s="213"/>
      <c r="AU376" s="213"/>
      <c r="AV376" s="213"/>
      <c r="AW376" s="213"/>
      <c r="AX376" s="213"/>
      <c r="AY376" s="213"/>
      <c r="AZ376" s="213"/>
      <c r="BA376" s="213"/>
      <c r="BB376" s="213"/>
      <c r="BC376" s="213"/>
      <c r="BD376" s="213"/>
      <c r="BE376" s="213"/>
      <c r="BF376" s="213"/>
      <c r="BG376" s="213"/>
      <c r="BH376" s="213"/>
      <c r="BI376" s="213"/>
      <c r="BJ376" s="213"/>
      <c r="BK376" s="213"/>
      <c r="BL376" s="213"/>
      <c r="BM376" s="213"/>
      <c r="BN376" s="213"/>
      <c r="BO376" s="213"/>
      <c r="BP376" s="213"/>
      <c r="BQ376" s="213"/>
    </row>
    <row r="377" spans="13:69" s="15" customFormat="1" x14ac:dyDescent="0.2">
      <c r="M377" s="213"/>
      <c r="N377" s="213"/>
      <c r="O377" s="213"/>
      <c r="P377" s="213"/>
      <c r="Q377" s="213"/>
      <c r="R377" s="213"/>
      <c r="S377" s="213"/>
      <c r="T377" s="213"/>
      <c r="U377" s="213"/>
      <c r="V377" s="213"/>
      <c r="W377" s="213"/>
      <c r="X377" s="213"/>
      <c r="Y377" s="213"/>
      <c r="Z377" s="213"/>
      <c r="AA377" s="213"/>
      <c r="AB377" s="213"/>
      <c r="AC377" s="213"/>
      <c r="AD377" s="213"/>
      <c r="AE377" s="213"/>
      <c r="AF377" s="213"/>
      <c r="AG377" s="213"/>
      <c r="AH377" s="213"/>
      <c r="AI377" s="213"/>
      <c r="AJ377" s="213"/>
      <c r="AK377" s="213"/>
      <c r="AL377" s="213"/>
      <c r="AM377" s="213"/>
      <c r="AN377" s="213"/>
      <c r="AO377" s="213"/>
      <c r="AP377" s="213"/>
      <c r="AQ377" s="213"/>
      <c r="AR377" s="213"/>
      <c r="AS377" s="213"/>
      <c r="AT377" s="213"/>
      <c r="AU377" s="213"/>
      <c r="AV377" s="213"/>
      <c r="AW377" s="213"/>
      <c r="AX377" s="213"/>
      <c r="AY377" s="213"/>
      <c r="AZ377" s="213"/>
      <c r="BA377" s="213"/>
      <c r="BB377" s="213"/>
      <c r="BC377" s="213"/>
      <c r="BD377" s="213"/>
      <c r="BE377" s="213"/>
      <c r="BF377" s="213"/>
      <c r="BG377" s="213"/>
      <c r="BH377" s="213"/>
      <c r="BI377" s="213"/>
      <c r="BJ377" s="213"/>
      <c r="BK377" s="213"/>
      <c r="BL377" s="213"/>
      <c r="BM377" s="213"/>
      <c r="BN377" s="213"/>
      <c r="BO377" s="213"/>
      <c r="BP377" s="213"/>
      <c r="BQ377" s="213"/>
    </row>
    <row r="378" spans="13:69" s="15" customFormat="1" x14ac:dyDescent="0.2">
      <c r="M378" s="213"/>
      <c r="N378" s="213"/>
      <c r="O378" s="213"/>
      <c r="P378" s="213"/>
      <c r="Q378" s="213"/>
      <c r="R378" s="213"/>
      <c r="S378" s="213"/>
      <c r="T378" s="213"/>
      <c r="U378" s="213"/>
      <c r="V378" s="213"/>
      <c r="W378" s="213"/>
      <c r="X378" s="213"/>
      <c r="Y378" s="213"/>
      <c r="Z378" s="213"/>
      <c r="AA378" s="213"/>
      <c r="AB378" s="213"/>
      <c r="AC378" s="213"/>
      <c r="AD378" s="213"/>
      <c r="AE378" s="213"/>
      <c r="AF378" s="213"/>
      <c r="AG378" s="213"/>
      <c r="AH378" s="213"/>
      <c r="AI378" s="213"/>
      <c r="AJ378" s="213"/>
      <c r="AK378" s="213"/>
      <c r="AL378" s="213"/>
      <c r="AM378" s="213"/>
      <c r="AN378" s="213"/>
      <c r="AO378" s="213"/>
      <c r="AP378" s="213"/>
      <c r="AQ378" s="213"/>
      <c r="AR378" s="213"/>
      <c r="AS378" s="213"/>
      <c r="AT378" s="213"/>
      <c r="AU378" s="213"/>
      <c r="AV378" s="213"/>
      <c r="AW378" s="213"/>
      <c r="AX378" s="213"/>
      <c r="AY378" s="213"/>
      <c r="AZ378" s="213"/>
      <c r="BA378" s="213"/>
      <c r="BB378" s="213"/>
      <c r="BC378" s="213"/>
      <c r="BD378" s="213"/>
      <c r="BE378" s="213"/>
      <c r="BF378" s="213"/>
      <c r="BG378" s="213"/>
      <c r="BH378" s="213"/>
      <c r="BI378" s="213"/>
      <c r="BJ378" s="213"/>
      <c r="BK378" s="213"/>
      <c r="BL378" s="213"/>
      <c r="BM378" s="213"/>
      <c r="BN378" s="213"/>
      <c r="BO378" s="213"/>
      <c r="BP378" s="213"/>
      <c r="BQ378" s="213"/>
    </row>
    <row r="379" spans="13:69" s="15" customFormat="1" x14ac:dyDescent="0.2">
      <c r="M379" s="213"/>
      <c r="N379" s="213"/>
      <c r="O379" s="213"/>
      <c r="P379" s="213"/>
      <c r="Q379" s="213"/>
      <c r="R379" s="213"/>
      <c r="S379" s="213"/>
      <c r="T379" s="213"/>
      <c r="U379" s="213"/>
      <c r="V379" s="213"/>
      <c r="W379" s="213"/>
      <c r="X379" s="213"/>
      <c r="Y379" s="213"/>
      <c r="Z379" s="213"/>
      <c r="AA379" s="213"/>
      <c r="AB379" s="213"/>
      <c r="AC379" s="213"/>
      <c r="AD379" s="213"/>
      <c r="AE379" s="213"/>
      <c r="AF379" s="213"/>
      <c r="AG379" s="213"/>
      <c r="AH379" s="213"/>
      <c r="AI379" s="213"/>
      <c r="AJ379" s="213"/>
      <c r="AK379" s="213"/>
      <c r="AL379" s="213"/>
      <c r="AM379" s="213"/>
      <c r="AN379" s="213"/>
      <c r="AO379" s="213"/>
      <c r="AP379" s="213"/>
      <c r="AQ379" s="213"/>
      <c r="AR379" s="213"/>
      <c r="AS379" s="213"/>
      <c r="AT379" s="213"/>
      <c r="AU379" s="213"/>
      <c r="AV379" s="213"/>
      <c r="AW379" s="213"/>
      <c r="AX379" s="213"/>
      <c r="AY379" s="213"/>
      <c r="AZ379" s="213"/>
      <c r="BA379" s="213"/>
      <c r="BB379" s="213"/>
      <c r="BC379" s="213"/>
      <c r="BD379" s="213"/>
      <c r="BE379" s="213"/>
      <c r="BF379" s="213"/>
      <c r="BG379" s="213"/>
      <c r="BH379" s="213"/>
      <c r="BI379" s="213"/>
      <c r="BJ379" s="213"/>
      <c r="BK379" s="213"/>
      <c r="BL379" s="213"/>
      <c r="BM379" s="213"/>
      <c r="BN379" s="213"/>
      <c r="BO379" s="213"/>
      <c r="BP379" s="213"/>
      <c r="BQ379" s="213"/>
    </row>
    <row r="380" spans="13:69" s="15" customFormat="1" x14ac:dyDescent="0.2">
      <c r="M380" s="213"/>
      <c r="N380" s="213"/>
      <c r="O380" s="213"/>
      <c r="P380" s="213"/>
      <c r="Q380" s="213"/>
      <c r="R380" s="213"/>
      <c r="S380" s="213"/>
      <c r="T380" s="213"/>
      <c r="U380" s="213"/>
      <c r="V380" s="213"/>
      <c r="W380" s="213"/>
      <c r="X380" s="213"/>
      <c r="Y380" s="213"/>
      <c r="Z380" s="213"/>
      <c r="AA380" s="213"/>
      <c r="AB380" s="213"/>
      <c r="AC380" s="213"/>
      <c r="AD380" s="213"/>
      <c r="AE380" s="213"/>
      <c r="AF380" s="213"/>
      <c r="AG380" s="213"/>
      <c r="AH380" s="213"/>
      <c r="AI380" s="213"/>
      <c r="AJ380" s="213"/>
      <c r="AK380" s="213"/>
      <c r="AL380" s="213"/>
      <c r="AM380" s="213"/>
      <c r="AN380" s="213"/>
      <c r="AO380" s="213"/>
      <c r="AP380" s="213"/>
      <c r="AQ380" s="213"/>
      <c r="AR380" s="213"/>
      <c r="AS380" s="213"/>
      <c r="AT380" s="213"/>
      <c r="AU380" s="213"/>
      <c r="AV380" s="213"/>
      <c r="AW380" s="213"/>
      <c r="AX380" s="213"/>
      <c r="AY380" s="213"/>
      <c r="AZ380" s="213"/>
      <c r="BA380" s="213"/>
      <c r="BB380" s="213"/>
      <c r="BC380" s="213"/>
      <c r="BD380" s="213"/>
      <c r="BE380" s="213"/>
      <c r="BF380" s="213"/>
      <c r="BG380" s="213"/>
      <c r="BH380" s="213"/>
      <c r="BI380" s="213"/>
      <c r="BJ380" s="213"/>
      <c r="BK380" s="213"/>
      <c r="BL380" s="213"/>
      <c r="BM380" s="213"/>
      <c r="BN380" s="213"/>
      <c r="BO380" s="213"/>
      <c r="BP380" s="213"/>
      <c r="BQ380" s="213"/>
    </row>
    <row r="381" spans="13:69" s="15" customFormat="1" x14ac:dyDescent="0.2">
      <c r="M381" s="213"/>
      <c r="N381" s="213"/>
      <c r="O381" s="213"/>
      <c r="P381" s="213"/>
      <c r="Q381" s="213"/>
      <c r="R381" s="213"/>
      <c r="S381" s="213"/>
      <c r="T381" s="213"/>
      <c r="U381" s="213"/>
      <c r="V381" s="213"/>
      <c r="W381" s="213"/>
      <c r="X381" s="213"/>
      <c r="Y381" s="213"/>
      <c r="Z381" s="213"/>
      <c r="AA381" s="213"/>
      <c r="AB381" s="213"/>
      <c r="AC381" s="213"/>
      <c r="AD381" s="213"/>
      <c r="AE381" s="213"/>
      <c r="AF381" s="213"/>
      <c r="AG381" s="213"/>
      <c r="AH381" s="213"/>
      <c r="AI381" s="213"/>
      <c r="AJ381" s="213"/>
      <c r="AK381" s="213"/>
      <c r="AL381" s="213"/>
      <c r="AM381" s="213"/>
      <c r="AN381" s="213"/>
      <c r="AO381" s="213"/>
      <c r="AP381" s="213"/>
      <c r="AQ381" s="213"/>
      <c r="AR381" s="213"/>
      <c r="AS381" s="213"/>
      <c r="AT381" s="213"/>
      <c r="AU381" s="213"/>
      <c r="AV381" s="213"/>
      <c r="AW381" s="213"/>
      <c r="AX381" s="213"/>
      <c r="AY381" s="213"/>
      <c r="AZ381" s="213"/>
      <c r="BA381" s="213"/>
      <c r="BB381" s="213"/>
      <c r="BC381" s="213"/>
      <c r="BD381" s="213"/>
      <c r="BE381" s="213"/>
      <c r="BF381" s="213"/>
      <c r="BG381" s="213"/>
      <c r="BH381" s="213"/>
      <c r="BI381" s="213"/>
      <c r="BJ381" s="213"/>
      <c r="BK381" s="213"/>
      <c r="BL381" s="213"/>
      <c r="BM381" s="213"/>
      <c r="BN381" s="213"/>
      <c r="BO381" s="213"/>
      <c r="BP381" s="213"/>
      <c r="BQ381" s="213"/>
    </row>
    <row r="382" spans="13:69" s="15" customFormat="1" x14ac:dyDescent="0.2">
      <c r="M382" s="213"/>
      <c r="N382" s="213"/>
      <c r="O382" s="213"/>
      <c r="P382" s="213"/>
      <c r="Q382" s="213"/>
      <c r="R382" s="213"/>
      <c r="S382" s="213"/>
      <c r="T382" s="213"/>
      <c r="U382" s="213"/>
      <c r="V382" s="213"/>
      <c r="W382" s="213"/>
      <c r="X382" s="213"/>
      <c r="Y382" s="213"/>
      <c r="Z382" s="213"/>
      <c r="AA382" s="213"/>
      <c r="AB382" s="213"/>
      <c r="AC382" s="213"/>
      <c r="AD382" s="213"/>
      <c r="AE382" s="213"/>
      <c r="AF382" s="213"/>
      <c r="AG382" s="213"/>
      <c r="AH382" s="213"/>
      <c r="AI382" s="213"/>
      <c r="AJ382" s="213"/>
      <c r="AK382" s="213"/>
      <c r="AL382" s="213"/>
      <c r="AM382" s="213"/>
      <c r="AN382" s="213"/>
      <c r="AO382" s="213"/>
      <c r="AP382" s="213"/>
      <c r="AQ382" s="213"/>
      <c r="AR382" s="213"/>
      <c r="AS382" s="213"/>
      <c r="AT382" s="213"/>
      <c r="AU382" s="213"/>
      <c r="AV382" s="213"/>
      <c r="AW382" s="213"/>
      <c r="AX382" s="213"/>
      <c r="AY382" s="213"/>
      <c r="AZ382" s="213"/>
      <c r="BA382" s="213"/>
      <c r="BB382" s="213"/>
      <c r="BC382" s="213"/>
      <c r="BD382" s="213"/>
      <c r="BE382" s="213"/>
      <c r="BF382" s="213"/>
      <c r="BG382" s="213"/>
      <c r="BH382" s="213"/>
      <c r="BI382" s="213"/>
      <c r="BJ382" s="213"/>
      <c r="BK382" s="213"/>
      <c r="BL382" s="213"/>
      <c r="BM382" s="213"/>
      <c r="BN382" s="213"/>
      <c r="BO382" s="213"/>
      <c r="BP382" s="213"/>
      <c r="BQ382" s="213"/>
    </row>
    <row r="383" spans="13:69" s="15" customFormat="1" x14ac:dyDescent="0.2">
      <c r="M383" s="213"/>
      <c r="N383" s="213"/>
      <c r="O383" s="213"/>
      <c r="P383" s="213"/>
      <c r="Q383" s="213"/>
      <c r="R383" s="213"/>
      <c r="S383" s="213"/>
      <c r="T383" s="213"/>
      <c r="U383" s="213"/>
      <c r="V383" s="213"/>
      <c r="W383" s="213"/>
      <c r="X383" s="213"/>
      <c r="Y383" s="213"/>
      <c r="Z383" s="213"/>
      <c r="AA383" s="213"/>
      <c r="AB383" s="213"/>
      <c r="AC383" s="213"/>
      <c r="AD383" s="213"/>
      <c r="AE383" s="213"/>
      <c r="AF383" s="213"/>
      <c r="AG383" s="213"/>
      <c r="AH383" s="213"/>
      <c r="AI383" s="213"/>
      <c r="AJ383" s="213"/>
      <c r="AK383" s="213"/>
      <c r="AL383" s="213"/>
      <c r="AM383" s="213"/>
      <c r="AN383" s="213"/>
      <c r="AO383" s="213"/>
      <c r="AP383" s="213"/>
      <c r="AQ383" s="213"/>
      <c r="AR383" s="213"/>
      <c r="AS383" s="213"/>
      <c r="AT383" s="213"/>
      <c r="AU383" s="213"/>
      <c r="AV383" s="213"/>
      <c r="AW383" s="213"/>
      <c r="AX383" s="213"/>
      <c r="AY383" s="213"/>
      <c r="AZ383" s="213"/>
      <c r="BA383" s="213"/>
      <c r="BB383" s="213"/>
      <c r="BC383" s="213"/>
      <c r="BD383" s="213"/>
      <c r="BE383" s="213"/>
      <c r="BF383" s="213"/>
      <c r="BG383" s="213"/>
      <c r="BH383" s="213"/>
      <c r="BI383" s="213"/>
      <c r="BJ383" s="213"/>
      <c r="BK383" s="213"/>
      <c r="BL383" s="213"/>
      <c r="BM383" s="213"/>
      <c r="BN383" s="213"/>
      <c r="BO383" s="213"/>
      <c r="BP383" s="213"/>
      <c r="BQ383" s="213"/>
    </row>
    <row r="384" spans="13:69" s="15" customFormat="1" x14ac:dyDescent="0.2">
      <c r="M384" s="213"/>
      <c r="N384" s="213"/>
      <c r="O384" s="213"/>
      <c r="P384" s="213"/>
      <c r="Q384" s="213"/>
      <c r="R384" s="213"/>
      <c r="S384" s="213"/>
      <c r="T384" s="213"/>
      <c r="U384" s="213"/>
      <c r="V384" s="213"/>
      <c r="W384" s="213"/>
      <c r="X384" s="213"/>
      <c r="Y384" s="213"/>
      <c r="Z384" s="213"/>
      <c r="AA384" s="213"/>
      <c r="AB384" s="213"/>
      <c r="AC384" s="213"/>
      <c r="AD384" s="213"/>
      <c r="AE384" s="213"/>
      <c r="AF384" s="213"/>
      <c r="AG384" s="213"/>
      <c r="AH384" s="213"/>
      <c r="AI384" s="213"/>
      <c r="AJ384" s="213"/>
      <c r="AK384" s="213"/>
      <c r="AL384" s="213"/>
      <c r="AM384" s="213"/>
      <c r="AN384" s="213"/>
      <c r="AO384" s="213"/>
      <c r="AP384" s="213"/>
      <c r="AQ384" s="213"/>
      <c r="AR384" s="213"/>
      <c r="AS384" s="213"/>
      <c r="AT384" s="213"/>
      <c r="AU384" s="213"/>
      <c r="AV384" s="213"/>
      <c r="AW384" s="213"/>
      <c r="AX384" s="213"/>
      <c r="AY384" s="213"/>
      <c r="AZ384" s="213"/>
      <c r="BA384" s="213"/>
      <c r="BB384" s="213"/>
      <c r="BC384" s="213"/>
      <c r="BD384" s="213"/>
      <c r="BE384" s="213"/>
      <c r="BF384" s="213"/>
      <c r="BG384" s="213"/>
      <c r="BH384" s="213"/>
      <c r="BI384" s="213"/>
      <c r="BJ384" s="213"/>
      <c r="BK384" s="213"/>
      <c r="BL384" s="213"/>
      <c r="BM384" s="213"/>
      <c r="BN384" s="213"/>
      <c r="BO384" s="213"/>
      <c r="BP384" s="213"/>
      <c r="BQ384" s="213"/>
    </row>
    <row r="385" spans="13:69" s="15" customFormat="1" x14ac:dyDescent="0.2">
      <c r="M385" s="213"/>
      <c r="N385" s="213"/>
      <c r="O385" s="213"/>
      <c r="P385" s="213"/>
      <c r="Q385" s="213"/>
      <c r="R385" s="213"/>
      <c r="S385" s="213"/>
      <c r="T385" s="213"/>
      <c r="U385" s="213"/>
      <c r="V385" s="213"/>
      <c r="W385" s="213"/>
      <c r="X385" s="213"/>
      <c r="Y385" s="213"/>
      <c r="Z385" s="213"/>
      <c r="AA385" s="213"/>
      <c r="AB385" s="213"/>
      <c r="AC385" s="213"/>
      <c r="AD385" s="213"/>
      <c r="AE385" s="213"/>
      <c r="AF385" s="213"/>
      <c r="AG385" s="213"/>
      <c r="AH385" s="213"/>
      <c r="AI385" s="213"/>
      <c r="AJ385" s="213"/>
      <c r="AK385" s="213"/>
      <c r="AL385" s="213"/>
      <c r="AM385" s="213"/>
      <c r="AN385" s="213"/>
      <c r="AO385" s="213"/>
      <c r="AP385" s="213"/>
      <c r="AQ385" s="213"/>
      <c r="AR385" s="213"/>
      <c r="AS385" s="213"/>
      <c r="AT385" s="213"/>
      <c r="AU385" s="213"/>
      <c r="AV385" s="213"/>
      <c r="AW385" s="213"/>
      <c r="AX385" s="213"/>
      <c r="AY385" s="213"/>
      <c r="AZ385" s="213"/>
      <c r="BA385" s="213"/>
      <c r="BB385" s="213"/>
      <c r="BC385" s="213"/>
      <c r="BD385" s="213"/>
      <c r="BE385" s="213"/>
      <c r="BF385" s="213"/>
      <c r="BG385" s="213"/>
      <c r="BH385" s="213"/>
      <c r="BI385" s="213"/>
      <c r="BJ385" s="213"/>
      <c r="BK385" s="213"/>
      <c r="BL385" s="213"/>
      <c r="BM385" s="213"/>
      <c r="BN385" s="213"/>
      <c r="BO385" s="213"/>
      <c r="BP385" s="213"/>
      <c r="BQ385" s="213"/>
    </row>
    <row r="386" spans="13:69" s="15" customFormat="1" x14ac:dyDescent="0.2">
      <c r="M386" s="213"/>
      <c r="N386" s="213"/>
      <c r="O386" s="213"/>
      <c r="P386" s="213"/>
      <c r="Q386" s="213"/>
      <c r="R386" s="213"/>
      <c r="S386" s="213"/>
      <c r="T386" s="213"/>
      <c r="U386" s="213"/>
      <c r="V386" s="213"/>
      <c r="W386" s="213"/>
      <c r="X386" s="213"/>
      <c r="Y386" s="213"/>
      <c r="Z386" s="213"/>
      <c r="AA386" s="213"/>
      <c r="AB386" s="213"/>
      <c r="AC386" s="213"/>
      <c r="AD386" s="213"/>
      <c r="AE386" s="213"/>
      <c r="AF386" s="213"/>
      <c r="AG386" s="213"/>
      <c r="AH386" s="213"/>
      <c r="AI386" s="213"/>
      <c r="AJ386" s="213"/>
      <c r="AK386" s="213"/>
      <c r="AL386" s="213"/>
      <c r="AM386" s="213"/>
      <c r="AN386" s="213"/>
      <c r="AO386" s="213"/>
      <c r="AP386" s="213"/>
      <c r="AQ386" s="213"/>
      <c r="AR386" s="213"/>
      <c r="AS386" s="213"/>
      <c r="AT386" s="213"/>
      <c r="AU386" s="213"/>
      <c r="AV386" s="213"/>
      <c r="AW386" s="213"/>
      <c r="AX386" s="213"/>
      <c r="AY386" s="213"/>
      <c r="AZ386" s="213"/>
      <c r="BA386" s="213"/>
      <c r="BB386" s="213"/>
      <c r="BC386" s="213"/>
      <c r="BD386" s="213"/>
      <c r="BE386" s="213"/>
      <c r="BF386" s="213"/>
      <c r="BG386" s="213"/>
      <c r="BH386" s="213"/>
      <c r="BI386" s="213"/>
      <c r="BJ386" s="213"/>
      <c r="BK386" s="213"/>
      <c r="BL386" s="213"/>
      <c r="BM386" s="213"/>
      <c r="BN386" s="213"/>
      <c r="BO386" s="213"/>
      <c r="BP386" s="213"/>
      <c r="BQ386" s="213"/>
    </row>
    <row r="387" spans="13:69" s="15" customFormat="1" x14ac:dyDescent="0.2">
      <c r="M387" s="213"/>
      <c r="N387" s="213"/>
      <c r="O387" s="213"/>
      <c r="P387" s="213"/>
      <c r="Q387" s="213"/>
      <c r="R387" s="213"/>
      <c r="S387" s="213"/>
      <c r="T387" s="213"/>
      <c r="U387" s="213"/>
      <c r="V387" s="213"/>
      <c r="W387" s="213"/>
      <c r="X387" s="213"/>
      <c r="Y387" s="213"/>
      <c r="Z387" s="213"/>
      <c r="AA387" s="213"/>
      <c r="AB387" s="213"/>
      <c r="AC387" s="213"/>
      <c r="AD387" s="213"/>
      <c r="AE387" s="213"/>
      <c r="AF387" s="213"/>
      <c r="AG387" s="213"/>
      <c r="AH387" s="213"/>
      <c r="AI387" s="213"/>
      <c r="AJ387" s="213"/>
      <c r="AK387" s="213"/>
      <c r="AL387" s="213"/>
      <c r="AM387" s="213"/>
      <c r="AN387" s="213"/>
      <c r="AO387" s="213"/>
      <c r="AP387" s="213"/>
      <c r="AQ387" s="213"/>
      <c r="AR387" s="213"/>
      <c r="AS387" s="213"/>
      <c r="AT387" s="213"/>
      <c r="AU387" s="213"/>
      <c r="AV387" s="213"/>
      <c r="AW387" s="213"/>
      <c r="AX387" s="213"/>
      <c r="AY387" s="213"/>
      <c r="AZ387" s="213"/>
      <c r="BA387" s="213"/>
      <c r="BB387" s="213"/>
      <c r="BC387" s="213"/>
      <c r="BD387" s="213"/>
      <c r="BE387" s="213"/>
      <c r="BF387" s="213"/>
      <c r="BG387" s="213"/>
      <c r="BH387" s="213"/>
      <c r="BI387" s="213"/>
      <c r="BJ387" s="213"/>
      <c r="BK387" s="213"/>
      <c r="BL387" s="213"/>
      <c r="BM387" s="213"/>
      <c r="BN387" s="213"/>
      <c r="BO387" s="213"/>
      <c r="BP387" s="213"/>
      <c r="BQ387" s="213"/>
    </row>
    <row r="388" spans="13:69" s="15" customFormat="1" x14ac:dyDescent="0.2">
      <c r="M388" s="213"/>
      <c r="N388" s="213"/>
      <c r="O388" s="213"/>
      <c r="P388" s="213"/>
      <c r="Q388" s="213"/>
      <c r="R388" s="213"/>
      <c r="S388" s="213"/>
      <c r="T388" s="213"/>
      <c r="U388" s="213"/>
      <c r="V388" s="213"/>
      <c r="W388" s="213"/>
      <c r="X388" s="213"/>
      <c r="Y388" s="213"/>
      <c r="Z388" s="213"/>
      <c r="AA388" s="213"/>
      <c r="AB388" s="213"/>
      <c r="AC388" s="213"/>
      <c r="AD388" s="213"/>
      <c r="AE388" s="213"/>
      <c r="AF388" s="213"/>
      <c r="AG388" s="213"/>
      <c r="AH388" s="213"/>
      <c r="AI388" s="213"/>
      <c r="AJ388" s="213"/>
      <c r="AK388" s="213"/>
      <c r="AL388" s="213"/>
      <c r="AM388" s="213"/>
      <c r="AN388" s="213"/>
      <c r="AO388" s="213"/>
      <c r="AP388" s="213"/>
      <c r="AQ388" s="213"/>
      <c r="AR388" s="213"/>
      <c r="AS388" s="213"/>
      <c r="AT388" s="213"/>
      <c r="AU388" s="213"/>
      <c r="AV388" s="213"/>
      <c r="AW388" s="213"/>
      <c r="AX388" s="213"/>
      <c r="AY388" s="213"/>
      <c r="AZ388" s="213"/>
      <c r="BA388" s="213"/>
      <c r="BB388" s="213"/>
      <c r="BC388" s="213"/>
      <c r="BD388" s="213"/>
      <c r="BE388" s="213"/>
      <c r="BF388" s="213"/>
      <c r="BG388" s="213"/>
      <c r="BH388" s="213"/>
      <c r="BI388" s="213"/>
      <c r="BJ388" s="213"/>
      <c r="BK388" s="213"/>
      <c r="BL388" s="213"/>
      <c r="BM388" s="213"/>
      <c r="BN388" s="213"/>
      <c r="BO388" s="213"/>
      <c r="BP388" s="213"/>
      <c r="BQ388" s="213"/>
    </row>
    <row r="389" spans="13:69" s="15" customFormat="1" x14ac:dyDescent="0.2">
      <c r="M389" s="213"/>
      <c r="N389" s="213"/>
      <c r="O389" s="213"/>
      <c r="P389" s="213"/>
      <c r="Q389" s="213"/>
      <c r="R389" s="213"/>
      <c r="S389" s="213"/>
      <c r="T389" s="213"/>
      <c r="U389" s="213"/>
      <c r="V389" s="213"/>
      <c r="W389" s="213"/>
      <c r="X389" s="213"/>
      <c r="Y389" s="213"/>
      <c r="Z389" s="213"/>
      <c r="AA389" s="213"/>
      <c r="AB389" s="213"/>
      <c r="AC389" s="213"/>
      <c r="AD389" s="213"/>
      <c r="AE389" s="213"/>
      <c r="AF389" s="213"/>
      <c r="AG389" s="213"/>
      <c r="AH389" s="213"/>
      <c r="AI389" s="213"/>
      <c r="AJ389" s="213"/>
      <c r="AK389" s="213"/>
      <c r="AL389" s="213"/>
      <c r="AM389" s="213"/>
      <c r="AN389" s="213"/>
      <c r="AO389" s="213"/>
      <c r="AP389" s="213"/>
      <c r="AQ389" s="213"/>
      <c r="AR389" s="213"/>
      <c r="AS389" s="213"/>
      <c r="AT389" s="213"/>
      <c r="AU389" s="213"/>
      <c r="AV389" s="213"/>
      <c r="AW389" s="213"/>
      <c r="AX389" s="213"/>
      <c r="AY389" s="213"/>
      <c r="AZ389" s="213"/>
      <c r="BA389" s="213"/>
      <c r="BB389" s="213"/>
      <c r="BC389" s="213"/>
      <c r="BD389" s="213"/>
      <c r="BE389" s="213"/>
      <c r="BF389" s="213"/>
      <c r="BG389" s="213"/>
      <c r="BH389" s="213"/>
      <c r="BI389" s="213"/>
      <c r="BJ389" s="213"/>
      <c r="BK389" s="213"/>
      <c r="BL389" s="213"/>
      <c r="BM389" s="213"/>
      <c r="BN389" s="213"/>
      <c r="BO389" s="213"/>
      <c r="BP389" s="213"/>
      <c r="BQ389" s="213"/>
    </row>
    <row r="390" spans="13:69" s="15" customFormat="1" x14ac:dyDescent="0.2">
      <c r="M390" s="213"/>
      <c r="N390" s="213"/>
      <c r="O390" s="213"/>
      <c r="P390" s="213"/>
      <c r="Q390" s="213"/>
      <c r="R390" s="213"/>
      <c r="S390" s="213"/>
      <c r="T390" s="213"/>
      <c r="U390" s="213"/>
      <c r="V390" s="213"/>
      <c r="W390" s="213"/>
      <c r="X390" s="213"/>
      <c r="Y390" s="213"/>
      <c r="Z390" s="213"/>
      <c r="AA390" s="213"/>
      <c r="AB390" s="213"/>
      <c r="AC390" s="213"/>
      <c r="AD390" s="213"/>
      <c r="AE390" s="213"/>
      <c r="AF390" s="213"/>
      <c r="AG390" s="213"/>
      <c r="AH390" s="213"/>
      <c r="AI390" s="213"/>
      <c r="AJ390" s="213"/>
      <c r="AK390" s="213"/>
      <c r="AL390" s="213"/>
      <c r="AM390" s="213"/>
      <c r="AN390" s="213"/>
      <c r="AO390" s="213"/>
      <c r="AP390" s="213"/>
      <c r="AQ390" s="213"/>
      <c r="AR390" s="213"/>
      <c r="AS390" s="213"/>
      <c r="AT390" s="213"/>
      <c r="AU390" s="213"/>
      <c r="AV390" s="213"/>
      <c r="AW390" s="213"/>
      <c r="AX390" s="213"/>
      <c r="AY390" s="213"/>
      <c r="AZ390" s="213"/>
      <c r="BA390" s="213"/>
      <c r="BB390" s="213"/>
      <c r="BC390" s="213"/>
      <c r="BD390" s="213"/>
      <c r="BE390" s="213"/>
      <c r="BF390" s="213"/>
      <c r="BG390" s="213"/>
      <c r="BH390" s="213"/>
      <c r="BI390" s="213"/>
      <c r="BJ390" s="213"/>
      <c r="BK390" s="213"/>
      <c r="BL390" s="213"/>
      <c r="BM390" s="213"/>
      <c r="BN390" s="213"/>
      <c r="BO390" s="213"/>
      <c r="BP390" s="213"/>
      <c r="BQ390" s="213"/>
    </row>
    <row r="391" spans="13:69" s="15" customFormat="1" x14ac:dyDescent="0.2">
      <c r="M391" s="213"/>
      <c r="N391" s="213"/>
      <c r="O391" s="213"/>
      <c r="P391" s="213"/>
      <c r="Q391" s="213"/>
      <c r="R391" s="213"/>
      <c r="S391" s="213"/>
      <c r="T391" s="213"/>
      <c r="U391" s="213"/>
      <c r="V391" s="213"/>
      <c r="W391" s="213"/>
      <c r="X391" s="213"/>
      <c r="Y391" s="213"/>
      <c r="Z391" s="213"/>
      <c r="AA391" s="213"/>
      <c r="AB391" s="213"/>
      <c r="AC391" s="213"/>
      <c r="AD391" s="213"/>
      <c r="AE391" s="213"/>
      <c r="AF391" s="213"/>
      <c r="AG391" s="213"/>
      <c r="AH391" s="213"/>
      <c r="AI391" s="213"/>
      <c r="AJ391" s="213"/>
      <c r="AK391" s="213"/>
      <c r="AL391" s="213"/>
      <c r="AM391" s="213"/>
      <c r="AN391" s="213"/>
      <c r="AO391" s="213"/>
      <c r="AP391" s="213"/>
      <c r="AQ391" s="213"/>
      <c r="AR391" s="213"/>
      <c r="AS391" s="213"/>
      <c r="AT391" s="213"/>
      <c r="AU391" s="213"/>
      <c r="AV391" s="213"/>
      <c r="AW391" s="213"/>
      <c r="AX391" s="213"/>
      <c r="AY391" s="213"/>
      <c r="AZ391" s="213"/>
      <c r="BA391" s="213"/>
      <c r="BB391" s="213"/>
      <c r="BC391" s="213"/>
      <c r="BD391" s="213"/>
      <c r="BE391" s="213"/>
      <c r="BF391" s="213"/>
      <c r="BG391" s="213"/>
      <c r="BH391" s="213"/>
      <c r="BI391" s="213"/>
      <c r="BJ391" s="213"/>
      <c r="BK391" s="213"/>
      <c r="BL391" s="213"/>
      <c r="BM391" s="213"/>
      <c r="BN391" s="213"/>
      <c r="BO391" s="213"/>
      <c r="BP391" s="213"/>
      <c r="BQ391" s="213"/>
    </row>
    <row r="392" spans="13:69" s="15" customFormat="1" x14ac:dyDescent="0.2">
      <c r="M392" s="213"/>
      <c r="N392" s="213"/>
      <c r="O392" s="213"/>
      <c r="P392" s="213"/>
      <c r="Q392" s="213"/>
      <c r="R392" s="213"/>
      <c r="S392" s="213"/>
      <c r="T392" s="213"/>
      <c r="U392" s="213"/>
      <c r="V392" s="213"/>
      <c r="W392" s="213"/>
      <c r="X392" s="213"/>
      <c r="Y392" s="213"/>
      <c r="Z392" s="213"/>
      <c r="AA392" s="213"/>
      <c r="AB392" s="213"/>
      <c r="AC392" s="213"/>
      <c r="AD392" s="213"/>
      <c r="AE392" s="213"/>
      <c r="AF392" s="213"/>
      <c r="AG392" s="213"/>
      <c r="AH392" s="213"/>
      <c r="AI392" s="213"/>
      <c r="AJ392" s="213"/>
      <c r="AK392" s="213"/>
      <c r="AL392" s="213"/>
      <c r="AM392" s="213"/>
      <c r="AN392" s="213"/>
      <c r="AO392" s="213"/>
      <c r="AP392" s="213"/>
      <c r="AQ392" s="213"/>
      <c r="AR392" s="213"/>
      <c r="AS392" s="213"/>
      <c r="AT392" s="213"/>
      <c r="AU392" s="213"/>
      <c r="AV392" s="213"/>
      <c r="AW392" s="213"/>
      <c r="AX392" s="213"/>
      <c r="AY392" s="213"/>
      <c r="AZ392" s="213"/>
      <c r="BA392" s="213"/>
      <c r="BB392" s="213"/>
      <c r="BC392" s="213"/>
      <c r="BD392" s="213"/>
      <c r="BE392" s="213"/>
      <c r="BF392" s="213"/>
      <c r="BG392" s="213"/>
      <c r="BH392" s="213"/>
      <c r="BI392" s="213"/>
      <c r="BJ392" s="213"/>
      <c r="BK392" s="213"/>
      <c r="BL392" s="213"/>
      <c r="BM392" s="213"/>
      <c r="BN392" s="213"/>
      <c r="BO392" s="213"/>
      <c r="BP392" s="213"/>
      <c r="BQ392" s="213"/>
    </row>
    <row r="393" spans="13:69" s="15" customFormat="1" x14ac:dyDescent="0.2">
      <c r="M393" s="213"/>
      <c r="N393" s="213"/>
      <c r="O393" s="213"/>
      <c r="P393" s="213"/>
      <c r="Q393" s="213"/>
      <c r="R393" s="213"/>
      <c r="S393" s="213"/>
      <c r="T393" s="213"/>
      <c r="U393" s="213"/>
      <c r="V393" s="213"/>
      <c r="W393" s="213"/>
      <c r="X393" s="213"/>
      <c r="Y393" s="213"/>
      <c r="Z393" s="213"/>
      <c r="AA393" s="213"/>
      <c r="AB393" s="213"/>
      <c r="AC393" s="213"/>
      <c r="AD393" s="213"/>
      <c r="AE393" s="213"/>
      <c r="AF393" s="213"/>
      <c r="AG393" s="213"/>
      <c r="AH393" s="213"/>
      <c r="AI393" s="213"/>
      <c r="AJ393" s="213"/>
      <c r="AK393" s="213"/>
      <c r="AL393" s="213"/>
      <c r="AM393" s="213"/>
      <c r="AN393" s="213"/>
      <c r="AO393" s="213"/>
      <c r="AP393" s="213"/>
      <c r="AQ393" s="213"/>
      <c r="AR393" s="213"/>
      <c r="AS393" s="213"/>
      <c r="AT393" s="213"/>
      <c r="AU393" s="213"/>
      <c r="AV393" s="213"/>
      <c r="AW393" s="213"/>
      <c r="AX393" s="213"/>
      <c r="AY393" s="213"/>
      <c r="AZ393" s="213"/>
      <c r="BA393" s="213"/>
      <c r="BB393" s="213"/>
      <c r="BC393" s="213"/>
      <c r="BD393" s="213"/>
      <c r="BE393" s="213"/>
      <c r="BF393" s="213"/>
      <c r="BG393" s="213"/>
      <c r="BH393" s="213"/>
      <c r="BI393" s="213"/>
      <c r="BJ393" s="213"/>
      <c r="BK393" s="213"/>
      <c r="BL393" s="213"/>
      <c r="BM393" s="213"/>
      <c r="BN393" s="213"/>
      <c r="BO393" s="213"/>
      <c r="BP393" s="213"/>
      <c r="BQ393" s="213"/>
    </row>
    <row r="394" spans="13:69" s="15" customFormat="1" x14ac:dyDescent="0.2">
      <c r="M394" s="213"/>
      <c r="N394" s="213"/>
      <c r="O394" s="213"/>
      <c r="P394" s="213"/>
      <c r="Q394" s="213"/>
      <c r="R394" s="213"/>
      <c r="S394" s="213"/>
      <c r="T394" s="213"/>
      <c r="U394" s="213"/>
      <c r="V394" s="213"/>
      <c r="W394" s="213"/>
      <c r="X394" s="213"/>
      <c r="Y394" s="213"/>
      <c r="Z394" s="213"/>
      <c r="AA394" s="213"/>
      <c r="AB394" s="213"/>
      <c r="AC394" s="213"/>
      <c r="AD394" s="213"/>
      <c r="AE394" s="213"/>
      <c r="AF394" s="213"/>
      <c r="AG394" s="213"/>
      <c r="AH394" s="213"/>
      <c r="AI394" s="213"/>
      <c r="AJ394" s="213"/>
      <c r="AK394" s="213"/>
      <c r="AL394" s="213"/>
      <c r="AM394" s="213"/>
      <c r="AN394" s="213"/>
      <c r="AO394" s="213"/>
      <c r="AP394" s="213"/>
      <c r="AQ394" s="213"/>
      <c r="AR394" s="213"/>
      <c r="AS394" s="213"/>
      <c r="AT394" s="213"/>
      <c r="AU394" s="213"/>
      <c r="AV394" s="213"/>
      <c r="AW394" s="213"/>
      <c r="AX394" s="213"/>
      <c r="AY394" s="213"/>
      <c r="AZ394" s="213"/>
      <c r="BA394" s="213"/>
      <c r="BB394" s="213"/>
      <c r="BC394" s="213"/>
      <c r="BD394" s="213"/>
      <c r="BE394" s="213"/>
      <c r="BF394" s="213"/>
      <c r="BG394" s="213"/>
      <c r="BH394" s="213"/>
      <c r="BI394" s="213"/>
      <c r="BJ394" s="213"/>
      <c r="BK394" s="213"/>
      <c r="BL394" s="213"/>
      <c r="BM394" s="213"/>
      <c r="BN394" s="213"/>
      <c r="BO394" s="213"/>
      <c r="BP394" s="213"/>
      <c r="BQ394" s="213"/>
    </row>
    <row r="395" spans="13:69" s="15" customFormat="1" x14ac:dyDescent="0.2">
      <c r="M395" s="213"/>
      <c r="N395" s="213"/>
      <c r="O395" s="213"/>
      <c r="P395" s="213"/>
      <c r="Q395" s="213"/>
      <c r="R395" s="213"/>
      <c r="S395" s="213"/>
      <c r="T395" s="213"/>
      <c r="U395" s="213"/>
      <c r="V395" s="213"/>
      <c r="W395" s="213"/>
      <c r="X395" s="213"/>
      <c r="Y395" s="213"/>
      <c r="Z395" s="213"/>
      <c r="AA395" s="213"/>
      <c r="AB395" s="213"/>
      <c r="AC395" s="213"/>
      <c r="AD395" s="213"/>
      <c r="AE395" s="213"/>
      <c r="AF395" s="213"/>
      <c r="AG395" s="213"/>
      <c r="AH395" s="213"/>
      <c r="AI395" s="213"/>
      <c r="AJ395" s="213"/>
      <c r="AK395" s="213"/>
      <c r="AL395" s="213"/>
      <c r="AM395" s="213"/>
      <c r="AN395" s="213"/>
      <c r="AO395" s="213"/>
      <c r="AP395" s="213"/>
      <c r="AQ395" s="213"/>
      <c r="AR395" s="213"/>
      <c r="AS395" s="213"/>
      <c r="AT395" s="213"/>
      <c r="AU395" s="213"/>
      <c r="AV395" s="213"/>
      <c r="AW395" s="213"/>
      <c r="AX395" s="213"/>
      <c r="AY395" s="213"/>
      <c r="AZ395" s="213"/>
      <c r="BA395" s="213"/>
      <c r="BB395" s="213"/>
      <c r="BC395" s="213"/>
      <c r="BD395" s="213"/>
      <c r="BE395" s="213"/>
      <c r="BF395" s="213"/>
      <c r="BG395" s="213"/>
      <c r="BH395" s="213"/>
      <c r="BI395" s="213"/>
      <c r="BJ395" s="213"/>
      <c r="BK395" s="213"/>
      <c r="BL395" s="213"/>
      <c r="BM395" s="213"/>
      <c r="BN395" s="213"/>
      <c r="BO395" s="213"/>
      <c r="BP395" s="213"/>
      <c r="BQ395" s="213"/>
    </row>
    <row r="396" spans="13:69" s="15" customFormat="1" x14ac:dyDescent="0.2">
      <c r="M396" s="213"/>
      <c r="N396" s="213"/>
      <c r="O396" s="213"/>
      <c r="P396" s="213"/>
      <c r="Q396" s="213"/>
      <c r="R396" s="213"/>
      <c r="S396" s="213"/>
      <c r="T396" s="213"/>
      <c r="U396" s="213"/>
      <c r="V396" s="213"/>
      <c r="W396" s="213"/>
      <c r="X396" s="213"/>
      <c r="Y396" s="213"/>
      <c r="Z396" s="213"/>
      <c r="AA396" s="213"/>
      <c r="AB396" s="213"/>
      <c r="AC396" s="213"/>
      <c r="AD396" s="213"/>
      <c r="AE396" s="213"/>
      <c r="AF396" s="213"/>
      <c r="AG396" s="213"/>
      <c r="AH396" s="213"/>
      <c r="AI396" s="213"/>
      <c r="AJ396" s="213"/>
      <c r="AK396" s="213"/>
      <c r="AL396" s="213"/>
      <c r="AM396" s="213"/>
      <c r="AN396" s="213"/>
      <c r="AO396" s="213"/>
      <c r="AP396" s="213"/>
      <c r="AQ396" s="213"/>
      <c r="AR396" s="213"/>
      <c r="AS396" s="213"/>
      <c r="AT396" s="213"/>
      <c r="AU396" s="213"/>
      <c r="AV396" s="213"/>
      <c r="AW396" s="213"/>
      <c r="AX396" s="213"/>
      <c r="AY396" s="213"/>
      <c r="AZ396" s="213"/>
      <c r="BA396" s="213"/>
      <c r="BB396" s="213"/>
      <c r="BC396" s="213"/>
      <c r="BD396" s="213"/>
      <c r="BE396" s="213"/>
      <c r="BF396" s="213"/>
      <c r="BG396" s="213"/>
      <c r="BH396" s="213"/>
      <c r="BI396" s="213"/>
      <c r="BJ396" s="213"/>
      <c r="BK396" s="213"/>
      <c r="BL396" s="213"/>
      <c r="BM396" s="213"/>
      <c r="BN396" s="213"/>
      <c r="BO396" s="213"/>
      <c r="BP396" s="213"/>
      <c r="BQ396" s="213"/>
    </row>
    <row r="397" spans="13:69" s="15" customFormat="1" x14ac:dyDescent="0.2">
      <c r="M397" s="213"/>
      <c r="N397" s="213"/>
      <c r="O397" s="213"/>
      <c r="P397" s="213"/>
      <c r="Q397" s="213"/>
      <c r="R397" s="213"/>
      <c r="S397" s="213"/>
      <c r="T397" s="213"/>
      <c r="U397" s="213"/>
      <c r="V397" s="213"/>
      <c r="W397" s="213"/>
      <c r="X397" s="213"/>
      <c r="Y397" s="213"/>
      <c r="Z397" s="213"/>
      <c r="AA397" s="213"/>
      <c r="AB397" s="213"/>
      <c r="AC397" s="213"/>
      <c r="AD397" s="213"/>
      <c r="AE397" s="213"/>
      <c r="AF397" s="213"/>
      <c r="AG397" s="213"/>
      <c r="AH397" s="213"/>
      <c r="AI397" s="213"/>
      <c r="AJ397" s="213"/>
      <c r="AK397" s="213"/>
      <c r="AL397" s="213"/>
      <c r="AM397" s="213"/>
      <c r="AN397" s="213"/>
      <c r="AO397" s="213"/>
      <c r="AP397" s="213"/>
      <c r="AQ397" s="213"/>
      <c r="AR397" s="213"/>
      <c r="AS397" s="213"/>
      <c r="AT397" s="213"/>
      <c r="AU397" s="213"/>
      <c r="AV397" s="213"/>
      <c r="AW397" s="213"/>
      <c r="AX397" s="213"/>
      <c r="AY397" s="213"/>
      <c r="AZ397" s="213"/>
      <c r="BA397" s="213"/>
      <c r="BB397" s="213"/>
      <c r="BC397" s="213"/>
      <c r="BD397" s="213"/>
      <c r="BE397" s="213"/>
      <c r="BF397" s="213"/>
      <c r="BG397" s="213"/>
      <c r="BH397" s="213"/>
      <c r="BI397" s="213"/>
      <c r="BJ397" s="213"/>
      <c r="BK397" s="213"/>
      <c r="BL397" s="213"/>
      <c r="BM397" s="213"/>
      <c r="BN397" s="213"/>
      <c r="BO397" s="213"/>
      <c r="BP397" s="213"/>
      <c r="BQ397" s="213"/>
    </row>
    <row r="398" spans="13:69" s="15" customFormat="1" x14ac:dyDescent="0.2">
      <c r="M398" s="213"/>
      <c r="N398" s="213"/>
      <c r="O398" s="213"/>
      <c r="P398" s="213"/>
      <c r="Q398" s="213"/>
      <c r="R398" s="213"/>
      <c r="S398" s="213"/>
      <c r="T398" s="213"/>
      <c r="U398" s="213"/>
      <c r="V398" s="213"/>
      <c r="W398" s="213"/>
      <c r="X398" s="213"/>
      <c r="Y398" s="213"/>
      <c r="Z398" s="213"/>
      <c r="AA398" s="213"/>
      <c r="AB398" s="213"/>
      <c r="AC398" s="213"/>
      <c r="AD398" s="213"/>
      <c r="AE398" s="213"/>
      <c r="AF398" s="213"/>
      <c r="AG398" s="213"/>
      <c r="AH398" s="213"/>
      <c r="AI398" s="213"/>
      <c r="AJ398" s="213"/>
      <c r="AK398" s="213"/>
      <c r="AL398" s="213"/>
      <c r="AM398" s="213"/>
      <c r="AN398" s="213"/>
      <c r="AO398" s="213"/>
      <c r="AP398" s="213"/>
      <c r="AQ398" s="213"/>
      <c r="AR398" s="213"/>
      <c r="AS398" s="213"/>
      <c r="AT398" s="213"/>
      <c r="AU398" s="213"/>
      <c r="AV398" s="213"/>
      <c r="AW398" s="213"/>
      <c r="AX398" s="213"/>
      <c r="AY398" s="213"/>
      <c r="AZ398" s="213"/>
      <c r="BA398" s="213"/>
      <c r="BB398" s="213"/>
      <c r="BC398" s="213"/>
      <c r="BD398" s="213"/>
      <c r="BE398" s="213"/>
      <c r="BF398" s="213"/>
      <c r="BG398" s="213"/>
      <c r="BH398" s="213"/>
      <c r="BI398" s="213"/>
      <c r="BJ398" s="213"/>
      <c r="BK398" s="213"/>
      <c r="BL398" s="213"/>
      <c r="BM398" s="213"/>
      <c r="BN398" s="213"/>
      <c r="BO398" s="213"/>
      <c r="BP398" s="213"/>
      <c r="BQ398" s="213"/>
    </row>
    <row r="399" spans="13:69" s="15" customFormat="1" x14ac:dyDescent="0.2">
      <c r="M399" s="213"/>
      <c r="N399" s="213"/>
      <c r="O399" s="213"/>
      <c r="P399" s="213"/>
      <c r="Q399" s="213"/>
      <c r="R399" s="213"/>
      <c r="S399" s="213"/>
      <c r="T399" s="213"/>
      <c r="U399" s="213"/>
      <c r="V399" s="213"/>
      <c r="W399" s="213"/>
      <c r="X399" s="213"/>
      <c r="Y399" s="213"/>
      <c r="Z399" s="213"/>
      <c r="AA399" s="213"/>
      <c r="AB399" s="213"/>
      <c r="AC399" s="213"/>
      <c r="AD399" s="213"/>
      <c r="AE399" s="213"/>
      <c r="AF399" s="213"/>
      <c r="AG399" s="213"/>
      <c r="AH399" s="213"/>
      <c r="AI399" s="213"/>
      <c r="AJ399" s="213"/>
      <c r="AK399" s="213"/>
      <c r="AL399" s="213"/>
      <c r="AM399" s="213"/>
      <c r="AN399" s="213"/>
      <c r="AO399" s="213"/>
      <c r="AP399" s="213"/>
      <c r="AQ399" s="213"/>
      <c r="AR399" s="213"/>
      <c r="AS399" s="213"/>
      <c r="AT399" s="213"/>
      <c r="AU399" s="213"/>
      <c r="AV399" s="213"/>
      <c r="AW399" s="213"/>
      <c r="AX399" s="213"/>
      <c r="AY399" s="213"/>
      <c r="AZ399" s="213"/>
      <c r="BA399" s="213"/>
      <c r="BB399" s="213"/>
      <c r="BC399" s="213"/>
      <c r="BD399" s="213"/>
      <c r="BE399" s="213"/>
      <c r="BF399" s="213"/>
      <c r="BG399" s="213"/>
      <c r="BH399" s="213"/>
      <c r="BI399" s="213"/>
      <c r="BJ399" s="213"/>
      <c r="BK399" s="213"/>
      <c r="BL399" s="213"/>
      <c r="BM399" s="213"/>
      <c r="BN399" s="213"/>
      <c r="BO399" s="213"/>
      <c r="BP399" s="213"/>
      <c r="BQ399" s="213"/>
    </row>
    <row r="400" spans="13:69" s="15" customFormat="1" x14ac:dyDescent="0.2">
      <c r="M400" s="213"/>
      <c r="N400" s="213"/>
      <c r="O400" s="213"/>
      <c r="P400" s="213"/>
      <c r="Q400" s="213"/>
      <c r="R400" s="213"/>
      <c r="S400" s="213"/>
      <c r="T400" s="213"/>
      <c r="U400" s="213"/>
      <c r="V400" s="213"/>
      <c r="W400" s="213"/>
      <c r="X400" s="213"/>
      <c r="Y400" s="213"/>
      <c r="Z400" s="213"/>
      <c r="AA400" s="213"/>
      <c r="AB400" s="213"/>
      <c r="AC400" s="213"/>
      <c r="AD400" s="213"/>
      <c r="AE400" s="213"/>
      <c r="AF400" s="213"/>
      <c r="AG400" s="213"/>
      <c r="AH400" s="213"/>
      <c r="AI400" s="213"/>
      <c r="AJ400" s="213"/>
      <c r="AK400" s="213"/>
      <c r="AL400" s="213"/>
      <c r="AM400" s="213"/>
      <c r="AN400" s="213"/>
      <c r="AO400" s="213"/>
      <c r="AP400" s="213"/>
      <c r="AQ400" s="213"/>
      <c r="AR400" s="213"/>
      <c r="AS400" s="213"/>
      <c r="AT400" s="213"/>
      <c r="AU400" s="213"/>
      <c r="AV400" s="213"/>
      <c r="AW400" s="213"/>
      <c r="AX400" s="213"/>
      <c r="AY400" s="213"/>
      <c r="AZ400" s="213"/>
      <c r="BA400" s="213"/>
      <c r="BB400" s="213"/>
      <c r="BC400" s="213"/>
      <c r="BD400" s="213"/>
      <c r="BE400" s="213"/>
      <c r="BF400" s="213"/>
      <c r="BG400" s="213"/>
      <c r="BH400" s="213"/>
      <c r="BI400" s="213"/>
      <c r="BJ400" s="213"/>
      <c r="BK400" s="213"/>
      <c r="BL400" s="213"/>
      <c r="BM400" s="213"/>
      <c r="BN400" s="213"/>
      <c r="BO400" s="213"/>
      <c r="BP400" s="213"/>
      <c r="BQ400" s="213"/>
    </row>
    <row r="401" spans="13:69" s="15" customFormat="1" x14ac:dyDescent="0.2">
      <c r="M401" s="213"/>
      <c r="N401" s="213"/>
      <c r="O401" s="213"/>
      <c r="P401" s="213"/>
      <c r="Q401" s="213"/>
      <c r="R401" s="213"/>
      <c r="S401" s="213"/>
      <c r="T401" s="213"/>
      <c r="U401" s="213"/>
      <c r="V401" s="213"/>
      <c r="W401" s="213"/>
      <c r="X401" s="213"/>
      <c r="Y401" s="213"/>
      <c r="Z401" s="213"/>
      <c r="AA401" s="213"/>
      <c r="AB401" s="213"/>
      <c r="AC401" s="213"/>
      <c r="AD401" s="213"/>
      <c r="AE401" s="213"/>
      <c r="AF401" s="213"/>
      <c r="AG401" s="213"/>
      <c r="AH401" s="213"/>
      <c r="AI401" s="213"/>
      <c r="AJ401" s="213"/>
      <c r="AK401" s="213"/>
      <c r="AL401" s="213"/>
      <c r="AM401" s="213"/>
      <c r="AN401" s="213"/>
      <c r="AO401" s="213"/>
      <c r="AP401" s="213"/>
      <c r="AQ401" s="213"/>
      <c r="AR401" s="213"/>
      <c r="AS401" s="213"/>
      <c r="AT401" s="213"/>
      <c r="AU401" s="213"/>
      <c r="AV401" s="213"/>
      <c r="AW401" s="213"/>
      <c r="AX401" s="213"/>
      <c r="AY401" s="213"/>
      <c r="AZ401" s="213"/>
      <c r="BA401" s="213"/>
      <c r="BB401" s="213"/>
      <c r="BC401" s="213"/>
      <c r="BD401" s="213"/>
      <c r="BE401" s="213"/>
      <c r="BF401" s="213"/>
      <c r="BG401" s="213"/>
      <c r="BH401" s="213"/>
      <c r="BI401" s="213"/>
      <c r="BJ401" s="213"/>
      <c r="BK401" s="213"/>
      <c r="BL401" s="213"/>
      <c r="BM401" s="213"/>
      <c r="BN401" s="213"/>
      <c r="BO401" s="213"/>
      <c r="BP401" s="213"/>
      <c r="BQ401" s="213"/>
    </row>
    <row r="402" spans="13:69" s="15" customFormat="1" x14ac:dyDescent="0.2">
      <c r="M402" s="213"/>
      <c r="N402" s="213"/>
      <c r="O402" s="213"/>
      <c r="P402" s="213"/>
      <c r="Q402" s="213"/>
      <c r="R402" s="213"/>
      <c r="S402" s="213"/>
      <c r="T402" s="213"/>
      <c r="U402" s="213"/>
      <c r="V402" s="213"/>
      <c r="W402" s="213"/>
      <c r="X402" s="213"/>
      <c r="Y402" s="213"/>
      <c r="Z402" s="213"/>
      <c r="AA402" s="213"/>
      <c r="AB402" s="213"/>
      <c r="AC402" s="213"/>
      <c r="AD402" s="213"/>
      <c r="AE402" s="213"/>
      <c r="AF402" s="213"/>
      <c r="AG402" s="213"/>
      <c r="AH402" s="213"/>
      <c r="AI402" s="213"/>
      <c r="AJ402" s="213"/>
      <c r="AK402" s="213"/>
      <c r="AL402" s="213"/>
      <c r="AM402" s="213"/>
      <c r="AN402" s="213"/>
      <c r="AO402" s="213"/>
      <c r="AP402" s="213"/>
      <c r="AQ402" s="213"/>
      <c r="AR402" s="213"/>
      <c r="AS402" s="213"/>
      <c r="AT402" s="213"/>
      <c r="AU402" s="213"/>
      <c r="AV402" s="213"/>
      <c r="AW402" s="213"/>
      <c r="AX402" s="213"/>
      <c r="AY402" s="213"/>
      <c r="AZ402" s="213"/>
      <c r="BA402" s="213"/>
      <c r="BB402" s="213"/>
      <c r="BC402" s="213"/>
      <c r="BD402" s="213"/>
      <c r="BE402" s="213"/>
      <c r="BF402" s="213"/>
      <c r="BG402" s="213"/>
      <c r="BH402" s="213"/>
      <c r="BI402" s="213"/>
      <c r="BJ402" s="213"/>
      <c r="BK402" s="213"/>
      <c r="BL402" s="213"/>
      <c r="BM402" s="213"/>
      <c r="BN402" s="213"/>
      <c r="BO402" s="213"/>
      <c r="BP402" s="213"/>
      <c r="BQ402" s="213"/>
    </row>
    <row r="403" spans="13:69" s="15" customFormat="1" x14ac:dyDescent="0.2">
      <c r="M403" s="213"/>
      <c r="N403" s="213"/>
      <c r="O403" s="213"/>
      <c r="P403" s="213"/>
      <c r="Q403" s="213"/>
      <c r="R403" s="213"/>
      <c r="S403" s="213"/>
      <c r="T403" s="213"/>
      <c r="U403" s="213"/>
      <c r="V403" s="213"/>
      <c r="W403" s="213"/>
      <c r="X403" s="213"/>
      <c r="Y403" s="213"/>
      <c r="Z403" s="213"/>
      <c r="AA403" s="213"/>
      <c r="AB403" s="213"/>
      <c r="AC403" s="213"/>
      <c r="AD403" s="213"/>
      <c r="AE403" s="213"/>
      <c r="AF403" s="213"/>
      <c r="AG403" s="213"/>
      <c r="AH403" s="213"/>
      <c r="AI403" s="213"/>
      <c r="AJ403" s="213"/>
      <c r="AK403" s="213"/>
      <c r="AL403" s="213"/>
      <c r="AM403" s="213"/>
      <c r="AN403" s="213"/>
      <c r="AO403" s="213"/>
      <c r="AP403" s="213"/>
      <c r="AQ403" s="213"/>
      <c r="AR403" s="213"/>
      <c r="AS403" s="213"/>
      <c r="AT403" s="213"/>
      <c r="AU403" s="213"/>
      <c r="AV403" s="213"/>
      <c r="AW403" s="213"/>
      <c r="AX403" s="213"/>
      <c r="AY403" s="213"/>
      <c r="AZ403" s="213"/>
      <c r="BA403" s="213"/>
      <c r="BB403" s="213"/>
      <c r="BC403" s="213"/>
      <c r="BD403" s="213"/>
      <c r="BE403" s="213"/>
      <c r="BF403" s="213"/>
      <c r="BG403" s="213"/>
      <c r="BH403" s="213"/>
      <c r="BI403" s="213"/>
      <c r="BJ403" s="213"/>
      <c r="BK403" s="213"/>
      <c r="BL403" s="213"/>
      <c r="BM403" s="213"/>
      <c r="BN403" s="213"/>
      <c r="BO403" s="213"/>
      <c r="BP403" s="213"/>
      <c r="BQ403" s="213"/>
    </row>
    <row r="404" spans="13:69" s="15" customFormat="1" x14ac:dyDescent="0.2">
      <c r="M404" s="213"/>
      <c r="N404" s="213"/>
      <c r="O404" s="213"/>
      <c r="P404" s="213"/>
      <c r="Q404" s="213"/>
      <c r="R404" s="213"/>
      <c r="S404" s="213"/>
      <c r="T404" s="213"/>
      <c r="U404" s="213"/>
      <c r="V404" s="213"/>
      <c r="W404" s="213"/>
      <c r="X404" s="213"/>
      <c r="Y404" s="213"/>
      <c r="Z404" s="213"/>
      <c r="AA404" s="213"/>
      <c r="AB404" s="213"/>
      <c r="AC404" s="213"/>
      <c r="AD404" s="213"/>
      <c r="AE404" s="213"/>
      <c r="AF404" s="213"/>
      <c r="AG404" s="213"/>
      <c r="AH404" s="213"/>
      <c r="AI404" s="213"/>
      <c r="AJ404" s="213"/>
      <c r="AK404" s="213"/>
      <c r="AL404" s="213"/>
      <c r="AM404" s="213"/>
      <c r="AN404" s="213"/>
      <c r="AO404" s="213"/>
      <c r="AP404" s="213"/>
      <c r="AQ404" s="213"/>
      <c r="AR404" s="213"/>
      <c r="AS404" s="213"/>
      <c r="AT404" s="213"/>
      <c r="AU404" s="213"/>
      <c r="AV404" s="213"/>
      <c r="AW404" s="213"/>
      <c r="AX404" s="213"/>
      <c r="AY404" s="213"/>
      <c r="AZ404" s="213"/>
      <c r="BA404" s="213"/>
      <c r="BB404" s="213"/>
      <c r="BC404" s="213"/>
      <c r="BD404" s="213"/>
      <c r="BE404" s="213"/>
      <c r="BF404" s="213"/>
      <c r="BG404" s="213"/>
      <c r="BH404" s="213"/>
      <c r="BI404" s="213"/>
      <c r="BJ404" s="213"/>
      <c r="BK404" s="213"/>
      <c r="BL404" s="213"/>
      <c r="BM404" s="213"/>
      <c r="BN404" s="213"/>
      <c r="BO404" s="213"/>
      <c r="BP404" s="213"/>
      <c r="BQ404" s="213"/>
    </row>
    <row r="405" spans="13:69" s="15" customFormat="1" x14ac:dyDescent="0.2">
      <c r="M405" s="213"/>
      <c r="N405" s="213"/>
      <c r="O405" s="213"/>
      <c r="P405" s="213"/>
      <c r="Q405" s="213"/>
      <c r="R405" s="213"/>
      <c r="S405" s="213"/>
      <c r="T405" s="213"/>
      <c r="U405" s="213"/>
      <c r="V405" s="213"/>
      <c r="W405" s="213"/>
      <c r="X405" s="213"/>
      <c r="Y405" s="213"/>
      <c r="Z405" s="213"/>
      <c r="AA405" s="213"/>
      <c r="AB405" s="213"/>
      <c r="AC405" s="213"/>
      <c r="AD405" s="213"/>
      <c r="AE405" s="213"/>
      <c r="AF405" s="213"/>
      <c r="AG405" s="213"/>
      <c r="AH405" s="213"/>
      <c r="AI405" s="213"/>
      <c r="AJ405" s="213"/>
      <c r="AK405" s="213"/>
      <c r="AL405" s="213"/>
      <c r="AM405" s="213"/>
      <c r="AN405" s="213"/>
      <c r="AO405" s="213"/>
      <c r="AP405" s="213"/>
      <c r="AQ405" s="213"/>
      <c r="AR405" s="213"/>
      <c r="AS405" s="213"/>
      <c r="AT405" s="213"/>
      <c r="AU405" s="213"/>
      <c r="AV405" s="213"/>
      <c r="AW405" s="213"/>
      <c r="AX405" s="213"/>
      <c r="AY405" s="213"/>
      <c r="AZ405" s="213"/>
      <c r="BA405" s="213"/>
      <c r="BB405" s="213"/>
      <c r="BC405" s="213"/>
      <c r="BD405" s="213"/>
      <c r="BE405" s="213"/>
      <c r="BF405" s="213"/>
      <c r="BG405" s="213"/>
      <c r="BH405" s="213"/>
      <c r="BI405" s="213"/>
      <c r="BJ405" s="213"/>
      <c r="BK405" s="213"/>
      <c r="BL405" s="213"/>
      <c r="BM405" s="213"/>
      <c r="BN405" s="213"/>
      <c r="BO405" s="213"/>
      <c r="BP405" s="213"/>
      <c r="BQ405" s="213"/>
    </row>
    <row r="406" spans="13:69" s="15" customFormat="1" x14ac:dyDescent="0.2">
      <c r="M406" s="213"/>
      <c r="N406" s="213"/>
      <c r="O406" s="213"/>
      <c r="P406" s="213"/>
      <c r="Q406" s="213"/>
      <c r="R406" s="213"/>
      <c r="S406" s="213"/>
      <c r="T406" s="213"/>
      <c r="U406" s="213"/>
      <c r="V406" s="213"/>
      <c r="W406" s="213"/>
      <c r="X406" s="213"/>
      <c r="Y406" s="213"/>
      <c r="Z406" s="213"/>
      <c r="AA406" s="213"/>
      <c r="AB406" s="213"/>
      <c r="AC406" s="213"/>
      <c r="AD406" s="213"/>
      <c r="AE406" s="213"/>
      <c r="AF406" s="213"/>
      <c r="AG406" s="213"/>
      <c r="AH406" s="213"/>
      <c r="AI406" s="213"/>
      <c r="AJ406" s="213"/>
      <c r="AK406" s="213"/>
      <c r="AL406" s="213"/>
      <c r="AM406" s="213"/>
      <c r="AN406" s="213"/>
      <c r="AO406" s="213"/>
      <c r="AP406" s="213"/>
      <c r="AQ406" s="213"/>
      <c r="AR406" s="213"/>
      <c r="AS406" s="213"/>
      <c r="AT406" s="213"/>
      <c r="AU406" s="213"/>
      <c r="AV406" s="213"/>
      <c r="AW406" s="213"/>
      <c r="AX406" s="213"/>
      <c r="AY406" s="213"/>
      <c r="AZ406" s="213"/>
      <c r="BA406" s="213"/>
      <c r="BB406" s="213"/>
      <c r="BC406" s="213"/>
      <c r="BD406" s="213"/>
      <c r="BE406" s="213"/>
      <c r="BF406" s="213"/>
      <c r="BG406" s="213"/>
      <c r="BH406" s="213"/>
      <c r="BI406" s="213"/>
      <c r="BJ406" s="213"/>
      <c r="BK406" s="213"/>
      <c r="BL406" s="213"/>
      <c r="BM406" s="213"/>
      <c r="BN406" s="213"/>
      <c r="BO406" s="213"/>
      <c r="BP406" s="213"/>
      <c r="BQ406" s="213"/>
    </row>
    <row r="407" spans="13:69" s="15" customFormat="1" x14ac:dyDescent="0.2">
      <c r="M407" s="213"/>
      <c r="N407" s="213"/>
      <c r="O407" s="213"/>
      <c r="P407" s="213"/>
      <c r="Q407" s="213"/>
      <c r="R407" s="213"/>
      <c r="S407" s="213"/>
      <c r="T407" s="213"/>
      <c r="U407" s="213"/>
      <c r="V407" s="213"/>
      <c r="W407" s="213"/>
      <c r="X407" s="213"/>
      <c r="Y407" s="213"/>
      <c r="Z407" s="213"/>
      <c r="AA407" s="213"/>
      <c r="AB407" s="213"/>
      <c r="AC407" s="213"/>
      <c r="AD407" s="213"/>
      <c r="AE407" s="213"/>
      <c r="AF407" s="213"/>
      <c r="AG407" s="213"/>
      <c r="AH407" s="213"/>
      <c r="AI407" s="213"/>
      <c r="AJ407" s="213"/>
      <c r="AK407" s="213"/>
      <c r="AL407" s="213"/>
      <c r="AM407" s="213"/>
      <c r="AN407" s="213"/>
      <c r="AO407" s="213"/>
      <c r="AP407" s="213"/>
      <c r="AQ407" s="213"/>
      <c r="AR407" s="213"/>
      <c r="AS407" s="213"/>
      <c r="AT407" s="213"/>
      <c r="AU407" s="213"/>
      <c r="AV407" s="213"/>
      <c r="AW407" s="213"/>
      <c r="AX407" s="213"/>
      <c r="AY407" s="213"/>
      <c r="AZ407" s="213"/>
      <c r="BA407" s="213"/>
      <c r="BB407" s="213"/>
      <c r="BC407" s="213"/>
      <c r="BD407" s="213"/>
      <c r="BE407" s="213"/>
      <c r="BF407" s="213"/>
      <c r="BG407" s="213"/>
      <c r="BH407" s="213"/>
      <c r="BI407" s="213"/>
      <c r="BJ407" s="213"/>
      <c r="BK407" s="213"/>
      <c r="BL407" s="213"/>
      <c r="BM407" s="213"/>
      <c r="BN407" s="213"/>
      <c r="BO407" s="213"/>
      <c r="BP407" s="213"/>
      <c r="BQ407" s="213"/>
    </row>
    <row r="408" spans="13:69" s="15" customFormat="1" x14ac:dyDescent="0.2">
      <c r="M408" s="213"/>
      <c r="N408" s="213"/>
      <c r="O408" s="213"/>
      <c r="P408" s="213"/>
      <c r="Q408" s="213"/>
      <c r="R408" s="213"/>
      <c r="S408" s="213"/>
      <c r="T408" s="213"/>
      <c r="U408" s="213"/>
      <c r="V408" s="213"/>
      <c r="W408" s="213"/>
      <c r="X408" s="213"/>
      <c r="Y408" s="213"/>
      <c r="Z408" s="213"/>
      <c r="AA408" s="213"/>
      <c r="AB408" s="213"/>
      <c r="AC408" s="213"/>
      <c r="AD408" s="213"/>
      <c r="AE408" s="213"/>
      <c r="AF408" s="213"/>
      <c r="AG408" s="213"/>
      <c r="AH408" s="213"/>
      <c r="AI408" s="213"/>
      <c r="AJ408" s="213"/>
      <c r="AK408" s="213"/>
      <c r="AL408" s="213"/>
      <c r="AM408" s="213"/>
      <c r="AN408" s="213"/>
      <c r="AO408" s="213"/>
      <c r="AP408" s="213"/>
      <c r="AQ408" s="213"/>
      <c r="AR408" s="213"/>
      <c r="AS408" s="213"/>
      <c r="AT408" s="213"/>
      <c r="AU408" s="213"/>
      <c r="AV408" s="213"/>
      <c r="AW408" s="213"/>
      <c r="AX408" s="213"/>
      <c r="AY408" s="213"/>
      <c r="AZ408" s="213"/>
      <c r="BA408" s="213"/>
      <c r="BB408" s="213"/>
      <c r="BC408" s="213"/>
      <c r="BD408" s="213"/>
      <c r="BE408" s="213"/>
      <c r="BF408" s="213"/>
      <c r="BG408" s="213"/>
      <c r="BH408" s="213"/>
      <c r="BI408" s="213"/>
      <c r="BJ408" s="213"/>
      <c r="BK408" s="213"/>
      <c r="BL408" s="213"/>
      <c r="BM408" s="213"/>
      <c r="BN408" s="213"/>
      <c r="BO408" s="213"/>
      <c r="BP408" s="213"/>
      <c r="BQ408" s="213"/>
    </row>
    <row r="409" spans="13:69" s="15" customFormat="1" x14ac:dyDescent="0.2">
      <c r="M409" s="213"/>
      <c r="N409" s="213"/>
      <c r="O409" s="213"/>
      <c r="P409" s="213"/>
      <c r="Q409" s="213"/>
      <c r="R409" s="213"/>
      <c r="S409" s="213"/>
      <c r="T409" s="213"/>
      <c r="U409" s="213"/>
      <c r="V409" s="213"/>
      <c r="W409" s="213"/>
      <c r="X409" s="213"/>
      <c r="Y409" s="213"/>
      <c r="Z409" s="213"/>
      <c r="AA409" s="213"/>
      <c r="AB409" s="213"/>
      <c r="AC409" s="213"/>
      <c r="AD409" s="213"/>
      <c r="AE409" s="213"/>
      <c r="AF409" s="213"/>
      <c r="AG409" s="213"/>
      <c r="AH409" s="213"/>
      <c r="AI409" s="213"/>
      <c r="AJ409" s="213"/>
      <c r="AK409" s="213"/>
      <c r="AL409" s="213"/>
      <c r="AM409" s="213"/>
      <c r="AN409" s="213"/>
      <c r="AO409" s="213"/>
      <c r="AP409" s="213"/>
      <c r="AQ409" s="213"/>
      <c r="AR409" s="213"/>
      <c r="AS409" s="213"/>
      <c r="AT409" s="213"/>
      <c r="AU409" s="213"/>
      <c r="AV409" s="213"/>
      <c r="AW409" s="213"/>
      <c r="AX409" s="213"/>
      <c r="AY409" s="213"/>
      <c r="AZ409" s="213"/>
      <c r="BA409" s="213"/>
      <c r="BB409" s="213"/>
      <c r="BC409" s="213"/>
      <c r="BD409" s="213"/>
      <c r="BE409" s="213"/>
      <c r="BF409" s="213"/>
      <c r="BG409" s="213"/>
      <c r="BH409" s="213"/>
      <c r="BI409" s="213"/>
      <c r="BJ409" s="213"/>
      <c r="BK409" s="213"/>
      <c r="BL409" s="213"/>
      <c r="BM409" s="213"/>
      <c r="BN409" s="213"/>
      <c r="BO409" s="213"/>
      <c r="BP409" s="213"/>
      <c r="BQ409" s="213"/>
    </row>
    <row r="410" spans="13:69" s="15" customFormat="1" x14ac:dyDescent="0.2">
      <c r="M410" s="213"/>
      <c r="N410" s="213"/>
      <c r="O410" s="213"/>
      <c r="P410" s="213"/>
      <c r="Q410" s="213"/>
      <c r="R410" s="213"/>
      <c r="S410" s="213"/>
      <c r="T410" s="213"/>
      <c r="U410" s="213"/>
      <c r="V410" s="213"/>
      <c r="W410" s="213"/>
      <c r="X410" s="213"/>
      <c r="Y410" s="213"/>
      <c r="Z410" s="213"/>
      <c r="AA410" s="213"/>
      <c r="AB410" s="213"/>
      <c r="AC410" s="213"/>
      <c r="AD410" s="213"/>
      <c r="AE410" s="213"/>
      <c r="AF410" s="213"/>
      <c r="AG410" s="213"/>
      <c r="AH410" s="213"/>
      <c r="AI410" s="213"/>
      <c r="AJ410" s="213"/>
      <c r="AK410" s="213"/>
      <c r="AL410" s="213"/>
      <c r="AM410" s="213"/>
      <c r="AN410" s="213"/>
      <c r="AO410" s="213"/>
      <c r="AP410" s="213"/>
      <c r="AQ410" s="213"/>
      <c r="AR410" s="213"/>
      <c r="AS410" s="213"/>
      <c r="AT410" s="213"/>
      <c r="AU410" s="213"/>
      <c r="AV410" s="213"/>
      <c r="AW410" s="213"/>
      <c r="AX410" s="213"/>
      <c r="AY410" s="213"/>
      <c r="AZ410" s="213"/>
      <c r="BA410" s="213"/>
      <c r="BB410" s="213"/>
      <c r="BC410" s="213"/>
      <c r="BD410" s="213"/>
      <c r="BE410" s="213"/>
      <c r="BF410" s="213"/>
      <c r="BG410" s="213"/>
      <c r="BH410" s="213"/>
      <c r="BI410" s="213"/>
      <c r="BJ410" s="213"/>
      <c r="BK410" s="213"/>
      <c r="BL410" s="213"/>
      <c r="BM410" s="213"/>
      <c r="BN410" s="213"/>
      <c r="BO410" s="213"/>
      <c r="BP410" s="213"/>
      <c r="BQ410" s="213"/>
    </row>
    <row r="411" spans="13:69" s="15" customFormat="1" x14ac:dyDescent="0.2">
      <c r="M411" s="213"/>
      <c r="N411" s="213"/>
      <c r="O411" s="213"/>
      <c r="P411" s="213"/>
      <c r="Q411" s="213"/>
      <c r="R411" s="213"/>
      <c r="S411" s="213"/>
      <c r="T411" s="213"/>
      <c r="U411" s="213"/>
      <c r="V411" s="213"/>
      <c r="W411" s="213"/>
      <c r="X411" s="213"/>
      <c r="Y411" s="213"/>
      <c r="Z411" s="213"/>
      <c r="AA411" s="213"/>
      <c r="AB411" s="213"/>
      <c r="AC411" s="213"/>
      <c r="AD411" s="213"/>
      <c r="AE411" s="213"/>
      <c r="AF411" s="213"/>
      <c r="AG411" s="213"/>
      <c r="AH411" s="213"/>
      <c r="AI411" s="213"/>
      <c r="AJ411" s="213"/>
      <c r="AK411" s="213"/>
      <c r="AL411" s="213"/>
      <c r="AM411" s="213"/>
      <c r="AN411" s="213"/>
      <c r="AO411" s="213"/>
      <c r="AP411" s="213"/>
      <c r="AQ411" s="213"/>
      <c r="AR411" s="213"/>
      <c r="AS411" s="213"/>
      <c r="AT411" s="213"/>
      <c r="AU411" s="213"/>
      <c r="AV411" s="213"/>
      <c r="AW411" s="213"/>
      <c r="AX411" s="213"/>
      <c r="AY411" s="213"/>
      <c r="AZ411" s="213"/>
      <c r="BA411" s="213"/>
      <c r="BB411" s="213"/>
      <c r="BC411" s="213"/>
      <c r="BD411" s="213"/>
      <c r="BE411" s="213"/>
      <c r="BF411" s="213"/>
      <c r="BG411" s="213"/>
      <c r="BH411" s="213"/>
      <c r="BI411" s="213"/>
      <c r="BJ411" s="213"/>
      <c r="BK411" s="213"/>
      <c r="BL411" s="213"/>
      <c r="BM411" s="213"/>
      <c r="BN411" s="213"/>
      <c r="BO411" s="213"/>
      <c r="BP411" s="213"/>
      <c r="BQ411" s="213"/>
    </row>
    <row r="412" spans="13:69" s="15" customFormat="1" x14ac:dyDescent="0.2">
      <c r="M412" s="213"/>
      <c r="N412" s="213"/>
      <c r="O412" s="213"/>
      <c r="P412" s="213"/>
      <c r="Q412" s="213"/>
      <c r="R412" s="213"/>
      <c r="S412" s="213"/>
      <c r="T412" s="213"/>
      <c r="U412" s="213"/>
      <c r="V412" s="213"/>
      <c r="W412" s="213"/>
      <c r="X412" s="213"/>
      <c r="Y412" s="213"/>
      <c r="Z412" s="213"/>
      <c r="AA412" s="213"/>
      <c r="AB412" s="213"/>
      <c r="AC412" s="213"/>
      <c r="AD412" s="213"/>
      <c r="AE412" s="213"/>
      <c r="AF412" s="213"/>
      <c r="AG412" s="213"/>
      <c r="AH412" s="213"/>
      <c r="AI412" s="213"/>
      <c r="AJ412" s="213"/>
      <c r="AK412" s="213"/>
      <c r="AL412" s="213"/>
      <c r="AM412" s="213"/>
      <c r="AN412" s="213"/>
      <c r="AO412" s="213"/>
      <c r="AP412" s="213"/>
      <c r="AQ412" s="213"/>
      <c r="AR412" s="213"/>
      <c r="AS412" s="213"/>
      <c r="AT412" s="213"/>
      <c r="AU412" s="213"/>
      <c r="AV412" s="213"/>
      <c r="AW412" s="213"/>
      <c r="AX412" s="213"/>
      <c r="AY412" s="213"/>
      <c r="AZ412" s="213"/>
      <c r="BA412" s="213"/>
      <c r="BB412" s="213"/>
      <c r="BC412" s="213"/>
      <c r="BD412" s="213"/>
      <c r="BE412" s="213"/>
      <c r="BF412" s="213"/>
      <c r="BG412" s="213"/>
      <c r="BH412" s="213"/>
      <c r="BI412" s="213"/>
      <c r="BJ412" s="213"/>
      <c r="BK412" s="213"/>
      <c r="BL412" s="213"/>
      <c r="BM412" s="213"/>
      <c r="BN412" s="213"/>
      <c r="BO412" s="213"/>
      <c r="BP412" s="213"/>
      <c r="BQ412" s="213"/>
    </row>
    <row r="413" spans="13:69" s="15" customFormat="1" x14ac:dyDescent="0.2">
      <c r="M413" s="213"/>
      <c r="N413" s="213"/>
      <c r="O413" s="213"/>
      <c r="P413" s="213"/>
      <c r="Q413" s="213"/>
      <c r="R413" s="213"/>
      <c r="S413" s="213"/>
      <c r="T413" s="213"/>
      <c r="U413" s="213"/>
      <c r="V413" s="213"/>
      <c r="W413" s="213"/>
      <c r="X413" s="213"/>
      <c r="Y413" s="213"/>
      <c r="Z413" s="213"/>
      <c r="AA413" s="213"/>
      <c r="AB413" s="213"/>
      <c r="AC413" s="213"/>
      <c r="AD413" s="213"/>
      <c r="AE413" s="213"/>
      <c r="AF413" s="213"/>
      <c r="AG413" s="213"/>
      <c r="AH413" s="213"/>
      <c r="AI413" s="213"/>
      <c r="AJ413" s="213"/>
      <c r="AK413" s="213"/>
      <c r="AL413" s="213"/>
      <c r="AM413" s="213"/>
      <c r="AN413" s="213"/>
      <c r="AO413" s="213"/>
      <c r="AP413" s="213"/>
      <c r="AQ413" s="213"/>
      <c r="AR413" s="213"/>
      <c r="AS413" s="213"/>
      <c r="AT413" s="213"/>
      <c r="AU413" s="213"/>
      <c r="AV413" s="213"/>
      <c r="AW413" s="213"/>
      <c r="AX413" s="213"/>
      <c r="AY413" s="213"/>
      <c r="AZ413" s="213"/>
      <c r="BA413" s="213"/>
      <c r="BB413" s="213"/>
      <c r="BC413" s="213"/>
      <c r="BD413" s="213"/>
      <c r="BE413" s="213"/>
      <c r="BF413" s="213"/>
      <c r="BG413" s="213"/>
      <c r="BH413" s="213"/>
      <c r="BI413" s="213"/>
      <c r="BJ413" s="213"/>
      <c r="BK413" s="213"/>
      <c r="BL413" s="213"/>
      <c r="BM413" s="213"/>
      <c r="BN413" s="213"/>
      <c r="BO413" s="213"/>
      <c r="BP413" s="213"/>
      <c r="BQ413" s="213"/>
    </row>
    <row r="414" spans="13:69" s="15" customFormat="1" x14ac:dyDescent="0.2">
      <c r="M414" s="213"/>
      <c r="N414" s="213"/>
      <c r="O414" s="213"/>
      <c r="P414" s="213"/>
      <c r="Q414" s="213"/>
      <c r="R414" s="213"/>
      <c r="S414" s="213"/>
      <c r="T414" s="213"/>
      <c r="U414" s="213"/>
      <c r="V414" s="213"/>
      <c r="W414" s="213"/>
      <c r="X414" s="213"/>
      <c r="Y414" s="213"/>
      <c r="Z414" s="213"/>
      <c r="AA414" s="213"/>
      <c r="AB414" s="213"/>
      <c r="AC414" s="213"/>
      <c r="AD414" s="213"/>
      <c r="AE414" s="213"/>
      <c r="AF414" s="213"/>
      <c r="AG414" s="213"/>
      <c r="AH414" s="213"/>
      <c r="AI414" s="213"/>
      <c r="AJ414" s="213"/>
      <c r="AK414" s="213"/>
      <c r="AL414" s="213"/>
      <c r="AM414" s="213"/>
      <c r="AN414" s="213"/>
      <c r="AO414" s="213"/>
      <c r="AP414" s="213"/>
      <c r="AQ414" s="213"/>
      <c r="AR414" s="213"/>
      <c r="AS414" s="213"/>
      <c r="AT414" s="213"/>
      <c r="AU414" s="213"/>
      <c r="AV414" s="213"/>
      <c r="AW414" s="213"/>
      <c r="AX414" s="213"/>
      <c r="AY414" s="213"/>
      <c r="AZ414" s="213"/>
      <c r="BA414" s="213"/>
      <c r="BB414" s="213"/>
      <c r="BC414" s="213"/>
      <c r="BD414" s="213"/>
      <c r="BE414" s="213"/>
      <c r="BF414" s="213"/>
      <c r="BG414" s="213"/>
      <c r="BH414" s="213"/>
      <c r="BI414" s="213"/>
      <c r="BJ414" s="213"/>
      <c r="BK414" s="213"/>
      <c r="BL414" s="213"/>
      <c r="BM414" s="213"/>
      <c r="BN414" s="213"/>
      <c r="BO414" s="213"/>
      <c r="BP414" s="213"/>
      <c r="BQ414" s="213"/>
    </row>
    <row r="415" spans="13:69" s="15" customFormat="1" x14ac:dyDescent="0.2">
      <c r="M415" s="213"/>
      <c r="N415" s="213"/>
      <c r="O415" s="213"/>
      <c r="P415" s="213"/>
      <c r="Q415" s="213"/>
      <c r="R415" s="213"/>
      <c r="S415" s="213"/>
      <c r="T415" s="213"/>
      <c r="U415" s="213"/>
      <c r="V415" s="213"/>
      <c r="W415" s="213"/>
      <c r="X415" s="213"/>
      <c r="Y415" s="213"/>
      <c r="Z415" s="213"/>
      <c r="AA415" s="213"/>
      <c r="AB415" s="213"/>
      <c r="AC415" s="213"/>
      <c r="AD415" s="213"/>
      <c r="AE415" s="213"/>
      <c r="AF415" s="213"/>
      <c r="AG415" s="213"/>
      <c r="AH415" s="213"/>
      <c r="AI415" s="213"/>
      <c r="AJ415" s="213"/>
      <c r="AK415" s="213"/>
      <c r="AL415" s="213"/>
      <c r="AM415" s="213"/>
      <c r="AN415" s="213"/>
      <c r="AO415" s="213"/>
      <c r="AP415" s="213"/>
      <c r="AQ415" s="213"/>
      <c r="AR415" s="213"/>
      <c r="AS415" s="213"/>
      <c r="AT415" s="213"/>
      <c r="AU415" s="213"/>
      <c r="AV415" s="213"/>
      <c r="AW415" s="213"/>
      <c r="AX415" s="213"/>
      <c r="AY415" s="213"/>
      <c r="AZ415" s="213"/>
      <c r="BA415" s="213"/>
      <c r="BB415" s="213"/>
      <c r="BC415" s="213"/>
      <c r="BD415" s="213"/>
      <c r="BE415" s="213"/>
      <c r="BF415" s="213"/>
      <c r="BG415" s="213"/>
      <c r="BH415" s="213"/>
      <c r="BI415" s="213"/>
      <c r="BJ415" s="213"/>
      <c r="BK415" s="213"/>
      <c r="BL415" s="213"/>
      <c r="BM415" s="213"/>
      <c r="BN415" s="213"/>
      <c r="BO415" s="213"/>
      <c r="BP415" s="213"/>
      <c r="BQ415" s="213"/>
    </row>
    <row r="416" spans="13:69" s="15" customFormat="1" x14ac:dyDescent="0.2">
      <c r="M416" s="213"/>
      <c r="N416" s="213"/>
      <c r="O416" s="213"/>
      <c r="P416" s="213"/>
      <c r="Q416" s="213"/>
      <c r="R416" s="213"/>
      <c r="S416" s="213"/>
      <c r="T416" s="213"/>
      <c r="U416" s="213"/>
      <c r="V416" s="213"/>
      <c r="W416" s="213"/>
      <c r="X416" s="213"/>
      <c r="Y416" s="213"/>
      <c r="Z416" s="213"/>
      <c r="AA416" s="213"/>
      <c r="AB416" s="213"/>
      <c r="AC416" s="213"/>
      <c r="AD416" s="213"/>
      <c r="AE416" s="213"/>
      <c r="AF416" s="213"/>
      <c r="AG416" s="213"/>
      <c r="AH416" s="213"/>
      <c r="AI416" s="213"/>
      <c r="AJ416" s="213"/>
      <c r="AK416" s="213"/>
      <c r="AL416" s="213"/>
      <c r="AM416" s="213"/>
      <c r="AN416" s="213"/>
      <c r="AO416" s="213"/>
      <c r="AP416" s="213"/>
      <c r="AQ416" s="213"/>
      <c r="AR416" s="213"/>
      <c r="AS416" s="213"/>
      <c r="AT416" s="213"/>
      <c r="AU416" s="213"/>
      <c r="AV416" s="213"/>
      <c r="AW416" s="213"/>
      <c r="AX416" s="213"/>
      <c r="AY416" s="213"/>
      <c r="AZ416" s="213"/>
      <c r="BA416" s="213"/>
      <c r="BB416" s="213"/>
      <c r="BC416" s="213"/>
      <c r="BD416" s="213"/>
      <c r="BE416" s="213"/>
      <c r="BF416" s="213"/>
      <c r="BG416" s="213"/>
      <c r="BH416" s="213"/>
      <c r="BI416" s="213"/>
      <c r="BJ416" s="213"/>
      <c r="BK416" s="213"/>
      <c r="BL416" s="213"/>
      <c r="BM416" s="213"/>
      <c r="BN416" s="213"/>
      <c r="BO416" s="213"/>
      <c r="BP416" s="213"/>
      <c r="BQ416" s="213"/>
    </row>
    <row r="417" spans="13:69" s="15" customFormat="1" x14ac:dyDescent="0.2">
      <c r="M417" s="213"/>
      <c r="N417" s="213"/>
      <c r="O417" s="213"/>
      <c r="P417" s="213"/>
      <c r="Q417" s="213"/>
      <c r="R417" s="213"/>
      <c r="S417" s="213"/>
      <c r="T417" s="213"/>
      <c r="U417" s="213"/>
      <c r="V417" s="213"/>
      <c r="W417" s="213"/>
      <c r="X417" s="213"/>
      <c r="Y417" s="213"/>
      <c r="Z417" s="213"/>
      <c r="AA417" s="213"/>
      <c r="AB417" s="213"/>
      <c r="AC417" s="213"/>
      <c r="AD417" s="213"/>
      <c r="AE417" s="213"/>
      <c r="AF417" s="213"/>
      <c r="AG417" s="213"/>
      <c r="AH417" s="213"/>
      <c r="AI417" s="213"/>
      <c r="AJ417" s="213"/>
      <c r="AK417" s="213"/>
      <c r="AL417" s="213"/>
      <c r="AM417" s="213"/>
      <c r="AN417" s="213"/>
      <c r="AO417" s="213"/>
      <c r="AP417" s="213"/>
      <c r="AQ417" s="213"/>
      <c r="AR417" s="213"/>
      <c r="AS417" s="213"/>
      <c r="AT417" s="213"/>
      <c r="AU417" s="213"/>
      <c r="AV417" s="213"/>
      <c r="AW417" s="213"/>
      <c r="AX417" s="213"/>
      <c r="AY417" s="213"/>
      <c r="AZ417" s="213"/>
      <c r="BA417" s="213"/>
      <c r="BB417" s="213"/>
      <c r="BC417" s="213"/>
      <c r="BD417" s="213"/>
      <c r="BE417" s="213"/>
      <c r="BF417" s="213"/>
      <c r="BG417" s="213"/>
      <c r="BH417" s="213"/>
      <c r="BI417" s="213"/>
      <c r="BJ417" s="213"/>
      <c r="BK417" s="213"/>
      <c r="BL417" s="213"/>
      <c r="BM417" s="213"/>
      <c r="BN417" s="213"/>
      <c r="BO417" s="213"/>
      <c r="BP417" s="213"/>
      <c r="BQ417" s="213"/>
    </row>
    <row r="418" spans="13:69" s="15" customFormat="1" x14ac:dyDescent="0.2">
      <c r="M418" s="213"/>
      <c r="N418" s="213"/>
      <c r="O418" s="213"/>
      <c r="P418" s="213"/>
      <c r="Q418" s="213"/>
      <c r="R418" s="213"/>
      <c r="S418" s="213"/>
      <c r="T418" s="213"/>
      <c r="U418" s="213"/>
      <c r="V418" s="213"/>
      <c r="W418" s="213"/>
      <c r="X418" s="213"/>
      <c r="Y418" s="213"/>
      <c r="Z418" s="213"/>
      <c r="AA418" s="213"/>
      <c r="AB418" s="213"/>
      <c r="AC418" s="213"/>
      <c r="AD418" s="213"/>
      <c r="AE418" s="213"/>
      <c r="AF418" s="213"/>
      <c r="AG418" s="213"/>
      <c r="AH418" s="213"/>
      <c r="AI418" s="213"/>
      <c r="AJ418" s="213"/>
      <c r="AK418" s="213"/>
      <c r="AL418" s="213"/>
      <c r="AM418" s="213"/>
      <c r="AN418" s="213"/>
      <c r="AO418" s="213"/>
      <c r="AP418" s="213"/>
      <c r="AQ418" s="213"/>
      <c r="AR418" s="213"/>
      <c r="AS418" s="213"/>
      <c r="AT418" s="213"/>
      <c r="AU418" s="213"/>
      <c r="AV418" s="213"/>
      <c r="AW418" s="213"/>
      <c r="AX418" s="213"/>
      <c r="AY418" s="213"/>
      <c r="AZ418" s="213"/>
      <c r="BA418" s="213"/>
      <c r="BB418" s="213"/>
      <c r="BC418" s="213"/>
      <c r="BD418" s="213"/>
      <c r="BE418" s="213"/>
      <c r="BF418" s="213"/>
      <c r="BG418" s="213"/>
      <c r="BH418" s="213"/>
      <c r="BI418" s="213"/>
      <c r="BJ418" s="213"/>
      <c r="BK418" s="213"/>
      <c r="BL418" s="213"/>
      <c r="BM418" s="213"/>
      <c r="BN418" s="213"/>
      <c r="BO418" s="213"/>
      <c r="BP418" s="213"/>
      <c r="BQ418" s="213"/>
    </row>
    <row r="419" spans="13:69" s="15" customFormat="1" x14ac:dyDescent="0.2">
      <c r="M419" s="213"/>
      <c r="N419" s="213"/>
      <c r="O419" s="213"/>
      <c r="P419" s="213"/>
      <c r="Q419" s="213"/>
      <c r="R419" s="213"/>
      <c r="S419" s="213"/>
      <c r="T419" s="213"/>
      <c r="U419" s="213"/>
      <c r="V419" s="213"/>
      <c r="W419" s="213"/>
      <c r="X419" s="213"/>
      <c r="Y419" s="213"/>
      <c r="Z419" s="213"/>
      <c r="AA419" s="213"/>
      <c r="AB419" s="213"/>
      <c r="AC419" s="213"/>
      <c r="AD419" s="213"/>
      <c r="AE419" s="213"/>
      <c r="AF419" s="213"/>
      <c r="AG419" s="213"/>
      <c r="AH419" s="213"/>
      <c r="AI419" s="213"/>
      <c r="AJ419" s="213"/>
      <c r="AK419" s="213"/>
      <c r="AL419" s="213"/>
      <c r="AM419" s="213"/>
      <c r="AN419" s="213"/>
      <c r="AO419" s="213"/>
      <c r="AP419" s="213"/>
      <c r="AQ419" s="213"/>
      <c r="AR419" s="213"/>
      <c r="AS419" s="213"/>
      <c r="AT419" s="213"/>
      <c r="AU419" s="213"/>
      <c r="AV419" s="213"/>
      <c r="AW419" s="213"/>
      <c r="AX419" s="213"/>
      <c r="AY419" s="213"/>
      <c r="AZ419" s="213"/>
      <c r="BA419" s="213"/>
      <c r="BB419" s="213"/>
      <c r="BC419" s="213"/>
      <c r="BD419" s="213"/>
      <c r="BE419" s="213"/>
      <c r="BF419" s="213"/>
      <c r="BG419" s="213"/>
      <c r="BH419" s="213"/>
      <c r="BI419" s="213"/>
      <c r="BJ419" s="213"/>
      <c r="BK419" s="213"/>
      <c r="BL419" s="213"/>
      <c r="BM419" s="213"/>
      <c r="BN419" s="213"/>
      <c r="BO419" s="213"/>
      <c r="BP419" s="213"/>
      <c r="BQ419" s="213"/>
    </row>
    <row r="420" spans="13:69" s="15" customFormat="1" x14ac:dyDescent="0.2">
      <c r="M420" s="213"/>
      <c r="N420" s="213"/>
      <c r="O420" s="213"/>
      <c r="P420" s="213"/>
      <c r="Q420" s="213"/>
      <c r="R420" s="213"/>
      <c r="S420" s="213"/>
      <c r="T420" s="213"/>
      <c r="U420" s="213"/>
      <c r="V420" s="213"/>
      <c r="W420" s="213"/>
      <c r="X420" s="213"/>
      <c r="Y420" s="213"/>
      <c r="Z420" s="213"/>
      <c r="AA420" s="213"/>
      <c r="AB420" s="213"/>
      <c r="AC420" s="213"/>
      <c r="AD420" s="213"/>
      <c r="AE420" s="213"/>
      <c r="AF420" s="213"/>
      <c r="AG420" s="213"/>
      <c r="AH420" s="213"/>
      <c r="AI420" s="213"/>
      <c r="AJ420" s="213"/>
      <c r="AK420" s="213"/>
      <c r="AL420" s="213"/>
      <c r="AM420" s="213"/>
      <c r="AN420" s="213"/>
      <c r="AO420" s="213"/>
      <c r="AP420" s="213"/>
      <c r="AQ420" s="213"/>
      <c r="AR420" s="213"/>
      <c r="AS420" s="213"/>
      <c r="AT420" s="213"/>
      <c r="AU420" s="213"/>
      <c r="AV420" s="213"/>
      <c r="AW420" s="213"/>
      <c r="AX420" s="213"/>
      <c r="AY420" s="213"/>
      <c r="AZ420" s="213"/>
      <c r="BA420" s="213"/>
      <c r="BB420" s="213"/>
      <c r="BC420" s="213"/>
      <c r="BD420" s="213"/>
      <c r="BE420" s="213"/>
      <c r="BF420" s="213"/>
      <c r="BG420" s="213"/>
      <c r="BH420" s="213"/>
      <c r="BI420" s="213"/>
      <c r="BJ420" s="213"/>
      <c r="BK420" s="213"/>
      <c r="BL420" s="213"/>
      <c r="BM420" s="213"/>
      <c r="BN420" s="213"/>
      <c r="BO420" s="213"/>
      <c r="BP420" s="213"/>
      <c r="BQ420" s="213"/>
    </row>
    <row r="421" spans="13:69" s="15" customFormat="1" x14ac:dyDescent="0.2">
      <c r="M421" s="213"/>
      <c r="N421" s="213"/>
      <c r="O421" s="213"/>
      <c r="P421" s="213"/>
      <c r="Q421" s="213"/>
      <c r="R421" s="213"/>
      <c r="S421" s="213"/>
      <c r="T421" s="213"/>
      <c r="U421" s="213"/>
      <c r="V421" s="213"/>
      <c r="W421" s="213"/>
      <c r="X421" s="213"/>
      <c r="Y421" s="213"/>
      <c r="Z421" s="213"/>
      <c r="AA421" s="213"/>
      <c r="AB421" s="213"/>
      <c r="AC421" s="213"/>
      <c r="AD421" s="213"/>
      <c r="AE421" s="213"/>
      <c r="AF421" s="213"/>
      <c r="AG421" s="213"/>
      <c r="AH421" s="213"/>
      <c r="AI421" s="213"/>
      <c r="AJ421" s="213"/>
      <c r="AK421" s="213"/>
      <c r="AL421" s="213"/>
      <c r="AM421" s="213"/>
      <c r="AN421" s="213"/>
      <c r="AO421" s="213"/>
      <c r="AP421" s="213"/>
      <c r="AQ421" s="213"/>
      <c r="AR421" s="213"/>
      <c r="AS421" s="213"/>
      <c r="AT421" s="213"/>
      <c r="AU421" s="213"/>
      <c r="AV421" s="213"/>
      <c r="AW421" s="213"/>
      <c r="AX421" s="213"/>
      <c r="AY421" s="213"/>
      <c r="AZ421" s="213"/>
      <c r="BA421" s="213"/>
      <c r="BB421" s="213"/>
      <c r="BC421" s="213"/>
      <c r="BD421" s="213"/>
      <c r="BE421" s="213"/>
      <c r="BF421" s="213"/>
      <c r="BG421" s="213"/>
      <c r="BH421" s="213"/>
      <c r="BI421" s="213"/>
      <c r="BJ421" s="213"/>
      <c r="BK421" s="213"/>
      <c r="BL421" s="213"/>
      <c r="BM421" s="213"/>
      <c r="BN421" s="213"/>
      <c r="BO421" s="213"/>
      <c r="BP421" s="213"/>
      <c r="BQ421" s="213"/>
    </row>
    <row r="422" spans="13:69" s="15" customFormat="1" x14ac:dyDescent="0.2">
      <c r="M422" s="213"/>
      <c r="N422" s="213"/>
      <c r="O422" s="213"/>
      <c r="P422" s="213"/>
      <c r="Q422" s="213"/>
      <c r="R422" s="213"/>
      <c r="S422" s="213"/>
      <c r="T422" s="213"/>
      <c r="U422" s="213"/>
      <c r="V422" s="213"/>
      <c r="W422" s="213"/>
      <c r="X422" s="213"/>
      <c r="Y422" s="213"/>
      <c r="Z422" s="213"/>
      <c r="AA422" s="213"/>
      <c r="AB422" s="213"/>
      <c r="AC422" s="213"/>
      <c r="AD422" s="213"/>
      <c r="AE422" s="213"/>
      <c r="AF422" s="213"/>
      <c r="AG422" s="213"/>
      <c r="AH422" s="213"/>
      <c r="AI422" s="213"/>
      <c r="AJ422" s="213"/>
      <c r="AK422" s="213"/>
      <c r="AL422" s="213"/>
      <c r="AM422" s="213"/>
      <c r="AN422" s="213"/>
      <c r="AO422" s="213"/>
      <c r="AP422" s="213"/>
      <c r="AQ422" s="213"/>
      <c r="AR422" s="213"/>
      <c r="AS422" s="213"/>
      <c r="AT422" s="213"/>
      <c r="AU422" s="213"/>
      <c r="AV422" s="213"/>
      <c r="AW422" s="213"/>
      <c r="AX422" s="213"/>
      <c r="AY422" s="213"/>
      <c r="AZ422" s="213"/>
      <c r="BA422" s="213"/>
      <c r="BB422" s="213"/>
      <c r="BC422" s="213"/>
      <c r="BD422" s="213"/>
      <c r="BE422" s="213"/>
      <c r="BF422" s="213"/>
      <c r="BG422" s="213"/>
      <c r="BH422" s="213"/>
      <c r="BI422" s="213"/>
      <c r="BJ422" s="213"/>
      <c r="BK422" s="213"/>
      <c r="BL422" s="213"/>
      <c r="BM422" s="213"/>
      <c r="BN422" s="213"/>
      <c r="BO422" s="213"/>
      <c r="BP422" s="213"/>
      <c r="BQ422" s="213"/>
    </row>
    <row r="423" spans="13:69" s="15" customFormat="1" x14ac:dyDescent="0.2">
      <c r="M423" s="213"/>
      <c r="N423" s="213"/>
      <c r="O423" s="213"/>
      <c r="P423" s="213"/>
      <c r="Q423" s="213"/>
      <c r="R423" s="213"/>
      <c r="S423" s="213"/>
      <c r="T423" s="213"/>
      <c r="U423" s="213"/>
      <c r="V423" s="213"/>
      <c r="W423" s="213"/>
      <c r="X423" s="213"/>
      <c r="Y423" s="213"/>
      <c r="Z423" s="213"/>
      <c r="AA423" s="213"/>
      <c r="AB423" s="213"/>
      <c r="AC423" s="213"/>
      <c r="AD423" s="213"/>
      <c r="AE423" s="213"/>
      <c r="AF423" s="213"/>
      <c r="AG423" s="213"/>
      <c r="AH423" s="213"/>
      <c r="AI423" s="213"/>
      <c r="AJ423" s="213"/>
      <c r="AK423" s="213"/>
      <c r="AL423" s="213"/>
      <c r="AM423" s="213"/>
      <c r="AN423" s="213"/>
      <c r="AO423" s="213"/>
      <c r="AP423" s="213"/>
      <c r="AQ423" s="213"/>
      <c r="AR423" s="213"/>
      <c r="AS423" s="213"/>
      <c r="AT423" s="213"/>
      <c r="AU423" s="213"/>
      <c r="AV423" s="213"/>
      <c r="AW423" s="213"/>
      <c r="AX423" s="213"/>
      <c r="AY423" s="213"/>
      <c r="AZ423" s="213"/>
      <c r="BA423" s="213"/>
      <c r="BB423" s="213"/>
      <c r="BC423" s="213"/>
      <c r="BD423" s="213"/>
      <c r="BE423" s="213"/>
      <c r="BF423" s="213"/>
      <c r="BG423" s="213"/>
      <c r="BH423" s="213"/>
      <c r="BI423" s="213"/>
      <c r="BJ423" s="213"/>
      <c r="BK423" s="213"/>
      <c r="BL423" s="213"/>
      <c r="BM423" s="213"/>
      <c r="BN423" s="213"/>
      <c r="BO423" s="213"/>
      <c r="BP423" s="213"/>
      <c r="BQ423" s="213"/>
    </row>
    <row r="424" spans="13:69" s="15" customFormat="1" x14ac:dyDescent="0.2">
      <c r="M424" s="213"/>
      <c r="N424" s="213"/>
      <c r="O424" s="213"/>
      <c r="P424" s="213"/>
      <c r="Q424" s="213"/>
      <c r="R424" s="213"/>
      <c r="S424" s="213"/>
      <c r="T424" s="213"/>
      <c r="U424" s="213"/>
      <c r="V424" s="213"/>
      <c r="W424" s="213"/>
      <c r="X424" s="213"/>
      <c r="Y424" s="213"/>
      <c r="Z424" s="213"/>
      <c r="AA424" s="213"/>
      <c r="AB424" s="213"/>
      <c r="AC424" s="213"/>
      <c r="AD424" s="213"/>
      <c r="AE424" s="213"/>
      <c r="AF424" s="213"/>
      <c r="AG424" s="213"/>
      <c r="AH424" s="213"/>
      <c r="AI424" s="213"/>
      <c r="AJ424" s="213"/>
      <c r="AK424" s="213"/>
      <c r="AL424" s="213"/>
      <c r="AM424" s="213"/>
      <c r="AN424" s="213"/>
      <c r="AO424" s="213"/>
      <c r="AP424" s="213"/>
      <c r="AQ424" s="213"/>
      <c r="AR424" s="213"/>
      <c r="AS424" s="213"/>
      <c r="AT424" s="213"/>
      <c r="AU424" s="213"/>
      <c r="AV424" s="213"/>
      <c r="AW424" s="213"/>
      <c r="AX424" s="213"/>
      <c r="AY424" s="213"/>
      <c r="AZ424" s="213"/>
      <c r="BA424" s="213"/>
      <c r="BB424" s="213"/>
      <c r="BC424" s="213"/>
      <c r="BD424" s="213"/>
      <c r="BE424" s="213"/>
      <c r="BF424" s="213"/>
      <c r="BG424" s="213"/>
      <c r="BH424" s="213"/>
      <c r="BI424" s="213"/>
      <c r="BJ424" s="213"/>
      <c r="BK424" s="213"/>
      <c r="BL424" s="213"/>
      <c r="BM424" s="213"/>
      <c r="BN424" s="213"/>
      <c r="BO424" s="213"/>
      <c r="BP424" s="213"/>
      <c r="BQ424" s="213"/>
    </row>
    <row r="425" spans="13:69" s="15" customFormat="1" x14ac:dyDescent="0.2">
      <c r="M425" s="213"/>
      <c r="N425" s="213"/>
      <c r="O425" s="213"/>
      <c r="P425" s="213"/>
      <c r="Q425" s="213"/>
      <c r="R425" s="213"/>
      <c r="S425" s="213"/>
      <c r="T425" s="213"/>
      <c r="U425" s="213"/>
      <c r="V425" s="213"/>
      <c r="W425" s="213"/>
      <c r="X425" s="213"/>
      <c r="Y425" s="213"/>
      <c r="Z425" s="213"/>
      <c r="AA425" s="213"/>
      <c r="AB425" s="213"/>
      <c r="AC425" s="213"/>
      <c r="AD425" s="213"/>
      <c r="AE425" s="213"/>
      <c r="AF425" s="213"/>
      <c r="AG425" s="213"/>
      <c r="AH425" s="213"/>
      <c r="AI425" s="213"/>
      <c r="AJ425" s="213"/>
      <c r="AK425" s="213"/>
      <c r="AL425" s="213"/>
      <c r="AM425" s="213"/>
      <c r="AN425" s="213"/>
      <c r="AO425" s="213"/>
      <c r="AP425" s="213"/>
      <c r="AQ425" s="213"/>
      <c r="AR425" s="213"/>
      <c r="AS425" s="213"/>
      <c r="AT425" s="213"/>
      <c r="AU425" s="213"/>
      <c r="AV425" s="213"/>
      <c r="AW425" s="213"/>
      <c r="AX425" s="213"/>
      <c r="AY425" s="213"/>
      <c r="AZ425" s="213"/>
      <c r="BA425" s="213"/>
      <c r="BB425" s="213"/>
      <c r="BC425" s="213"/>
      <c r="BD425" s="213"/>
      <c r="BE425" s="213"/>
      <c r="BF425" s="213"/>
      <c r="BG425" s="213"/>
      <c r="BH425" s="213"/>
      <c r="BI425" s="213"/>
      <c r="BJ425" s="213"/>
      <c r="BK425" s="213"/>
      <c r="BL425" s="213"/>
      <c r="BM425" s="213"/>
      <c r="BN425" s="213"/>
      <c r="BO425" s="213"/>
      <c r="BP425" s="213"/>
      <c r="BQ425" s="213"/>
    </row>
    <row r="426" spans="13:69" s="15" customFormat="1" x14ac:dyDescent="0.2">
      <c r="M426" s="213"/>
      <c r="N426" s="213"/>
      <c r="O426" s="213"/>
      <c r="P426" s="213"/>
      <c r="Q426" s="213"/>
      <c r="R426" s="213"/>
      <c r="S426" s="213"/>
      <c r="T426" s="213"/>
      <c r="U426" s="213"/>
      <c r="V426" s="213"/>
      <c r="W426" s="213"/>
      <c r="X426" s="213"/>
      <c r="Y426" s="213"/>
      <c r="Z426" s="213"/>
      <c r="AA426" s="213"/>
      <c r="AB426" s="213"/>
      <c r="AC426" s="213"/>
      <c r="AD426" s="213"/>
      <c r="AE426" s="213"/>
      <c r="AF426" s="213"/>
      <c r="AG426" s="213"/>
      <c r="AH426" s="213"/>
      <c r="AI426" s="213"/>
      <c r="AJ426" s="213"/>
      <c r="AK426" s="213"/>
      <c r="AL426" s="213"/>
      <c r="AM426" s="213"/>
      <c r="AN426" s="213"/>
      <c r="AO426" s="213"/>
      <c r="AP426" s="213"/>
      <c r="AQ426" s="213"/>
      <c r="AR426" s="213"/>
      <c r="AS426" s="213"/>
      <c r="AT426" s="213"/>
      <c r="AU426" s="213"/>
      <c r="AV426" s="213"/>
      <c r="AW426" s="213"/>
      <c r="AX426" s="213"/>
      <c r="AY426" s="213"/>
      <c r="AZ426" s="213"/>
      <c r="BA426" s="213"/>
      <c r="BB426" s="213"/>
      <c r="BC426" s="213"/>
      <c r="BD426" s="213"/>
      <c r="BE426" s="213"/>
      <c r="BF426" s="213"/>
      <c r="BG426" s="213"/>
      <c r="BH426" s="213"/>
      <c r="BI426" s="213"/>
      <c r="BJ426" s="213"/>
      <c r="BK426" s="213"/>
      <c r="BL426" s="213"/>
      <c r="BM426" s="213"/>
      <c r="BN426" s="213"/>
      <c r="BO426" s="213"/>
      <c r="BP426" s="213"/>
      <c r="BQ426" s="213"/>
    </row>
    <row r="427" spans="13:69" s="15" customFormat="1" x14ac:dyDescent="0.2">
      <c r="M427" s="213"/>
      <c r="N427" s="213"/>
      <c r="O427" s="213"/>
      <c r="P427" s="213"/>
      <c r="Q427" s="213"/>
      <c r="R427" s="213"/>
      <c r="S427" s="213"/>
      <c r="T427" s="213"/>
      <c r="U427" s="213"/>
      <c r="V427" s="213"/>
      <c r="W427" s="213"/>
      <c r="X427" s="213"/>
      <c r="Y427" s="213"/>
      <c r="Z427" s="213"/>
      <c r="AA427" s="213"/>
      <c r="AB427" s="213"/>
      <c r="AC427" s="213"/>
      <c r="AD427" s="213"/>
      <c r="AE427" s="213"/>
      <c r="AF427" s="213"/>
      <c r="AG427" s="213"/>
      <c r="AH427" s="213"/>
      <c r="AI427" s="213"/>
      <c r="AJ427" s="213"/>
      <c r="AK427" s="213"/>
      <c r="AL427" s="213"/>
      <c r="AM427" s="213"/>
      <c r="AN427" s="213"/>
      <c r="AO427" s="213"/>
      <c r="AP427" s="213"/>
      <c r="AQ427" s="213"/>
      <c r="AR427" s="213"/>
      <c r="AS427" s="213"/>
      <c r="AT427" s="213"/>
      <c r="AU427" s="213"/>
      <c r="AV427" s="213"/>
      <c r="AW427" s="213"/>
      <c r="AX427" s="213"/>
      <c r="AY427" s="213"/>
      <c r="AZ427" s="213"/>
      <c r="BA427" s="213"/>
      <c r="BB427" s="213"/>
      <c r="BC427" s="213"/>
      <c r="BD427" s="213"/>
      <c r="BE427" s="213"/>
      <c r="BF427" s="213"/>
      <c r="BG427" s="213"/>
      <c r="BH427" s="213"/>
      <c r="BI427" s="213"/>
      <c r="BJ427" s="213"/>
      <c r="BK427" s="213"/>
      <c r="BL427" s="213"/>
      <c r="BM427" s="213"/>
      <c r="BN427" s="213"/>
      <c r="BO427" s="213"/>
      <c r="BP427" s="213"/>
      <c r="BQ427" s="213"/>
    </row>
    <row r="428" spans="13:69" s="15" customFormat="1" x14ac:dyDescent="0.2">
      <c r="M428" s="213"/>
      <c r="N428" s="213"/>
      <c r="O428" s="213"/>
      <c r="P428" s="213"/>
      <c r="Q428" s="213"/>
      <c r="R428" s="213"/>
      <c r="S428" s="213"/>
      <c r="T428" s="213"/>
      <c r="U428" s="213"/>
      <c r="V428" s="213"/>
      <c r="W428" s="213"/>
      <c r="X428" s="213"/>
      <c r="Y428" s="213"/>
      <c r="Z428" s="213"/>
      <c r="AA428" s="213"/>
      <c r="AB428" s="213"/>
      <c r="AC428" s="213"/>
      <c r="AD428" s="213"/>
      <c r="AE428" s="213"/>
      <c r="AF428" s="213"/>
      <c r="AG428" s="213"/>
      <c r="AH428" s="213"/>
      <c r="AI428" s="213"/>
      <c r="AJ428" s="213"/>
      <c r="AK428" s="213"/>
      <c r="AL428" s="213"/>
      <c r="AM428" s="213"/>
      <c r="AN428" s="213"/>
      <c r="AO428" s="213"/>
      <c r="AP428" s="213"/>
      <c r="AQ428" s="213"/>
      <c r="AR428" s="213"/>
      <c r="AS428" s="213"/>
      <c r="AT428" s="213"/>
      <c r="AU428" s="213"/>
      <c r="AV428" s="213"/>
      <c r="AW428" s="213"/>
      <c r="AX428" s="213"/>
      <c r="AY428" s="213"/>
      <c r="AZ428" s="213"/>
      <c r="BA428" s="213"/>
      <c r="BB428" s="213"/>
      <c r="BC428" s="213"/>
      <c r="BD428" s="213"/>
      <c r="BE428" s="213"/>
      <c r="BF428" s="213"/>
      <c r="BG428" s="213"/>
      <c r="BH428" s="213"/>
      <c r="BI428" s="213"/>
      <c r="BJ428" s="213"/>
      <c r="BK428" s="213"/>
      <c r="BL428" s="213"/>
      <c r="BM428" s="213"/>
      <c r="BN428" s="213"/>
      <c r="BO428" s="213"/>
      <c r="BP428" s="213"/>
      <c r="BQ428" s="213"/>
    </row>
    <row r="429" spans="13:69" s="15" customFormat="1" x14ac:dyDescent="0.2">
      <c r="M429" s="213"/>
      <c r="N429" s="213"/>
      <c r="O429" s="213"/>
      <c r="P429" s="213"/>
      <c r="Q429" s="213"/>
      <c r="R429" s="213"/>
      <c r="S429" s="213"/>
      <c r="T429" s="213"/>
      <c r="U429" s="213"/>
      <c r="V429" s="213"/>
      <c r="W429" s="213"/>
      <c r="X429" s="213"/>
      <c r="Y429" s="213"/>
      <c r="Z429" s="213"/>
      <c r="AA429" s="213"/>
      <c r="AB429" s="213"/>
      <c r="AC429" s="213"/>
      <c r="AD429" s="213"/>
      <c r="AE429" s="213"/>
      <c r="AF429" s="213"/>
      <c r="AG429" s="213"/>
      <c r="AH429" s="213"/>
      <c r="AI429" s="213"/>
      <c r="AJ429" s="213"/>
      <c r="AK429" s="213"/>
      <c r="AL429" s="213"/>
      <c r="AM429" s="213"/>
      <c r="AN429" s="213"/>
      <c r="AO429" s="213"/>
      <c r="AP429" s="213"/>
      <c r="AQ429" s="213"/>
      <c r="AR429" s="213"/>
      <c r="AS429" s="213"/>
      <c r="AT429" s="213"/>
      <c r="AU429" s="213"/>
      <c r="AV429" s="213"/>
      <c r="AW429" s="213"/>
      <c r="AX429" s="213"/>
      <c r="AY429" s="213"/>
      <c r="AZ429" s="213"/>
      <c r="BA429" s="213"/>
      <c r="BB429" s="213"/>
      <c r="BC429" s="213"/>
      <c r="BD429" s="213"/>
      <c r="BE429" s="213"/>
      <c r="BF429" s="213"/>
      <c r="BG429" s="213"/>
      <c r="BH429" s="213"/>
      <c r="BI429" s="213"/>
      <c r="BJ429" s="213"/>
      <c r="BK429" s="213"/>
      <c r="BL429" s="213"/>
      <c r="BM429" s="213"/>
      <c r="BN429" s="213"/>
      <c r="BO429" s="213"/>
      <c r="BP429" s="213"/>
      <c r="BQ429" s="213"/>
    </row>
    <row r="430" spans="13:69" s="15" customFormat="1" x14ac:dyDescent="0.2">
      <c r="M430" s="213"/>
      <c r="N430" s="213"/>
      <c r="O430" s="213"/>
      <c r="P430" s="213"/>
      <c r="Q430" s="213"/>
      <c r="R430" s="213"/>
      <c r="S430" s="213"/>
      <c r="T430" s="213"/>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3"/>
      <c r="AY430" s="213"/>
      <c r="AZ430" s="213"/>
      <c r="BA430" s="213"/>
      <c r="BB430" s="213"/>
      <c r="BC430" s="213"/>
      <c r="BD430" s="213"/>
      <c r="BE430" s="213"/>
      <c r="BF430" s="213"/>
      <c r="BG430" s="213"/>
      <c r="BH430" s="213"/>
      <c r="BI430" s="213"/>
      <c r="BJ430" s="213"/>
      <c r="BK430" s="213"/>
      <c r="BL430" s="213"/>
      <c r="BM430" s="213"/>
      <c r="BN430" s="213"/>
      <c r="BO430" s="213"/>
      <c r="BP430" s="213"/>
      <c r="BQ430" s="213"/>
    </row>
    <row r="431" spans="13:69" s="15" customFormat="1" x14ac:dyDescent="0.2">
      <c r="M431" s="213"/>
      <c r="N431" s="213"/>
      <c r="O431" s="213"/>
      <c r="P431" s="213"/>
      <c r="Q431" s="213"/>
      <c r="R431" s="213"/>
      <c r="S431" s="213"/>
      <c r="T431" s="213"/>
      <c r="U431" s="213"/>
      <c r="V431" s="213"/>
      <c r="W431" s="213"/>
      <c r="X431" s="213"/>
      <c r="Y431" s="213"/>
      <c r="Z431" s="213"/>
      <c r="AA431" s="213"/>
      <c r="AB431" s="213"/>
      <c r="AC431" s="213"/>
      <c r="AD431" s="213"/>
      <c r="AE431" s="213"/>
      <c r="AF431" s="213"/>
      <c r="AG431" s="213"/>
      <c r="AH431" s="213"/>
      <c r="AI431" s="213"/>
      <c r="AJ431" s="213"/>
      <c r="AK431" s="213"/>
      <c r="AL431" s="213"/>
      <c r="AM431" s="213"/>
      <c r="AN431" s="213"/>
      <c r="AO431" s="213"/>
      <c r="AP431" s="213"/>
      <c r="AQ431" s="213"/>
      <c r="AR431" s="213"/>
      <c r="AS431" s="213"/>
      <c r="AT431" s="213"/>
      <c r="AU431" s="213"/>
      <c r="AV431" s="213"/>
      <c r="AW431" s="213"/>
      <c r="AX431" s="213"/>
      <c r="AY431" s="213"/>
      <c r="AZ431" s="213"/>
      <c r="BA431" s="213"/>
      <c r="BB431" s="213"/>
      <c r="BC431" s="213"/>
      <c r="BD431" s="213"/>
      <c r="BE431" s="213"/>
      <c r="BF431" s="213"/>
      <c r="BG431" s="213"/>
      <c r="BH431" s="213"/>
      <c r="BI431" s="213"/>
      <c r="BJ431" s="213"/>
      <c r="BK431" s="213"/>
      <c r="BL431" s="213"/>
      <c r="BM431" s="213"/>
      <c r="BN431" s="213"/>
      <c r="BO431" s="213"/>
      <c r="BP431" s="213"/>
      <c r="BQ431" s="213"/>
    </row>
    <row r="432" spans="13:69" s="15" customFormat="1" x14ac:dyDescent="0.2">
      <c r="M432" s="213"/>
      <c r="N432" s="213"/>
      <c r="O432" s="213"/>
      <c r="P432" s="213"/>
      <c r="Q432" s="213"/>
      <c r="R432" s="213"/>
      <c r="S432" s="213"/>
      <c r="T432" s="213"/>
      <c r="U432" s="213"/>
      <c r="V432" s="213"/>
      <c r="W432" s="213"/>
      <c r="X432" s="213"/>
      <c r="Y432" s="213"/>
      <c r="Z432" s="213"/>
      <c r="AA432" s="213"/>
      <c r="AB432" s="213"/>
      <c r="AC432" s="213"/>
      <c r="AD432" s="213"/>
      <c r="AE432" s="213"/>
      <c r="AF432" s="213"/>
      <c r="AG432" s="213"/>
      <c r="AH432" s="213"/>
      <c r="AI432" s="213"/>
      <c r="AJ432" s="213"/>
      <c r="AK432" s="213"/>
      <c r="AL432" s="213"/>
      <c r="AM432" s="213"/>
      <c r="AN432" s="213"/>
      <c r="AO432" s="213"/>
      <c r="AP432" s="213"/>
      <c r="AQ432" s="213"/>
      <c r="AR432" s="213"/>
      <c r="AS432" s="213"/>
      <c r="AT432" s="213"/>
      <c r="AU432" s="213"/>
      <c r="AV432" s="213"/>
      <c r="AW432" s="213"/>
      <c r="AX432" s="213"/>
      <c r="AY432" s="213"/>
      <c r="AZ432" s="213"/>
      <c r="BA432" s="213"/>
      <c r="BB432" s="213"/>
      <c r="BC432" s="213"/>
      <c r="BD432" s="213"/>
      <c r="BE432" s="213"/>
      <c r="BF432" s="213"/>
      <c r="BG432" s="213"/>
      <c r="BH432" s="213"/>
      <c r="BI432" s="213"/>
      <c r="BJ432" s="213"/>
      <c r="BK432" s="213"/>
      <c r="BL432" s="213"/>
      <c r="BM432" s="213"/>
      <c r="BN432" s="213"/>
      <c r="BO432" s="213"/>
      <c r="BP432" s="213"/>
      <c r="BQ432" s="213"/>
    </row>
    <row r="433" spans="13:69" s="15" customFormat="1" x14ac:dyDescent="0.2">
      <c r="M433" s="213"/>
      <c r="N433" s="213"/>
      <c r="O433" s="213"/>
      <c r="P433" s="213"/>
      <c r="Q433" s="213"/>
      <c r="R433" s="213"/>
      <c r="S433" s="213"/>
      <c r="T433" s="213"/>
      <c r="U433" s="213"/>
      <c r="V433" s="213"/>
      <c r="W433" s="213"/>
      <c r="X433" s="213"/>
      <c r="Y433" s="213"/>
      <c r="Z433" s="213"/>
      <c r="AA433" s="213"/>
      <c r="AB433" s="213"/>
      <c r="AC433" s="213"/>
      <c r="AD433" s="213"/>
      <c r="AE433" s="213"/>
      <c r="AF433" s="213"/>
      <c r="AG433" s="213"/>
      <c r="AH433" s="213"/>
      <c r="AI433" s="213"/>
      <c r="AJ433" s="213"/>
      <c r="AK433" s="213"/>
      <c r="AL433" s="213"/>
      <c r="AM433" s="213"/>
      <c r="AN433" s="213"/>
      <c r="AO433" s="213"/>
      <c r="AP433" s="213"/>
      <c r="AQ433" s="213"/>
      <c r="AR433" s="213"/>
      <c r="AS433" s="213"/>
      <c r="AT433" s="213"/>
      <c r="AU433" s="213"/>
      <c r="AV433" s="213"/>
      <c r="AW433" s="213"/>
      <c r="AX433" s="213"/>
      <c r="AY433" s="213"/>
      <c r="AZ433" s="213"/>
      <c r="BA433" s="213"/>
      <c r="BB433" s="213"/>
      <c r="BC433" s="213"/>
      <c r="BD433" s="213"/>
      <c r="BE433" s="213"/>
      <c r="BF433" s="213"/>
      <c r="BG433" s="213"/>
      <c r="BH433" s="213"/>
      <c r="BI433" s="213"/>
      <c r="BJ433" s="213"/>
      <c r="BK433" s="213"/>
      <c r="BL433" s="213"/>
      <c r="BM433" s="213"/>
      <c r="BN433" s="213"/>
      <c r="BO433" s="213"/>
      <c r="BP433" s="213"/>
      <c r="BQ433" s="213"/>
    </row>
    <row r="434" spans="13:69" s="15" customFormat="1" x14ac:dyDescent="0.2">
      <c r="M434" s="213"/>
      <c r="N434" s="213"/>
      <c r="O434" s="213"/>
      <c r="P434" s="213"/>
      <c r="Q434" s="213"/>
      <c r="R434" s="213"/>
      <c r="S434" s="213"/>
      <c r="T434" s="213"/>
      <c r="U434" s="213"/>
      <c r="V434" s="213"/>
      <c r="W434" s="213"/>
      <c r="X434" s="213"/>
      <c r="Y434" s="213"/>
      <c r="Z434" s="213"/>
      <c r="AA434" s="213"/>
      <c r="AB434" s="213"/>
      <c r="AC434" s="213"/>
      <c r="AD434" s="213"/>
      <c r="AE434" s="213"/>
      <c r="AF434" s="213"/>
      <c r="AG434" s="213"/>
      <c r="AH434" s="213"/>
      <c r="AI434" s="213"/>
      <c r="AJ434" s="213"/>
      <c r="AK434" s="213"/>
      <c r="AL434" s="213"/>
      <c r="AM434" s="213"/>
      <c r="AN434" s="213"/>
      <c r="AO434" s="213"/>
      <c r="AP434" s="213"/>
      <c r="AQ434" s="213"/>
      <c r="AR434" s="213"/>
      <c r="AS434" s="213"/>
      <c r="AT434" s="213"/>
      <c r="AU434" s="213"/>
      <c r="AV434" s="213"/>
      <c r="AW434" s="213"/>
      <c r="AX434" s="213"/>
      <c r="AY434" s="213"/>
      <c r="AZ434" s="213"/>
      <c r="BA434" s="213"/>
      <c r="BB434" s="213"/>
      <c r="BC434" s="213"/>
      <c r="BD434" s="213"/>
      <c r="BE434" s="213"/>
      <c r="BF434" s="213"/>
      <c r="BG434" s="213"/>
      <c r="BH434" s="213"/>
      <c r="BI434" s="213"/>
      <c r="BJ434" s="213"/>
      <c r="BK434" s="213"/>
      <c r="BL434" s="213"/>
      <c r="BM434" s="213"/>
      <c r="BN434" s="213"/>
      <c r="BO434" s="213"/>
      <c r="BP434" s="213"/>
      <c r="BQ434" s="213"/>
    </row>
  </sheetData>
  <conditionalFormatting sqref="J182:BQ182">
    <cfRule type="cellIs" dxfId="102" priority="109" operator="equal">
      <formula>0</formula>
    </cfRule>
  </conditionalFormatting>
  <conditionalFormatting sqref="K174 J173:K173 L173:BQ174 F297:F332 H293:H296 F268:F292 H266:H267 F241:F265">
    <cfRule type="cellIs" dxfId="101" priority="107" operator="equal">
      <formula>0</formula>
    </cfRule>
  </conditionalFormatting>
  <conditionalFormatting sqref="H200:BQ234">
    <cfRule type="cellIs" dxfId="100" priority="106" operator="equal">
      <formula>0</formula>
    </cfRule>
  </conditionalFormatting>
  <conditionalFormatting sqref="F297:F332 H293:H296 F268:F292 H200:H240 H266:H267 F241:F265">
    <cfRule type="cellIs" dxfId="99" priority="103" operator="equal">
      <formula>0</formula>
    </cfRule>
  </conditionalFormatting>
  <conditionalFormatting sqref="J184:BQ185">
    <cfRule type="cellIs" dxfId="98" priority="101" operator="equal">
      <formula>0</formula>
    </cfRule>
  </conditionalFormatting>
  <conditionalFormatting sqref="H334:BQ334">
    <cfRule type="cellIs" dxfId="97" priority="82" operator="equal">
      <formula>0</formula>
    </cfRule>
  </conditionalFormatting>
  <conditionalFormatting sqref="J142:BQ142">
    <cfRule type="cellIs" dxfId="96" priority="81" operator="equal">
      <formula>0</formula>
    </cfRule>
  </conditionalFormatting>
  <conditionalFormatting sqref="J62:BQ62">
    <cfRule type="cellIs" dxfId="95" priority="73" operator="equal">
      <formula>0</formula>
    </cfRule>
  </conditionalFormatting>
  <conditionalFormatting sqref="J139:BQ139">
    <cfRule type="cellIs" dxfId="94" priority="79" operator="equal">
      <formula>0</formula>
    </cfRule>
  </conditionalFormatting>
  <conditionalFormatting sqref="J44:BQ45">
    <cfRule type="cellIs" dxfId="93" priority="71" operator="equal">
      <formula>0</formula>
    </cfRule>
  </conditionalFormatting>
  <conditionalFormatting sqref="J130:BQ130">
    <cfRule type="cellIs" dxfId="92" priority="77" operator="equal">
      <formula>0</formula>
    </cfRule>
  </conditionalFormatting>
  <conditionalFormatting sqref="J109:BQ109">
    <cfRule type="cellIs" dxfId="91" priority="75" operator="equal">
      <formula>0</formula>
    </cfRule>
  </conditionalFormatting>
  <conditionalFormatting sqref="J170:BQ172">
    <cfRule type="cellIs" dxfId="90" priority="26" operator="equal">
      <formula>0</formula>
    </cfRule>
  </conditionalFormatting>
  <conditionalFormatting sqref="J178:BQ178">
    <cfRule type="cellIs" dxfId="89" priority="25" operator="equal">
      <formula>0</formula>
    </cfRule>
  </conditionalFormatting>
  <conditionalFormatting sqref="J175:BQ177">
    <cfRule type="cellIs" dxfId="88" priority="24" operator="equal">
      <formula>0</formula>
    </cfRule>
  </conditionalFormatting>
  <conditionalFormatting sqref="J174:BQ174">
    <cfRule type="cellIs" dxfId="87" priority="13" operator="equal">
      <formula>0</formula>
    </cfRule>
  </conditionalFormatting>
  <printOptions headings="1"/>
  <pageMargins left="0.7" right="0.7" top="0.75" bottom="0.75" header="0.3" footer="0.3"/>
  <pageSetup paperSize="9" scale="10" fitToHeight="0" orientation="landscape" r:id="rId1"/>
  <headerFooter>
    <oddHeader>&amp;L&amp;F&amp;CSheet: &amp;A&amp;ROFFICIAL</oddHeader>
    <oddFooter>&amp;LPrinted on &amp;D at &amp;T&amp;CPage &amp;P of &amp;N&amp;ROfwat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20" id="{97A9F92B-F9E9-45D2-B903-4C92FBD02BE0}">
            <xm:f>J$9=Validation!$E$6</xm:f>
            <x14:dxf>
              <numFmt numFmtId="175" formatCode="[$-F400]h:mm:ss\ AM/PM"/>
            </x14:dxf>
          </x14:cfRule>
          <xm:sqref>J34:BQ35 J59:BQ60 J85:BQ87 J7:BQ7 J16:BQ18</xm:sqref>
        </x14:conditionalFormatting>
        <x14:conditionalFormatting xmlns:xm="http://schemas.microsoft.com/office/excel/2006/main">
          <x14:cfRule type="expression" priority="59" id="{B848A244-679C-444B-A4BB-BE7340EB0813}">
            <xm:f>J$9=Validation!$E$6</xm:f>
            <x14:dxf>
              <numFmt numFmtId="175" formatCode="[$-F400]h:mm:ss\ AM/PM"/>
            </x14:dxf>
          </x14:cfRule>
          <xm:sqref>J32:BQ33</xm:sqref>
        </x14:conditionalFormatting>
        <x14:conditionalFormatting xmlns:xm="http://schemas.microsoft.com/office/excel/2006/main">
          <x14:cfRule type="expression" priority="58" id="{0655DD54-16C0-4E0E-91E5-B00F32C4F204}">
            <xm:f>J$9=Validation!$E$6</xm:f>
            <x14:dxf>
              <numFmt numFmtId="175" formatCode="[$-F400]h:mm:ss\ AM/PM"/>
            </x14:dxf>
          </x14:cfRule>
          <xm:sqref>J50:BQ52</xm:sqref>
        </x14:conditionalFormatting>
        <x14:conditionalFormatting xmlns:xm="http://schemas.microsoft.com/office/excel/2006/main">
          <x14:cfRule type="expression" priority="55" id="{C26FD462-A0FB-40BE-AC4C-09D33B332B8A}">
            <xm:f>J$9=Validation!$E$6</xm:f>
            <x14:dxf>
              <numFmt numFmtId="175" formatCode="[$-F400]h:mm:ss\ AM/PM"/>
            </x14:dxf>
          </x14:cfRule>
          <xm:sqref>J119:BQ121</xm:sqref>
        </x14:conditionalFormatting>
        <x14:conditionalFormatting xmlns:xm="http://schemas.microsoft.com/office/excel/2006/main">
          <x14:cfRule type="expression" priority="56" id="{9B6CB2EA-2173-4A56-88CA-4F5DD6E8D304}">
            <xm:f>J$9=Validation!$E$6</xm:f>
            <x14:dxf>
              <numFmt numFmtId="175" formatCode="[$-F400]h:mm:ss\ AM/PM"/>
            </x14:dxf>
          </x14:cfRule>
          <xm:sqref>J94:BQ95</xm:sqref>
        </x14:conditionalFormatting>
        <x14:conditionalFormatting xmlns:xm="http://schemas.microsoft.com/office/excel/2006/main">
          <x14:cfRule type="expression" priority="54" id="{7351C857-AA3A-412A-A599-5F9083804EEB}">
            <xm:f>J$9=Validation!$E$6</xm:f>
            <x14:dxf>
              <numFmt numFmtId="175" formatCode="[$-F400]h:mm:ss\ AM/PM"/>
            </x14:dxf>
          </x14:cfRule>
          <xm:sqref>J99:BQ100</xm:sqref>
        </x14:conditionalFormatting>
        <x14:conditionalFormatting xmlns:xm="http://schemas.microsoft.com/office/excel/2006/main">
          <x14:cfRule type="expression" priority="40" id="{65B20D34-119D-4949-AE65-4AEC0A3BBD5C}">
            <xm:f>J$9=Validation!$E$6</xm:f>
            <x14:dxf>
              <numFmt numFmtId="175" formatCode="[$-F400]h:mm:ss\ AM/PM"/>
            </x14:dxf>
          </x14:cfRule>
          <xm:sqref>J88:BQ88</xm:sqref>
        </x14:conditionalFormatting>
        <x14:conditionalFormatting xmlns:xm="http://schemas.microsoft.com/office/excel/2006/main">
          <x14:cfRule type="expression" priority="44" id="{96E1EDC9-EE9B-426D-863E-B20176E597A6}">
            <xm:f>J$9=Validation!$E$6</xm:f>
            <x14:dxf>
              <numFmt numFmtId="175" formatCode="[$-F400]h:mm:ss\ AM/PM"/>
            </x14:dxf>
          </x14:cfRule>
          <xm:sqref>J101:BQ101</xm:sqref>
        </x14:conditionalFormatting>
        <x14:conditionalFormatting xmlns:xm="http://schemas.microsoft.com/office/excel/2006/main">
          <x14:cfRule type="expression" priority="48" id="{1890FB3A-364F-4FFA-BD46-CD6A57299FD7}">
            <xm:f>J$9=Validation!$E$6</xm:f>
            <x14:dxf>
              <numFmt numFmtId="175" formatCode="[$-F400]h:mm:ss\ AM/PM"/>
            </x14:dxf>
          </x14:cfRule>
          <xm:sqref>J53:BQ53</xm:sqref>
        </x14:conditionalFormatting>
        <x14:conditionalFormatting xmlns:xm="http://schemas.microsoft.com/office/excel/2006/main">
          <x14:cfRule type="expression" priority="32" id="{BEE02644-8133-4570-B225-B2A5050EF766}">
            <xm:f>J$9=Validation!$E$6</xm:f>
            <x14:dxf>
              <numFmt numFmtId="175" formatCode="[$-F400]h:mm:ss\ AM/PM"/>
            </x14:dxf>
          </x14:cfRule>
          <xm:sqref>J90:BQ90</xm:sqref>
        </x14:conditionalFormatting>
        <x14:conditionalFormatting xmlns:xm="http://schemas.microsoft.com/office/excel/2006/main">
          <x14:cfRule type="expression" priority="31" id="{E48DDA1D-5C95-49F2-A877-E1F27FE1A302}">
            <xm:f>J$9=Validation!$E$6</xm:f>
            <x14:dxf>
              <numFmt numFmtId="175" formatCode="[$-F400]h:mm:ss\ AM/PM"/>
            </x14:dxf>
          </x14:cfRule>
          <xm:sqref>J93:BQ93</xm:sqref>
        </x14:conditionalFormatting>
        <x14:conditionalFormatting xmlns:xm="http://schemas.microsoft.com/office/excel/2006/main">
          <x14:cfRule type="expression" priority="30" id="{4B2FAABB-CA47-48CB-87A3-79822B3FF1B1}">
            <xm:f>J$9=Validation!$E$6</xm:f>
            <x14:dxf>
              <numFmt numFmtId="175" formatCode="[$-F400]h:mm:ss\ AM/PM"/>
            </x14:dxf>
          </x14:cfRule>
          <xm:sqref>J96:BQ97</xm:sqref>
        </x14:conditionalFormatting>
        <x14:conditionalFormatting xmlns:xm="http://schemas.microsoft.com/office/excel/2006/main">
          <x14:cfRule type="expression" priority="28" id="{7A86D3C8-4C81-4C11-A279-DE49B28641BC}">
            <xm:f>J$9=Validation!$E$6</xm:f>
            <x14:dxf>
              <numFmt numFmtId="175" formatCode="[$-F400]h:mm:ss\ AM/PM"/>
            </x14:dxf>
          </x14:cfRule>
          <xm:sqref>J122:BQ122</xm:sqref>
        </x14:conditionalFormatting>
        <x14:conditionalFormatting xmlns:xm="http://schemas.microsoft.com/office/excel/2006/main">
          <x14:cfRule type="expression" priority="23" id="{C51121BC-F8BD-4FF1-9FE4-9C40CEBE30D7}">
            <xm:f>J$9=Validation!$E$6</xm:f>
            <x14:dxf>
              <numFmt numFmtId="175" formatCode="[$-F400]h:mm:ss\ AM/PM"/>
            </x14:dxf>
          </x14:cfRule>
          <xm:sqref>J19:BQ23</xm:sqref>
        </x14:conditionalFormatting>
        <x14:conditionalFormatting xmlns:xm="http://schemas.microsoft.com/office/excel/2006/main">
          <x14:cfRule type="expression" priority="19" id="{1087FBDE-5F67-4762-93DE-68E6CD9CD05D}">
            <xm:f>J$9=Validation!$E$6</xm:f>
            <x14:dxf>
              <numFmt numFmtId="175" formatCode="[$-F400]h:mm:ss\ AM/PM"/>
            </x14:dxf>
          </x14:cfRule>
          <xm:sqref>J68:BQ68</xm:sqref>
        </x14:conditionalFormatting>
        <x14:conditionalFormatting xmlns:xm="http://schemas.microsoft.com/office/excel/2006/main">
          <x14:cfRule type="expression" priority="18" id="{28E19813-8CB9-449F-9201-27F194F95DE8}">
            <xm:f>K$9=Validation!$E$6</xm:f>
            <x14:dxf>
              <numFmt numFmtId="175" formatCode="[$-F400]h:mm:ss\ AM/PM"/>
            </x14:dxf>
          </x14:cfRule>
          <xm:sqref>K39:BQ39</xm:sqref>
        </x14:conditionalFormatting>
        <x14:conditionalFormatting xmlns:xm="http://schemas.microsoft.com/office/excel/2006/main">
          <x14:cfRule type="expression" priority="12" id="{FF0514AE-723A-40E2-A27A-1960F86472AC}">
            <xm:f>J$9=Validation!$E$6</xm:f>
            <x14:dxf>
              <numFmt numFmtId="175" formatCode="[$-F400]h:mm:ss\ AM/PM"/>
            </x14:dxf>
          </x14:cfRule>
          <xm:sqref>J69:BQ69</xm:sqref>
        </x14:conditionalFormatting>
        <x14:conditionalFormatting xmlns:xm="http://schemas.microsoft.com/office/excel/2006/main">
          <x14:cfRule type="expression" priority="11" id="{C97E95AE-415B-403C-ACAF-BAC446A3C190}">
            <xm:f>J$9=Validation!$E$6</xm:f>
            <x14:dxf>
              <numFmt numFmtId="175" formatCode="[$-F400]h:mm:ss\ AM/PM"/>
            </x14:dxf>
          </x14:cfRule>
          <xm:sqref>J113:BQ113</xm:sqref>
        </x14:conditionalFormatting>
        <x14:conditionalFormatting xmlns:xm="http://schemas.microsoft.com/office/excel/2006/main">
          <x14:cfRule type="expression" priority="9" id="{2E1D3290-FDC4-4E53-8FB1-1EC8FB36D677}">
            <xm:f>J$9=Validation!$E$6</xm:f>
            <x14:dxf>
              <numFmt numFmtId="175" formatCode="[$-F400]h:mm:ss\ AM/PM"/>
            </x14:dxf>
          </x14:cfRule>
          <xm:sqref>J39:BQ39</xm:sqref>
        </x14:conditionalFormatting>
        <x14:conditionalFormatting xmlns:xm="http://schemas.microsoft.com/office/excel/2006/main">
          <x14:cfRule type="expression" priority="8" id="{382870A1-F1B8-4316-8C47-5E3BE5D4199D}">
            <xm:f>K$9=Validation!$E$6</xm:f>
            <x14:dxf>
              <numFmt numFmtId="175" formatCode="[$-F400]h:mm:ss\ AM/PM"/>
            </x14:dxf>
          </x14:cfRule>
          <xm:sqref>K57:BQ57</xm:sqref>
        </x14:conditionalFormatting>
        <x14:conditionalFormatting xmlns:xm="http://schemas.microsoft.com/office/excel/2006/main">
          <x14:cfRule type="expression" priority="7" id="{9AE8230E-F90C-46E6-AD49-06AFE2B9F8B3}">
            <xm:f>J$9=Validation!$E$6</xm:f>
            <x14:dxf>
              <numFmt numFmtId="175" formatCode="[$-F400]h:mm:ss\ AM/PM"/>
            </x14:dxf>
          </x14:cfRule>
          <xm:sqref>J57:BQ57</xm:sqref>
        </x14:conditionalFormatting>
        <x14:conditionalFormatting xmlns:xm="http://schemas.microsoft.com/office/excel/2006/main">
          <x14:cfRule type="expression" priority="6" id="{3A1A63CD-5332-463B-9B87-E9D30AE9B6F5}">
            <xm:f>K$9=Validation!$E$6</xm:f>
            <x14:dxf>
              <numFmt numFmtId="175" formatCode="[$-F400]h:mm:ss\ AM/PM"/>
            </x14:dxf>
          </x14:cfRule>
          <xm:sqref>K92:BQ92</xm:sqref>
        </x14:conditionalFormatting>
        <x14:conditionalFormatting xmlns:xm="http://schemas.microsoft.com/office/excel/2006/main">
          <x14:cfRule type="expression" priority="5" id="{2F0DB3FF-FA2E-46DA-A22C-D03205E30FEA}">
            <xm:f>J$9=Validation!$E$6</xm:f>
            <x14:dxf>
              <numFmt numFmtId="175" formatCode="[$-F400]h:mm:ss\ AM/PM"/>
            </x14:dxf>
          </x14:cfRule>
          <xm:sqref>J92:BQ92</xm:sqref>
        </x14:conditionalFormatting>
        <x14:conditionalFormatting xmlns:xm="http://schemas.microsoft.com/office/excel/2006/main">
          <x14:cfRule type="expression" priority="4" id="{E5D25140-0BD5-4152-B24B-AEC6561D2259}">
            <xm:f>K$9=Validation!$E$6</xm:f>
            <x14:dxf>
              <numFmt numFmtId="175" formatCode="[$-F400]h:mm:ss\ AM/PM"/>
            </x14:dxf>
          </x14:cfRule>
          <xm:sqref>K105:BQ105</xm:sqref>
        </x14:conditionalFormatting>
        <x14:conditionalFormatting xmlns:xm="http://schemas.microsoft.com/office/excel/2006/main">
          <x14:cfRule type="expression" priority="3" id="{9F2AD0EB-FB6C-4562-AE32-A95A981CBC8B}">
            <xm:f>J$9=Validation!$E$6</xm:f>
            <x14:dxf>
              <numFmt numFmtId="175" formatCode="[$-F400]h:mm:ss\ AM/PM"/>
            </x14:dxf>
          </x14:cfRule>
          <xm:sqref>J105:BQ105</xm:sqref>
        </x14:conditionalFormatting>
        <x14:conditionalFormatting xmlns:xm="http://schemas.microsoft.com/office/excel/2006/main">
          <x14:cfRule type="expression" priority="2" id="{D28E13E9-C4C8-4C70-AABD-947852F857C2}">
            <xm:f>K$9=Validation!$E$6</xm:f>
            <x14:dxf>
              <numFmt numFmtId="175" formatCode="[$-F400]h:mm:ss\ AM/PM"/>
            </x14:dxf>
          </x14:cfRule>
          <xm:sqref>K126:BQ126</xm:sqref>
        </x14:conditionalFormatting>
        <x14:conditionalFormatting xmlns:xm="http://schemas.microsoft.com/office/excel/2006/main">
          <x14:cfRule type="expression" priority="1" id="{F0BC177C-3069-4B59-9275-0D5118159CE0}">
            <xm:f>J$9=Validation!$E$6</xm:f>
            <x14:dxf>
              <numFmt numFmtId="175" formatCode="[$-F400]h:mm:ss\ AM/PM"/>
            </x14:dxf>
          </x14:cfRule>
          <xm:sqref>J126:BQ126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7E0B1FB0-11DF-4586-A9BA-598645588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8E4772-5126-4F0E-B4E6-DA4581C94B44}">
  <ds:schemaRefs>
    <ds:schemaRef ds:uri="Microsoft.SharePoint.Taxonomy.ContentTypeSync"/>
  </ds:schemaRefs>
</ds:datastoreItem>
</file>

<file path=customXml/itemProps3.xml><?xml version="1.0" encoding="utf-8"?>
<ds:datastoreItem xmlns:ds="http://schemas.openxmlformats.org/officeDocument/2006/customXml" ds:itemID="{2E1F77B0-36DD-4FC0-82E1-CE95D5DB7DB2}">
  <ds:schemaRefs>
    <ds:schemaRef ds:uri="http://schemas.microsoft.com/sharepoint/v3/contenttype/forms"/>
  </ds:schemaRefs>
</ds:datastoreItem>
</file>

<file path=customXml/itemProps4.xml><?xml version="1.0" encoding="utf-8"?>
<ds:datastoreItem xmlns:ds="http://schemas.openxmlformats.org/officeDocument/2006/customXml" ds:itemID="{74010F9E-F6F4-48E2-8E7B-3C72FAE9B4B5}">
  <ds:schemaRefs>
    <ds:schemaRef ds:uri="http://schemas.microsoft.com/office/2006/documentManagement/types"/>
    <ds:schemaRef ds:uri="7041854e-4853-44f9-9e63-23b7acad5461"/>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Cover</vt:lpstr>
      <vt:lpstr>Style Guide</vt:lpstr>
      <vt:lpstr>ToC</vt:lpstr>
      <vt:lpstr>Validation</vt:lpstr>
      <vt:lpstr>InpCompany</vt:lpstr>
      <vt:lpstr>Company_PC_inputs</vt:lpstr>
      <vt:lpstr>Ofwat_PC_Interventions</vt:lpstr>
      <vt:lpstr>InpPerformance</vt:lpstr>
      <vt:lpstr>Performance</vt:lpstr>
      <vt:lpstr>Sharing mechanism</vt:lpstr>
      <vt:lpstr>Aggregate calculations</vt:lpstr>
      <vt:lpstr>Model outputs - PC level</vt:lpstr>
      <vt:lpstr>Model outputs - Aggregate level</vt:lpstr>
      <vt:lpstr>'Aggregate calculations'!Print_Area</vt:lpstr>
      <vt:lpstr>InpCompany!Print_Area</vt:lpstr>
      <vt:lpstr>'Model outputs - PC level'!Print_Area</vt:lpstr>
      <vt:lpstr>Performance!Print_Area</vt:lpstr>
      <vt:lpstr>'Sharing mechanism'!Print_Area</vt:lpstr>
      <vt:lpstr>ToC!Print_Area</vt:lpstr>
      <vt:lpstr>Validation!Print_Area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2020-02-28T10:59:25Z</dcterms:created>
  <dcterms:modified xsi:type="dcterms:W3CDTF">2020-12-01T18:28:13Z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takeholder">
    <vt:lpwstr>25;#Water and wastewater companies (WaSCs)|1f450446-47d1-4fe9-8d64-c249a3be1897</vt:lpwstr>
  </property>
  <property fmtid="{D5CDD505-2E9C-101B-9397-08002B2CF9AE}" pid="9" name="Security Classification">
    <vt:lpwstr>21;#OFFICIAL|c2540f30-f875-494b-a43f-ebfb5017a6ad</vt:lpwstr>
  </property>
  <property fmtid="{D5CDD505-2E9C-101B-9397-08002B2CF9AE}" pid="10" name="Stakeholder_x0020_3">
    <vt:lpwstr/>
  </property>
  <property fmtid="{D5CDD505-2E9C-101B-9397-08002B2CF9AE}" pid="11" name="Stakeholder_x0020_4">
    <vt:lpwstr/>
  </property>
  <property fmtid="{D5CDD505-2E9C-101B-9397-08002B2CF9AE}" pid="12" name="Stakeholder_x0020_2">
    <vt:lpwstr/>
  </property>
  <property fmtid="{D5CDD505-2E9C-101B-9397-08002B2CF9AE}" pid="13" name="Stakeholder_x0020_5">
    <vt:lpwstr/>
  </property>
  <property fmtid="{D5CDD505-2E9C-101B-9397-08002B2CF9AE}" pid="14" name="SharedWithUsers">
    <vt:lpwstr>205;#David Roberts</vt:lpwstr>
  </property>
  <property fmtid="{D5CDD505-2E9C-101B-9397-08002B2CF9AE}" pid="15" name="Stakeholder 5">
    <vt:lpwstr/>
  </property>
  <property fmtid="{D5CDD505-2E9C-101B-9397-08002B2CF9AE}" pid="16" name="Stakeholder 3">
    <vt:lpwstr/>
  </property>
  <property fmtid="{D5CDD505-2E9C-101B-9397-08002B2CF9AE}" pid="17" name="Stakeholder 4">
    <vt:lpwstr/>
  </property>
</Properties>
</file>