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8_{FBFE8604-5C9F-446F-A19C-A32FA57E65F4}" xr6:coauthVersionLast="45" xr6:coauthVersionMax="45" xr10:uidLastSave="{00000000-0000-0000-0000-000000000000}"/>
  <bookViews>
    <workbookView xWindow="3823" yWindow="1029" windowWidth="18600" windowHeight="13868"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sewerage'!$B$2:$X$34</definedName>
    <definedName name="_xlnm.Print_Area" localSheetId="0">'Bulk supply water'!$B$2:$AA$75</definedName>
    <definedName name="_xlnm.Print_Titles" localSheetId="1">'Bulk supply sewerage'!$B:$C</definedName>
    <definedName name="_xlnm.Print_Titles" localSheetId="0">'Bulk supply water'!$B:$D</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5" l="1"/>
  <c r="R22" i="5"/>
  <c r="M23" i="5"/>
  <c r="M22" i="5"/>
  <c r="H23" i="5"/>
  <c r="H22" i="5"/>
  <c r="R10" i="5"/>
  <c r="M10" i="5"/>
  <c r="H10" i="5"/>
  <c r="E34" i="3" l="1"/>
  <c r="J11" i="3"/>
  <c r="N11" i="3" s="1"/>
  <c r="J10" i="3"/>
  <c r="N10" i="3" s="1"/>
  <c r="I11" i="3"/>
  <c r="I10" i="3"/>
  <c r="O10" i="3" l="1"/>
  <c r="S10" i="3" s="1"/>
  <c r="O11" i="3"/>
  <c r="S11" i="3" s="1"/>
  <c r="E74" i="3"/>
  <c r="P48" i="3" l="1"/>
  <c r="O43" i="3"/>
  <c r="I26" i="5" l="1"/>
  <c r="N26" i="5" s="1"/>
  <c r="I27" i="5"/>
  <c r="N27" i="5" s="1"/>
  <c r="I29" i="5"/>
  <c r="N29" i="5" s="1"/>
  <c r="I30" i="5"/>
  <c r="N30" i="5" s="1"/>
  <c r="I25" i="5"/>
  <c r="N25" i="5" s="1"/>
  <c r="M13" i="5"/>
  <c r="J71" i="3" l="1"/>
  <c r="O71" i="3" s="1"/>
  <c r="J69" i="3"/>
  <c r="O69" i="3" s="1"/>
  <c r="J67" i="3"/>
  <c r="O67" i="3" s="1"/>
  <c r="J66" i="3"/>
  <c r="O66" i="3" s="1"/>
  <c r="J65" i="3"/>
  <c r="O65" i="3" s="1"/>
  <c r="J64" i="3"/>
  <c r="O64" i="3" s="1"/>
  <c r="J62" i="3"/>
  <c r="O62" i="3" s="1"/>
  <c r="J61" i="3"/>
  <c r="O61" i="3" s="1"/>
  <c r="J60" i="3"/>
  <c r="O60" i="3" s="1"/>
  <c r="J59" i="3"/>
  <c r="O59" i="3" s="1"/>
  <c r="J58" i="3"/>
  <c r="O58" i="3" s="1"/>
  <c r="J57" i="3"/>
  <c r="O57" i="3" s="1"/>
  <c r="J55" i="3"/>
  <c r="O55" i="3" s="1"/>
  <c r="J54" i="3"/>
  <c r="O54" i="3" s="1"/>
  <c r="J53" i="3"/>
  <c r="O53" i="3" s="1"/>
  <c r="J52" i="3"/>
  <c r="O52" i="3" s="1"/>
  <c r="J51" i="3"/>
  <c r="O51" i="3" s="1"/>
  <c r="J50" i="3"/>
  <c r="O50" i="3" s="1"/>
  <c r="J48" i="3"/>
  <c r="O48" i="3" s="1"/>
  <c r="J46" i="3"/>
  <c r="O46" i="3" s="1"/>
  <c r="J45" i="3"/>
  <c r="J74" i="3" l="1"/>
  <c r="O45" i="3"/>
  <c r="O74" i="3" s="1"/>
  <c r="J32" i="3"/>
  <c r="O32" i="3" s="1"/>
  <c r="J31" i="3"/>
  <c r="O31" i="3" s="1"/>
  <c r="J29" i="3"/>
  <c r="O29" i="3" s="1"/>
  <c r="J27" i="3"/>
  <c r="O27" i="3" s="1"/>
  <c r="J26" i="3"/>
  <c r="O26" i="3" s="1"/>
  <c r="J25" i="3"/>
  <c r="O25" i="3" s="1"/>
  <c r="J24" i="3"/>
  <c r="O24" i="3" s="1"/>
  <c r="J23" i="3"/>
  <c r="O23" i="3" s="1"/>
  <c r="J22" i="3"/>
  <c r="O22" i="3" s="1"/>
  <c r="J21" i="3"/>
  <c r="J20" i="3"/>
  <c r="O20" i="3" s="1"/>
  <c r="J18" i="3"/>
  <c r="O18" i="3" s="1"/>
  <c r="J17" i="3"/>
  <c r="O17" i="3" s="1"/>
  <c r="J16" i="3"/>
  <c r="O16" i="3" s="1"/>
  <c r="J15" i="3"/>
  <c r="O15" i="3" s="1"/>
  <c r="O13" i="3"/>
  <c r="J12" i="3"/>
  <c r="O12" i="3" s="1"/>
  <c r="O21" i="3" l="1"/>
  <c r="O34" i="3" s="1"/>
  <c r="J34" i="3"/>
  <c r="R30" i="5"/>
  <c r="R29" i="5"/>
  <c r="R27" i="5"/>
  <c r="R26" i="5"/>
  <c r="R25" i="5"/>
  <c r="M30" i="5"/>
  <c r="M29" i="5"/>
  <c r="M27" i="5"/>
  <c r="M26" i="5"/>
  <c r="M25" i="5"/>
  <c r="H30" i="5"/>
  <c r="H29" i="5"/>
  <c r="H27" i="5"/>
  <c r="H26" i="5"/>
  <c r="H25" i="5"/>
  <c r="M33" i="5" l="1"/>
  <c r="S71" i="3"/>
  <c r="S69" i="3"/>
  <c r="S67" i="3"/>
  <c r="S66" i="3"/>
  <c r="S65" i="3"/>
  <c r="S64" i="3"/>
  <c r="S62" i="3"/>
  <c r="S61" i="3"/>
  <c r="S60" i="3"/>
  <c r="S59" i="3"/>
  <c r="S58" i="3"/>
  <c r="S57" i="3"/>
  <c r="S55" i="3"/>
  <c r="S54" i="3"/>
  <c r="S53" i="3"/>
  <c r="S52" i="3"/>
  <c r="S51" i="3"/>
  <c r="S50" i="3"/>
  <c r="S48" i="3"/>
  <c r="S46" i="3"/>
  <c r="S45" i="3"/>
  <c r="S43" i="3"/>
  <c r="N71" i="3"/>
  <c r="N69" i="3"/>
  <c r="N67" i="3"/>
  <c r="N66" i="3"/>
  <c r="N65" i="3"/>
  <c r="N64" i="3"/>
  <c r="N62" i="3"/>
  <c r="N61" i="3"/>
  <c r="N60" i="3"/>
  <c r="N59" i="3"/>
  <c r="N58" i="3"/>
  <c r="N57" i="3"/>
  <c r="N55" i="3"/>
  <c r="N54" i="3"/>
  <c r="N53" i="3"/>
  <c r="N52" i="3"/>
  <c r="N51" i="3"/>
  <c r="N50" i="3"/>
  <c r="N48" i="3"/>
  <c r="N46" i="3"/>
  <c r="N45" i="3"/>
  <c r="N43" i="3"/>
  <c r="I71" i="3"/>
  <c r="I69" i="3"/>
  <c r="I67" i="3"/>
  <c r="I66" i="3"/>
  <c r="I65" i="3"/>
  <c r="I64" i="3"/>
  <c r="I62" i="3"/>
  <c r="I61" i="3"/>
  <c r="I60" i="3"/>
  <c r="I59" i="3"/>
  <c r="I58" i="3"/>
  <c r="I57" i="3"/>
  <c r="I55" i="3"/>
  <c r="I54" i="3"/>
  <c r="I53" i="3"/>
  <c r="I52" i="3"/>
  <c r="I51" i="3"/>
  <c r="I50" i="3"/>
  <c r="I48" i="3"/>
  <c r="I46" i="3"/>
  <c r="I45" i="3"/>
  <c r="I43" i="3"/>
  <c r="S32" i="3"/>
  <c r="S31" i="3"/>
  <c r="S29" i="3"/>
  <c r="S27" i="3"/>
  <c r="S26" i="3"/>
  <c r="S25" i="3"/>
  <c r="S24" i="3"/>
  <c r="S23" i="3"/>
  <c r="S22" i="3"/>
  <c r="S21" i="3"/>
  <c r="S20" i="3"/>
  <c r="S18" i="3"/>
  <c r="S17" i="3"/>
  <c r="S16" i="3"/>
  <c r="S15" i="3"/>
  <c r="S13" i="3"/>
  <c r="S12" i="3"/>
  <c r="N32" i="3"/>
  <c r="N31" i="3"/>
  <c r="N29" i="3"/>
  <c r="N27" i="3"/>
  <c r="N26" i="3"/>
  <c r="N25" i="3"/>
  <c r="N24" i="3"/>
  <c r="N23" i="3"/>
  <c r="N22" i="3"/>
  <c r="N21" i="3"/>
  <c r="N20" i="3"/>
  <c r="N18" i="3"/>
  <c r="N17" i="3"/>
  <c r="N16" i="3"/>
  <c r="N15" i="3"/>
  <c r="N13" i="3"/>
  <c r="N12" i="3"/>
  <c r="I32" i="3"/>
  <c r="I31" i="3"/>
  <c r="I29" i="3"/>
  <c r="I27" i="3"/>
  <c r="I26" i="3"/>
  <c r="I25" i="3"/>
  <c r="I24" i="3"/>
  <c r="I23" i="3"/>
  <c r="I22" i="3"/>
  <c r="I21" i="3"/>
  <c r="I20" i="3"/>
  <c r="I18" i="3"/>
  <c r="I17" i="3"/>
  <c r="I16" i="3"/>
  <c r="I15" i="3"/>
  <c r="I13" i="3"/>
  <c r="I12" i="3"/>
  <c r="N34" i="3" l="1"/>
  <c r="I34" i="3"/>
  <c r="S34" i="3"/>
  <c r="S74" i="3"/>
  <c r="N74" i="3"/>
  <c r="I74" i="3"/>
  <c r="N33" i="5"/>
  <c r="I33" i="5"/>
  <c r="R13" i="5"/>
  <c r="H13" i="5"/>
  <c r="N13" i="5"/>
  <c r="I13" i="5"/>
  <c r="R33" i="5"/>
  <c r="H33" i="5"/>
  <c r="D33" i="5"/>
  <c r="D13" i="5"/>
</calcChain>
</file>

<file path=xl/sharedStrings.xml><?xml version="1.0" encoding="utf-8"?>
<sst xmlns="http://schemas.openxmlformats.org/spreadsheetml/2006/main" count="578" uniqueCount="150">
  <si>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</si>
  <si>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</si>
  <si>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</si>
  <si>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</si>
  <si>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</si>
  <si>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</si>
  <si>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</si>
  <si>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</si>
  <si>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</si>
  <si>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</si>
  <si>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</si>
  <si>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</si>
  <si>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</si>
  <si>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</si>
  <si>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</si>
  <si>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</si>
  <si>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</si>
  <si>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</si>
  <si>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</si>
  <si>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</si>
  <si>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</si>
  <si>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</si>
  <si>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</si>
  <si>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</si>
  <si>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</si>
  <si>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</si>
  <si>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</si>
  <si>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</si>
  <si>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</si>
  <si>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</si>
  <si>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</si>
  <si>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</si>
  <si>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</si>
  <si>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</si>
  <si>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</si>
  <si>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</si>
  <si>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</si>
  <si>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</si>
  <si>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</si>
  <si>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</si>
  <si>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</si>
  <si>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</si>
  <si>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</si>
  <si>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</si>
  <si>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</si>
  <si>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</si>
  <si>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</si>
  <si>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</si>
  <si>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</si>
  <si>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</si>
  <si>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</si>
  <si>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</si>
  <si>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</si>
  <si>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</si>
  <si>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</si>
  <si>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</si>
  <si>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</si>
  <si>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</si>
  <si>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</si>
  <si>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</si>
  <si>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</si>
  <si>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</si>
  <si>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</si>
  <si>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</si>
  <si>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</si>
  <si>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</si>
  <si>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</si>
  <si>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</si>
  <si>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</si>
  <si>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</si>
  <si>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</si>
  <si>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</si>
  <si>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</si>
  <si>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</si>
  <si>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Cambridge</t>
  </si>
  <si>
    <t xml:space="preserve">Barnham village </t>
  </si>
  <si>
    <t>Northstowe</t>
  </si>
  <si>
    <t>Severn Trent</t>
  </si>
  <si>
    <t>Milton</t>
  </si>
  <si>
    <t>Hothorpe Estate, Lubenham Rd</t>
  </si>
  <si>
    <t>Theddingworth Road</t>
  </si>
  <si>
    <t>Stone Road End</t>
  </si>
  <si>
    <t>Essex &amp; Suffolk</t>
  </si>
  <si>
    <t>Layer Bretton</t>
  </si>
  <si>
    <t>Maldon Rd</t>
  </si>
  <si>
    <t>Ranks Green Rd</t>
  </si>
  <si>
    <t>Hogwells</t>
  </si>
  <si>
    <t>Fuller Street</t>
  </si>
  <si>
    <t>Grange Rd, Tiptree</t>
  </si>
  <si>
    <t>Buxted Chickens</t>
  </si>
  <si>
    <t>Woods Meadow</t>
  </si>
  <si>
    <t>Thames</t>
  </si>
  <si>
    <t>Quainton</t>
  </si>
  <si>
    <t>Yorkshire</t>
  </si>
  <si>
    <t>Wroot Road, Finningley</t>
  </si>
  <si>
    <t>Finningely Village</t>
  </si>
  <si>
    <t>Ruthamford North</t>
  </si>
  <si>
    <t>Thetford</t>
  </si>
  <si>
    <t>Ruthamford South</t>
  </si>
  <si>
    <t>Central Lincolnshire</t>
  </si>
  <si>
    <t>South Essex</t>
  </si>
  <si>
    <t>Affinity Water</t>
  </si>
  <si>
    <t>Grafham</t>
  </si>
  <si>
    <t>Cambridge Water</t>
  </si>
  <si>
    <t>Earith Bridge</t>
  </si>
  <si>
    <t>Ely</t>
  </si>
  <si>
    <t>Stokes Bridge</t>
  </si>
  <si>
    <t>Thames Water</t>
  </si>
  <si>
    <t>Finmere</t>
  </si>
  <si>
    <t>Mixbury</t>
  </si>
  <si>
    <t>Juniper Hill</t>
  </si>
  <si>
    <t>Goddington</t>
  </si>
  <si>
    <t>Newton Purcell</t>
  </si>
  <si>
    <t>Cheddington</t>
  </si>
  <si>
    <t>Essex &amp; Suffolk Water</t>
  </si>
  <si>
    <t>Silver End</t>
  </si>
  <si>
    <t>Severn Trent Water</t>
  </si>
  <si>
    <t>Wing</t>
  </si>
  <si>
    <t>Tickencote</t>
  </si>
  <si>
    <t>East Lincolnshire</t>
  </si>
  <si>
    <t>Sewstern</t>
  </si>
  <si>
    <t>Scrooby</t>
  </si>
  <si>
    <t>Welham</t>
  </si>
  <si>
    <t>Barrowden</t>
  </si>
  <si>
    <t>IWNL</t>
  </si>
  <si>
    <t>Priors Hall</t>
  </si>
  <si>
    <t>Brooklands</t>
  </si>
  <si>
    <t>Great Billing Way</t>
  </si>
  <si>
    <t>Norwich Common</t>
  </si>
  <si>
    <t>Norwich &amp; The Broads</t>
  </si>
  <si>
    <t>Icosa</t>
  </si>
  <si>
    <t>West Raynham</t>
  </si>
  <si>
    <t>Treated</t>
  </si>
  <si>
    <t>Pre-privatisation</t>
  </si>
  <si>
    <t>In perpetuity</t>
  </si>
  <si>
    <t>NA</t>
  </si>
  <si>
    <t>Sweetening flow, no charge</t>
  </si>
  <si>
    <t>Terms laid down in the Great Ouse Water Act 1961 &amp; amended by The Great Ouse Water Order 1971</t>
  </si>
  <si>
    <t>23 years</t>
  </si>
  <si>
    <t>Brentwood</t>
  </si>
  <si>
    <t>Chalton</t>
  </si>
  <si>
    <t>Doddinghurst</t>
  </si>
  <si>
    <t>Long Croft Road</t>
  </si>
  <si>
    <t>Farndon Road</t>
  </si>
  <si>
    <t>25 years</t>
  </si>
  <si>
    <t>NAV Bulk Supply Charge from 08/05/2018</t>
  </si>
  <si>
    <t>This is a sub meter of Tiptree - VC only</t>
  </si>
  <si>
    <t>Leep Networks (Water)</t>
  </si>
  <si>
    <t>Ramsey Mereside</t>
  </si>
  <si>
    <t>Swaffham Prior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</si>
</sst>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0_);\(#,##0\)"/>
    <numFmt numFmtId="165" formatCode="0.0000"/>
    <numFmt numFmtId="166" formatCode="mmm\ yyyy"/>
    <numFmt numFmtId="167" formatCode="dd/mm/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3">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85">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3" fontId="7" fillId="3" borderId="13"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29"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4" xfId="2" applyFont="1" applyFill="1" applyBorder="1" applyAlignment="1">
      <alignment horizontal="center" vertical="center"/>
    </xf>
    <xf numFmtId="0" fontId="6" fillId="2" borderId="45" xfId="2" applyFont="1" applyFill="1" applyBorder="1" applyAlignment="1">
      <alignment horizontal="center" vertical="center"/>
    </xf>
    <xf numFmtId="0" fontId="14" fillId="0" borderId="43"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39" xfId="2" applyFont="1" applyFill="1" applyBorder="1" applyAlignment="1">
      <alignment horizontal="center" vertical="center"/>
    </xf>
    <xf numFmtId="0" fontId="6" fillId="2" borderId="38"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8" fillId="3" borderId="51" xfId="1" applyFont="1" applyFill="1" applyBorder="1" applyAlignment="1">
      <alignment horizontal="left"/>
    </xf>
    <xf numFmtId="0" fontId="8" fillId="3" borderId="37" xfId="1" applyFont="1" applyFill="1" applyBorder="1" applyAlignment="1">
      <alignment horizontal="left"/>
    </xf>
    <xf numFmtId="0" fontId="8" fillId="3" borderId="46" xfId="1" applyFont="1" applyFill="1" applyBorder="1" applyAlignment="1">
      <alignment horizontal="left"/>
    </xf>
    <xf numFmtId="164" fontId="8" fillId="3" borderId="51" xfId="1" applyNumberFormat="1" applyFont="1" applyFill="1" applyBorder="1" applyAlignment="1">
      <alignment horizontal="right"/>
    </xf>
    <xf numFmtId="164" fontId="8" fillId="3" borderId="37" xfId="1" applyNumberFormat="1" applyFont="1" applyFill="1" applyBorder="1" applyAlignment="1">
      <alignment horizontal="right"/>
    </xf>
    <xf numFmtId="165" fontId="8" fillId="3" borderId="37" xfId="1" applyNumberFormat="1" applyFont="1" applyFill="1" applyBorder="1" applyAlignment="1">
      <alignment horizontal="right"/>
    </xf>
    <xf numFmtId="164" fontId="8" fillId="3" borderId="46" xfId="1" applyNumberFormat="1" applyFont="1" applyFill="1" applyBorder="1" applyAlignment="1">
      <alignment horizontal="right"/>
    </xf>
    <xf numFmtId="164" fontId="7" fillId="3" borderId="47"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8" fillId="3" borderId="52" xfId="1" applyFont="1" applyFill="1" applyBorder="1" applyAlignment="1">
      <alignment horizontal="left"/>
    </xf>
    <xf numFmtId="0" fontId="2" fillId="0" borderId="0" xfId="1" applyFont="1" applyAlignment="1">
      <alignment horizontal="left" vertical="center"/>
    </xf>
    <xf numFmtId="0" fontId="6" fillId="2" borderId="42"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50" xfId="2" applyFont="1" applyFill="1" applyBorder="1" applyAlignment="1">
      <alignment horizontal="center" vertical="center"/>
    </xf>
    <xf numFmtId="0" fontId="6" fillId="2" borderId="59" xfId="2" applyFont="1" applyFill="1" applyBorder="1" applyAlignment="1">
      <alignment horizontal="center" vertical="center"/>
    </xf>
    <xf numFmtId="0" fontId="14" fillId="0" borderId="62"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3" xfId="2" applyNumberFormat="1" applyFont="1" applyFill="1" applyBorder="1" applyAlignment="1">
      <alignment horizontal="right" wrapText="1"/>
    </xf>
    <xf numFmtId="3" fontId="7" fillId="3" borderId="50" xfId="2" applyNumberFormat="1" applyFont="1" applyFill="1" applyBorder="1" applyAlignment="1">
      <alignment horizontal="right" wrapText="1"/>
    </xf>
    <xf numFmtId="164" fontId="7" fillId="3" borderId="64" xfId="2" applyNumberFormat="1" applyFont="1" applyFill="1" applyBorder="1" applyAlignment="1">
      <alignment horizontal="right" wrapText="1"/>
    </xf>
    <xf numFmtId="0" fontId="1" fillId="0" borderId="36" xfId="1" applyBorder="1" applyAlignment="1">
      <alignment vertical="center" wrapText="1"/>
    </xf>
    <xf numFmtId="0" fontId="1" fillId="0" borderId="36" xfId="1" applyBorder="1" applyAlignment="1">
      <alignment vertical="center"/>
    </xf>
    <xf numFmtId="0" fontId="6" fillId="2" borderId="40" xfId="2" applyFont="1" applyFill="1" applyBorder="1" applyAlignment="1">
      <alignment horizontal="center" vertical="center"/>
    </xf>
    <xf numFmtId="0" fontId="6" fillId="2" borderId="41" xfId="2" applyFont="1" applyFill="1" applyBorder="1" applyAlignment="1">
      <alignment horizontal="center" vertical="center"/>
    </xf>
    <xf numFmtId="164" fontId="7" fillId="3" borderId="36" xfId="2" applyNumberFormat="1" applyFont="1" applyFill="1" applyBorder="1" applyAlignment="1">
      <alignment horizontal="right" wrapText="1"/>
    </xf>
    <xf numFmtId="164" fontId="7" fillId="3" borderId="58" xfId="2" applyNumberFormat="1" applyFont="1" applyFill="1" applyBorder="1" applyAlignment="1">
      <alignment horizontal="right" wrapText="1"/>
    </xf>
    <xf numFmtId="164" fontId="7" fillId="3" borderId="72" xfId="2" applyNumberFormat="1" applyFont="1" applyFill="1" applyBorder="1" applyAlignment="1">
      <alignment horizontal="right" wrapText="1"/>
    </xf>
    <xf numFmtId="164" fontId="7" fillId="3" borderId="34" xfId="2" applyNumberFormat="1" applyFont="1" applyFill="1" applyBorder="1" applyAlignment="1">
      <alignment horizontal="right" wrapText="1"/>
    </xf>
    <xf numFmtId="166" fontId="7" fillId="3" borderId="3" xfId="2" applyNumberFormat="1" applyFont="1" applyFill="1" applyBorder="1" applyAlignment="1">
      <alignment horizontal="right" wrapText="1"/>
    </xf>
    <xf numFmtId="3" fontId="7" fillId="3" borderId="26" xfId="2" applyNumberFormat="1" applyFont="1" applyFill="1" applyBorder="1" applyAlignment="1">
      <alignment wrapText="1"/>
    </xf>
    <xf numFmtId="164" fontId="7" fillId="3" borderId="53" xfId="2" applyNumberFormat="1" applyFont="1" applyFill="1" applyBorder="1" applyAlignment="1">
      <alignment wrapText="1"/>
    </xf>
    <xf numFmtId="164" fontId="7" fillId="3" borderId="26" xfId="2" applyNumberFormat="1" applyFont="1" applyFill="1" applyBorder="1" applyAlignment="1">
      <alignment wrapText="1"/>
    </xf>
    <xf numFmtId="167" fontId="7" fillId="3" borderId="3" xfId="2" applyNumberFormat="1" applyFont="1" applyFill="1" applyBorder="1" applyAlignment="1">
      <alignment horizontal="right" wrapText="1"/>
    </xf>
    <xf numFmtId="0" fontId="8" fillId="3" borderId="52" xfId="1" applyFont="1" applyFill="1" applyBorder="1" applyAlignment="1"/>
    <xf numFmtId="0" fontId="9" fillId="3" borderId="25" xfId="1" applyFont="1" applyFill="1" applyBorder="1" applyAlignment="1"/>
    <xf numFmtId="167" fontId="7" fillId="3" borderId="42" xfId="2" applyNumberFormat="1" applyFont="1" applyFill="1" applyBorder="1" applyAlignment="1">
      <alignment horizontal="right" wrapText="1"/>
    </xf>
    <xf numFmtId="167" fontId="7" fillId="3" borderId="50" xfId="2" applyNumberFormat="1" applyFont="1" applyFill="1" applyBorder="1" applyAlignment="1">
      <alignment horizontal="right" wrapText="1"/>
    </xf>
    <xf numFmtId="7" fontId="1" fillId="0" borderId="0" xfId="1" applyNumberFormat="1"/>
    <xf numFmtId="164" fontId="7" fillId="3" borderId="26" xfId="2" applyNumberFormat="1" applyFont="1" applyFill="1" applyBorder="1" applyAlignment="1">
      <alignment horizontal="left" wrapText="1"/>
    </xf>
    <xf numFmtId="3" fontId="7" fillId="3" borderId="23" xfId="2" applyNumberFormat="1" applyFont="1" applyFill="1" applyBorder="1" applyAlignment="1">
      <alignment wrapText="1"/>
    </xf>
    <xf numFmtId="3" fontId="7" fillId="3" borderId="3" xfId="2" applyNumberFormat="1" applyFont="1" applyFill="1" applyBorder="1" applyAlignment="1">
      <alignment wrapText="1"/>
    </xf>
    <xf numFmtId="0" fontId="1" fillId="0" borderId="36" xfId="1" applyBorder="1" applyAlignment="1">
      <alignment horizontal="left" vertical="center" wrapText="1"/>
    </xf>
    <xf numFmtId="0" fontId="1" fillId="0" borderId="50" xfId="1" applyBorder="1" applyAlignment="1">
      <alignment horizontal="left" vertical="center" wrapText="1"/>
    </xf>
    <xf numFmtId="0" fontId="6" fillId="2" borderId="30" xfId="2" applyFont="1" applyFill="1" applyBorder="1" applyAlignment="1">
      <alignment horizontal="center" vertical="center"/>
    </xf>
    <xf numFmtId="0" fontId="6" fillId="2" borderId="28" xfId="2" applyFont="1" applyFill="1" applyBorder="1" applyAlignment="1">
      <alignment horizontal="center" vertical="center"/>
    </xf>
    <xf numFmtId="0" fontId="6" fillId="2" borderId="29" xfId="2" applyFont="1" applyFill="1" applyBorder="1" applyAlignment="1">
      <alignment horizontal="center" vertical="center"/>
    </xf>
    <xf numFmtId="0" fontId="14" fillId="0" borderId="62" xfId="0" applyFont="1" applyBorder="1" applyAlignment="1">
      <alignment horizontal="left" vertical="center" wrapText="1"/>
    </xf>
    <xf numFmtId="0" fontId="14" fillId="0" borderId="71" xfId="0" applyFont="1" applyBorder="1" applyAlignment="1">
      <alignment horizontal="left" vertical="center" wrapText="1"/>
    </xf>
    <xf numFmtId="0" fontId="6" fillId="2" borderId="60" xfId="2" applyFont="1" applyFill="1" applyBorder="1" applyAlignment="1">
      <alignment horizontal="center" vertical="center"/>
    </xf>
    <xf numFmtId="0" fontId="6" fillId="2" borderId="61" xfId="2" applyFont="1" applyFill="1" applyBorder="1" applyAlignment="1">
      <alignment horizontal="center" vertical="center"/>
    </xf>
    <xf numFmtId="0" fontId="1" fillId="0" borderId="69" xfId="1" applyBorder="1" applyAlignment="1">
      <alignment horizontal="left" vertical="center" wrapText="1"/>
    </xf>
    <xf numFmtId="0" fontId="1" fillId="0" borderId="70" xfId="1" applyBorder="1" applyAlignment="1">
      <alignment horizontal="left" vertical="center" wrapText="1"/>
    </xf>
    <xf numFmtId="0" fontId="6" fillId="2" borderId="14"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1" fillId="0" borderId="68" xfId="1" applyBorder="1" applyAlignment="1">
      <alignment horizontal="center" vertical="center"/>
    </xf>
    <xf numFmtId="0" fontId="1" fillId="0" borderId="42"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35"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1"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5"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67" xfId="2" applyFont="1" applyFill="1" applyBorder="1" applyAlignment="1">
      <alignment horizontal="center" vertical="center"/>
    </xf>
    <xf numFmtId="0" fontId="6" fillId="2" borderId="66" xfId="2"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2" xfId="2" applyFont="1" applyFill="1" applyBorder="1" applyAlignment="1">
      <alignment horizontal="center" vertical="center" wrapText="1"/>
    </xf>
    <xf numFmtId="0" fontId="2" fillId="0" borderId="0" xfId="1" applyFont="1" applyAlignment="1">
      <alignment horizontal="left" vertical="center"/>
    </xf>
    <xf numFmtId="0" fontId="6" fillId="2" borderId="41" xfId="2" applyFont="1" applyFill="1" applyBorder="1" applyAlignment="1">
      <alignment horizontal="center" vertical="center"/>
    </xf>
    <xf numFmtId="0" fontId="6" fillId="2" borderId="54" xfId="2" applyFont="1" applyFill="1" applyBorder="1" applyAlignment="1">
      <alignment horizontal="center" vertical="center"/>
    </xf>
    <xf numFmtId="0" fontId="6" fillId="2" borderId="41" xfId="2" applyFont="1" applyFill="1" applyBorder="1" applyAlignment="1">
      <alignment horizontal="center" vertical="center" wrapText="1"/>
    </xf>
    <xf numFmtId="0" fontId="6" fillId="2" borderId="36" xfId="2" applyFont="1" applyFill="1" applyBorder="1" applyAlignment="1">
      <alignment horizontal="center" vertical="center" wrapText="1"/>
    </xf>
    <xf numFmtId="0" fontId="6" fillId="2" borderId="42"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50"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4"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0"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5">
    <cellStyle name="Normal" xfId="0" builtinId="0"/>
    <cellStyle name="Normal 2" xfId="3" xr:uid="{00000000-0005-0000-0000-000001000000}"/>
    <cellStyle name="Normal 2 3" xfId="2" xr:uid="{00000000-0005-0000-0000-000002000000}"/>
    <cellStyle name="Normal 3" xfId="4" xr:uid="{00000000-0005-0000-0000-000003000000}"/>
    <cellStyle name="Normal_Revised SAICS for water and for sewerage" xfId="1" xr:uid="{00000000-0005-0000-0000-000004000000}"/>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cell r="E3">
            <v>61</v>
          </cell>
          <cell r="F3"/>
          <cell r="G3">
            <v>6</v>
          </cell>
          <cell r="H3"/>
          <cell r="I3"/>
          <cell r="J3"/>
          <cell r="K3"/>
          <cell r="L3">
            <v>1</v>
          </cell>
          <cell r="M3">
            <v>12</v>
          </cell>
          <cell r="N3">
            <v>35</v>
          </cell>
          <cell r="O3">
            <v>1</v>
          </cell>
          <cell r="P3"/>
          <cell r="Q3"/>
          <cell r="R3">
            <v>1</v>
          </cell>
          <cell r="S3"/>
          <cell r="T3"/>
        </row>
        <row r="4">
          <cell r="A4">
            <v>15</v>
          </cell>
          <cell r="B4">
            <v>54281</v>
          </cell>
          <cell r="C4">
            <v>194556</v>
          </cell>
          <cell r="D4">
            <v>4</v>
          </cell>
          <cell r="E4">
            <v>2708</v>
          </cell>
          <cell r="F4">
            <v>13</v>
          </cell>
          <cell r="G4">
            <v>1</v>
          </cell>
          <cell r="H4">
            <v>17</v>
          </cell>
          <cell r="I4"/>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cell r="H5">
            <v>7</v>
          </cell>
          <cell r="I5"/>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cell r="E6">
            <v>1177</v>
          </cell>
          <cell r="F6">
            <v>2</v>
          </cell>
          <cell r="G6"/>
          <cell r="H6"/>
          <cell r="I6"/>
          <cell r="J6"/>
          <cell r="K6">
            <v>1</v>
          </cell>
          <cell r="L6">
            <v>2</v>
          </cell>
          <cell r="M6">
            <v>136</v>
          </cell>
          <cell r="N6">
            <v>98</v>
          </cell>
          <cell r="O6">
            <v>2</v>
          </cell>
          <cell r="P6">
            <v>1</v>
          </cell>
          <cell r="Q6">
            <v>1</v>
          </cell>
          <cell r="R6">
            <v>51</v>
          </cell>
          <cell r="S6"/>
          <cell r="T6">
            <v>1</v>
          </cell>
        </row>
        <row r="7">
          <cell r="A7">
            <v>30</v>
          </cell>
          <cell r="B7"/>
          <cell r="C7"/>
          <cell r="D7"/>
          <cell r="E7">
            <v>13</v>
          </cell>
          <cell r="F7">
            <v>1</v>
          </cell>
          <cell r="G7"/>
          <cell r="H7"/>
          <cell r="I7"/>
          <cell r="J7"/>
          <cell r="K7"/>
          <cell r="L7"/>
          <cell r="M7"/>
          <cell r="N7"/>
          <cell r="O7"/>
          <cell r="P7"/>
          <cell r="Q7"/>
          <cell r="R7"/>
          <cell r="S7"/>
          <cell r="T7"/>
        </row>
        <row r="8">
          <cell r="A8">
            <v>40</v>
          </cell>
          <cell r="B8">
            <v>12</v>
          </cell>
          <cell r="C8">
            <v>14</v>
          </cell>
          <cell r="D8"/>
          <cell r="E8">
            <v>599</v>
          </cell>
          <cell r="F8">
            <v>2</v>
          </cell>
          <cell r="G8"/>
          <cell r="H8"/>
          <cell r="I8">
            <v>1</v>
          </cell>
          <cell r="J8"/>
          <cell r="K8"/>
          <cell r="L8"/>
          <cell r="M8">
            <v>12</v>
          </cell>
          <cell r="N8">
            <v>13</v>
          </cell>
          <cell r="O8"/>
          <cell r="P8"/>
          <cell r="Q8"/>
          <cell r="R8">
            <v>10</v>
          </cell>
          <cell r="S8"/>
          <cell r="T8"/>
        </row>
        <row r="9">
          <cell r="A9">
            <v>50</v>
          </cell>
          <cell r="B9">
            <v>1</v>
          </cell>
          <cell r="C9">
            <v>2</v>
          </cell>
          <cell r="D9"/>
          <cell r="E9">
            <v>301</v>
          </cell>
          <cell r="F9">
            <v>5</v>
          </cell>
          <cell r="G9"/>
          <cell r="H9"/>
          <cell r="I9"/>
          <cell r="J9"/>
          <cell r="K9"/>
          <cell r="L9"/>
          <cell r="M9">
            <v>1</v>
          </cell>
          <cell r="N9">
            <v>1</v>
          </cell>
          <cell r="O9"/>
          <cell r="P9"/>
          <cell r="Q9"/>
          <cell r="R9">
            <v>5</v>
          </cell>
          <cell r="S9"/>
          <cell r="T9"/>
        </row>
        <row r="10">
          <cell r="A10">
            <v>80</v>
          </cell>
          <cell r="B10"/>
          <cell r="C10">
            <v>1</v>
          </cell>
          <cell r="D10"/>
          <cell r="E10">
            <v>91</v>
          </cell>
          <cell r="F10">
            <v>3</v>
          </cell>
          <cell r="G10"/>
          <cell r="H10"/>
          <cell r="I10">
            <v>1</v>
          </cell>
          <cell r="J10"/>
          <cell r="K10"/>
          <cell r="L10"/>
          <cell r="M10"/>
          <cell r="N10">
            <v>1</v>
          </cell>
          <cell r="O10"/>
          <cell r="P10"/>
          <cell r="Q10"/>
          <cell r="R10">
            <v>4</v>
          </cell>
          <cell r="S10"/>
          <cell r="T10"/>
        </row>
        <row r="11">
          <cell r="A11">
            <v>99</v>
          </cell>
          <cell r="B11"/>
          <cell r="C11"/>
          <cell r="D11"/>
          <cell r="E11">
            <v>1</v>
          </cell>
          <cell r="F11"/>
          <cell r="G11"/>
          <cell r="H11"/>
          <cell r="I11"/>
          <cell r="J11"/>
          <cell r="K11"/>
          <cell r="L11"/>
          <cell r="M11"/>
          <cell r="N11"/>
          <cell r="O11"/>
          <cell r="P11"/>
          <cell r="Q11"/>
          <cell r="R11"/>
          <cell r="S11"/>
          <cell r="T11"/>
        </row>
        <row r="12">
          <cell r="A12">
            <v>100</v>
          </cell>
          <cell r="B12">
            <v>2</v>
          </cell>
          <cell r="C12">
            <v>1</v>
          </cell>
          <cell r="D12"/>
          <cell r="E12">
            <v>40</v>
          </cell>
          <cell r="F12">
            <v>1</v>
          </cell>
          <cell r="G12"/>
          <cell r="H12"/>
          <cell r="I12"/>
          <cell r="J12"/>
          <cell r="K12"/>
          <cell r="L12"/>
          <cell r="M12">
            <v>2</v>
          </cell>
          <cell r="N12">
            <v>1</v>
          </cell>
          <cell r="O12"/>
          <cell r="P12"/>
          <cell r="Q12"/>
          <cell r="R12"/>
          <cell r="S12"/>
          <cell r="T12"/>
        </row>
        <row r="13">
          <cell r="A13">
            <v>150</v>
          </cell>
          <cell r="B13"/>
          <cell r="C13"/>
          <cell r="D13"/>
          <cell r="E13">
            <v>5</v>
          </cell>
          <cell r="F13"/>
          <cell r="G13"/>
          <cell r="H13"/>
          <cell r="I13"/>
          <cell r="J13"/>
          <cell r="K13"/>
          <cell r="L13"/>
          <cell r="M13"/>
          <cell r="N13"/>
          <cell r="O13"/>
          <cell r="P13"/>
          <cell r="Q13"/>
          <cell r="R13">
            <v>1</v>
          </cell>
          <cell r="S13"/>
          <cell r="T13"/>
        </row>
        <row r="14">
          <cell r="A14">
            <v>200</v>
          </cell>
          <cell r="B14">
            <v>1</v>
          </cell>
          <cell r="C14"/>
          <cell r="D14"/>
          <cell r="E14"/>
          <cell r="F14"/>
          <cell r="G14"/>
          <cell r="H14"/>
          <cell r="I14"/>
          <cell r="J14"/>
          <cell r="K14"/>
          <cell r="L14"/>
          <cell r="M14">
            <v>1</v>
          </cell>
          <cell r="N14"/>
          <cell r="O14"/>
          <cell r="P14"/>
          <cell r="Q14"/>
          <cell r="R14"/>
          <cell r="S14"/>
          <cell r="T14"/>
        </row>
        <row r="15">
          <cell r="A15">
            <v>250</v>
          </cell>
          <cell r="B15"/>
          <cell r="C15"/>
          <cell r="D15"/>
          <cell r="E15"/>
          <cell r="F15"/>
          <cell r="G15"/>
          <cell r="H15"/>
          <cell r="I15"/>
          <cell r="J15"/>
          <cell r="K15"/>
          <cell r="L15"/>
          <cell r="M15"/>
          <cell r="N15"/>
          <cell r="O15"/>
          <cell r="P15"/>
          <cell r="Q15"/>
          <cell r="R15"/>
          <cell r="S15"/>
          <cell r="T15"/>
        </row>
        <row r="16">
          <cell r="A16">
            <v>300</v>
          </cell>
          <cell r="B16"/>
          <cell r="C16"/>
          <cell r="D16"/>
          <cell r="E16"/>
          <cell r="F16"/>
          <cell r="G16"/>
          <cell r="H16"/>
          <cell r="I16"/>
          <cell r="J16"/>
          <cell r="K16"/>
          <cell r="L16"/>
          <cell r="M16"/>
          <cell r="N16"/>
          <cell r="O16"/>
          <cell r="P16"/>
          <cell r="Q16"/>
          <cell r="R16"/>
          <cell r="S16"/>
          <cell r="T16"/>
        </row>
        <row r="17">
          <cell r="A17">
            <v>375</v>
          </cell>
          <cell r="B17"/>
          <cell r="C17"/>
          <cell r="D17"/>
          <cell r="E17"/>
          <cell r="F17"/>
          <cell r="G17"/>
          <cell r="H17"/>
          <cell r="I17"/>
          <cell r="J17"/>
          <cell r="K17"/>
          <cell r="L17"/>
          <cell r="M17"/>
          <cell r="N17"/>
          <cell r="O17"/>
          <cell r="P17"/>
          <cell r="Q17"/>
          <cell r="R17"/>
          <cell r="S17"/>
          <cell r="T17"/>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92"/>
  <sheetViews>
    <sheetView showGridLines="0" tabSelected="1" topLeftCell="A2" zoomScale="70" zoomScaleNormal="70" workbookViewId="0">
      <pane xSplit="4" ySplit="1" topLeftCell="E3" activePane="bottomRight" state="frozen"/>
      <selection activeCell="A2" sqref="A2"/>
      <selection pane="topRight" activeCell="E2" sqref="E2"/>
      <selection pane="bottomLeft" activeCell="A3" sqref="A3"/>
      <selection pane="bottomRight" activeCell="A2" sqref="A2"/>
    </sheetView>
  </sheetViews>
  <sheetFormatPr defaultColWidth="0" defaultRowHeight="25.4" customHeight="1"/>
  <cols>
    <col min="1" max="1" width="7.0703125" style="2" customWidth="1"/>
    <col min="2" max="4" width="22.85546875" style="2" customWidth="1"/>
    <col min="5" max="19" width="17.35546875" style="2" customWidth="1"/>
    <col min="20" max="20" width="2" style="2" customWidth="1"/>
    <col min="21" max="25" width="17.35546875" style="2" customWidth="1"/>
    <col min="26" max="26" width="2.35546875" style="2" customWidth="1"/>
    <col min="27" max="27" width="48.7109375" style="2" customWidth="1"/>
    <col min="28" max="28" width="7.85546875" style="2" customWidth="1"/>
    <col min="29" max="32" width="17.35546875" style="2" hidden="1" customWidth="1"/>
    <col min="33" max="33" width="80.140625" style="2" hidden="1" customWidth="1"/>
    <col min="34" max="37" width="17.35546875" style="2" hidden="1" customWidth="1"/>
    <col min="38" max="16384" width="7.85546875" style="2" hidden="1"/>
  </cols>
  <sheetData>
    <row r="2" spans="2:27" ht="25.4" customHeight="1">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row>
    <row r="3" spans="2:27" ht="14.25" customHeight="1">
      <c r="B3" s="3"/>
      <c r="C3" s="3"/>
      <c r="D3" s="3"/>
      <c r="E3" s="4"/>
      <c r="F3" s="4"/>
      <c r="G3" s="4"/>
      <c r="H3" s="4"/>
      <c r="I3" s="4"/>
      <c r="J3" s="4"/>
      <c r="K3" s="4"/>
      <c r="L3" s="4"/>
      <c r="M3" s="4"/>
      <c r="N3" s="4"/>
      <c r="O3" s="4"/>
      <c r="P3" s="4"/>
      <c r="Q3" s="4"/>
      <c r="R3" s="4"/>
      <c r="S3" s="4"/>
      <c r="T3" s="4"/>
      <c r="U3" s="4"/>
      <c r="V3" s="4"/>
      <c r="W3" s="4"/>
      <c r="X3" s="4"/>
      <c r="Y3" s="4"/>
      <c r="Z3" s="4"/>
    </row>
    <row r="4" spans="2:27" ht="25.4" customHeight="1">
      <c r="B4" s="76" t="s">
        <v>1</v>
      </c>
      <c r="C4" s="76"/>
      <c r="D4" s="76"/>
      <c r="E4" s="4"/>
      <c r="F4" s="4"/>
      <c r="G4" s="4"/>
      <c r="H4" s="4"/>
      <c r="I4" s="4"/>
      <c r="J4" s="4"/>
      <c r="K4" s="4"/>
      <c r="L4" s="4"/>
      <c r="M4" s="5"/>
      <c r="N4" s="5"/>
      <c r="O4" s="5"/>
      <c r="P4" s="4"/>
      <c r="Q4" s="4"/>
      <c r="R4" s="4"/>
      <c r="S4" s="4"/>
      <c r="T4" s="4"/>
      <c r="U4" s="4"/>
      <c r="V4" s="6"/>
      <c r="W4" s="4"/>
      <c r="X4" s="4"/>
      <c r="Y4" s="4"/>
      <c r="Z4" s="4"/>
    </row>
    <row r="5" spans="2:27" ht="25.4"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155" t="s">
        <v>5</v>
      </c>
      <c r="C6" s="158" t="s">
        <v>6</v>
      </c>
      <c r="D6" s="161" t="s">
        <v>7</v>
      </c>
      <c r="E6" s="141" t="s">
        <v>8</v>
      </c>
      <c r="F6" s="137" t="s">
        <v>9</v>
      </c>
      <c r="G6" s="137" t="s">
        <v>10</v>
      </c>
      <c r="H6" s="137" t="s">
        <v>11</v>
      </c>
      <c r="I6" s="139" t="s">
        <v>12</v>
      </c>
      <c r="J6" s="141" t="s">
        <v>8</v>
      </c>
      <c r="K6" s="137" t="s">
        <v>9</v>
      </c>
      <c r="L6" s="137" t="s">
        <v>10</v>
      </c>
      <c r="M6" s="137" t="s">
        <v>11</v>
      </c>
      <c r="N6" s="139" t="s">
        <v>13</v>
      </c>
      <c r="O6" s="141" t="s">
        <v>8</v>
      </c>
      <c r="P6" s="137" t="s">
        <v>9</v>
      </c>
      <c r="Q6" s="137" t="s">
        <v>10</v>
      </c>
      <c r="R6" s="137" t="s">
        <v>11</v>
      </c>
      <c r="S6" s="139" t="s">
        <v>14</v>
      </c>
      <c r="U6" s="145" t="s">
        <v>15</v>
      </c>
      <c r="V6" s="137" t="s">
        <v>16</v>
      </c>
      <c r="W6" s="149" t="s">
        <v>17</v>
      </c>
      <c r="X6" s="149" t="s">
        <v>18</v>
      </c>
      <c r="Y6" s="151" t="s">
        <v>19</v>
      </c>
      <c r="AA6" s="131" t="s">
        <v>20</v>
      </c>
    </row>
    <row r="7" spans="2:27" ht="24.75" customHeight="1">
      <c r="B7" s="156"/>
      <c r="C7" s="159"/>
      <c r="D7" s="162"/>
      <c r="E7" s="164"/>
      <c r="F7" s="148"/>
      <c r="G7" s="148"/>
      <c r="H7" s="148"/>
      <c r="I7" s="140"/>
      <c r="J7" s="164"/>
      <c r="K7" s="148"/>
      <c r="L7" s="148"/>
      <c r="M7" s="148"/>
      <c r="N7" s="140"/>
      <c r="O7" s="164"/>
      <c r="P7" s="148"/>
      <c r="Q7" s="148"/>
      <c r="R7" s="148"/>
      <c r="S7" s="140"/>
      <c r="U7" s="146"/>
      <c r="V7" s="148"/>
      <c r="W7" s="150"/>
      <c r="X7" s="150"/>
      <c r="Y7" s="152"/>
      <c r="AA7" s="132"/>
    </row>
    <row r="8" spans="2:27" ht="25.4" customHeight="1">
      <c r="B8" s="156"/>
      <c r="C8" s="159"/>
      <c r="D8" s="162"/>
      <c r="E8" s="50" t="s">
        <v>21</v>
      </c>
      <c r="F8" s="48" t="s">
        <v>22</v>
      </c>
      <c r="G8" s="48" t="s">
        <v>23</v>
      </c>
      <c r="H8" s="48" t="s">
        <v>23</v>
      </c>
      <c r="I8" s="49" t="s">
        <v>23</v>
      </c>
      <c r="J8" s="50" t="s">
        <v>21</v>
      </c>
      <c r="K8" s="48" t="s">
        <v>22</v>
      </c>
      <c r="L8" s="48" t="s">
        <v>23</v>
      </c>
      <c r="M8" s="48" t="s">
        <v>23</v>
      </c>
      <c r="N8" s="49" t="s">
        <v>23</v>
      </c>
      <c r="O8" s="50" t="s">
        <v>21</v>
      </c>
      <c r="P8" s="48" t="s">
        <v>22</v>
      </c>
      <c r="Q8" s="48" t="s">
        <v>23</v>
      </c>
      <c r="R8" s="48" t="s">
        <v>23</v>
      </c>
      <c r="S8" s="49" t="s">
        <v>23</v>
      </c>
      <c r="U8" s="146"/>
      <c r="V8" s="143" t="s">
        <v>24</v>
      </c>
      <c r="W8" s="136" t="s">
        <v>25</v>
      </c>
      <c r="X8" s="136" t="s">
        <v>24</v>
      </c>
      <c r="Y8" s="130" t="s">
        <v>21</v>
      </c>
      <c r="AA8" s="132"/>
    </row>
    <row r="9" spans="2:27" ht="25.4" customHeight="1">
      <c r="B9" s="157"/>
      <c r="C9" s="160"/>
      <c r="D9" s="163"/>
      <c r="E9" s="121" t="s">
        <v>71</v>
      </c>
      <c r="F9" s="122"/>
      <c r="G9" s="122"/>
      <c r="H9" s="122"/>
      <c r="I9" s="123"/>
      <c r="J9" s="121" t="s">
        <v>72</v>
      </c>
      <c r="K9" s="122"/>
      <c r="L9" s="122"/>
      <c r="M9" s="122"/>
      <c r="N9" s="123"/>
      <c r="O9" s="121" t="s">
        <v>73</v>
      </c>
      <c r="P9" s="122"/>
      <c r="Q9" s="122"/>
      <c r="R9" s="122"/>
      <c r="S9" s="123"/>
      <c r="U9" s="147"/>
      <c r="V9" s="144"/>
      <c r="W9" s="136"/>
      <c r="X9" s="154"/>
      <c r="Y9" s="153"/>
      <c r="AA9" s="133"/>
    </row>
    <row r="10" spans="2:27" s="13" customFormat="1" ht="25.4" customHeight="1">
      <c r="B10" s="32" t="s">
        <v>74</v>
      </c>
      <c r="C10" s="40" t="s">
        <v>148</v>
      </c>
      <c r="D10" s="52" t="s">
        <v>96</v>
      </c>
      <c r="E10" s="51">
        <v>3002</v>
      </c>
      <c r="F10" s="24">
        <v>0.78920000000000001</v>
      </c>
      <c r="G10" s="25">
        <v>116</v>
      </c>
      <c r="H10" s="25"/>
      <c r="I10" s="39">
        <f t="shared" ref="I10:I13" si="0">(E10*F10)+G10+H10</f>
        <v>2485.1784000000002</v>
      </c>
      <c r="J10" s="51">
        <f t="shared" ref="J10:J32" si="1">E10</f>
        <v>3002</v>
      </c>
      <c r="K10" s="24">
        <v>0.79969999999999997</v>
      </c>
      <c r="L10" s="25">
        <v>110</v>
      </c>
      <c r="M10" s="25"/>
      <c r="N10" s="39">
        <f t="shared" ref="N10:N13" si="2">(J10*K10)+L10+M10</f>
        <v>2510.6994</v>
      </c>
      <c r="O10" s="51">
        <f t="shared" ref="O10:O11" si="3">J10</f>
        <v>3002</v>
      </c>
      <c r="P10" s="24">
        <v>0.8619</v>
      </c>
      <c r="Q10" s="25">
        <v>120</v>
      </c>
      <c r="R10" s="25"/>
      <c r="S10" s="39">
        <f t="shared" ref="S10:S13" si="4">(O10*P10)+Q10+R10</f>
        <v>2707.4238</v>
      </c>
      <c r="U10" s="26" t="s">
        <v>132</v>
      </c>
      <c r="V10" s="110" t="s">
        <v>133</v>
      </c>
      <c r="W10" s="14" t="s">
        <v>134</v>
      </c>
      <c r="X10" s="95" t="s">
        <v>135</v>
      </c>
      <c r="Y10" s="96"/>
      <c r="AA10" s="107"/>
    </row>
    <row r="11" spans="2:27" s="13" customFormat="1" ht="25.4" customHeight="1">
      <c r="B11" s="32" t="s">
        <v>74</v>
      </c>
      <c r="C11" s="40" t="s">
        <v>149</v>
      </c>
      <c r="D11" s="52" t="s">
        <v>98</v>
      </c>
      <c r="E11" s="51">
        <v>0</v>
      </c>
      <c r="F11" s="24">
        <v>0.78920000000000001</v>
      </c>
      <c r="G11" s="25">
        <v>148</v>
      </c>
      <c r="H11" s="25"/>
      <c r="I11" s="39">
        <f t="shared" si="0"/>
        <v>148</v>
      </c>
      <c r="J11" s="51">
        <f t="shared" si="1"/>
        <v>0</v>
      </c>
      <c r="K11" s="24">
        <v>0.79969999999999997</v>
      </c>
      <c r="L11" s="25">
        <v>149.41</v>
      </c>
      <c r="M11" s="25"/>
      <c r="N11" s="39">
        <f t="shared" si="2"/>
        <v>149.41</v>
      </c>
      <c r="O11" s="51">
        <f t="shared" si="3"/>
        <v>0</v>
      </c>
      <c r="P11" s="24">
        <v>0.8619</v>
      </c>
      <c r="Q11" s="25">
        <v>163.04</v>
      </c>
      <c r="R11" s="25"/>
      <c r="S11" s="39">
        <f t="shared" si="4"/>
        <v>163.04</v>
      </c>
      <c r="U11" s="26" t="s">
        <v>132</v>
      </c>
      <c r="V11" s="110">
        <v>41578</v>
      </c>
      <c r="W11" s="14"/>
      <c r="X11" s="95" t="s">
        <v>135</v>
      </c>
      <c r="Y11" s="96"/>
      <c r="AA11" s="107"/>
    </row>
    <row r="12" spans="2:27" s="13" customFormat="1" ht="25.4" customHeight="1">
      <c r="B12" s="32" t="s">
        <v>74</v>
      </c>
      <c r="C12" s="40" t="s">
        <v>75</v>
      </c>
      <c r="D12" s="52" t="s">
        <v>97</v>
      </c>
      <c r="E12" s="51">
        <v>49973</v>
      </c>
      <c r="F12" s="24">
        <v>0.85570000000000002</v>
      </c>
      <c r="G12" s="25">
        <v>160.44999999999999</v>
      </c>
      <c r="H12" s="25"/>
      <c r="I12" s="39">
        <f t="shared" si="0"/>
        <v>42922.346099999995</v>
      </c>
      <c r="J12" s="51">
        <f t="shared" si="1"/>
        <v>49973</v>
      </c>
      <c r="K12" s="24">
        <v>0.79969999999999997</v>
      </c>
      <c r="L12" s="25">
        <v>149.41</v>
      </c>
      <c r="M12" s="25"/>
      <c r="N12" s="39">
        <f t="shared" si="2"/>
        <v>40112.818100000004</v>
      </c>
      <c r="O12" s="51">
        <f>J12</f>
        <v>49973</v>
      </c>
      <c r="P12" s="24">
        <v>0.8619</v>
      </c>
      <c r="Q12" s="25">
        <v>163.04</v>
      </c>
      <c r="R12" s="25"/>
      <c r="S12" s="39">
        <f t="shared" si="4"/>
        <v>43234.768700000001</v>
      </c>
      <c r="U12" s="26" t="s">
        <v>132</v>
      </c>
      <c r="V12" s="110">
        <v>41578</v>
      </c>
      <c r="W12" s="14"/>
      <c r="X12" s="95" t="s">
        <v>135</v>
      </c>
      <c r="Y12" s="96"/>
      <c r="AA12" s="107"/>
    </row>
    <row r="13" spans="2:27" s="13" customFormat="1" ht="25.4" customHeight="1">
      <c r="B13" s="32" t="s">
        <v>74</v>
      </c>
      <c r="C13" s="40" t="s">
        <v>76</v>
      </c>
      <c r="D13" s="52" t="s">
        <v>98</v>
      </c>
      <c r="E13" s="51">
        <v>34369</v>
      </c>
      <c r="F13" s="24">
        <v>0.62070000000000003</v>
      </c>
      <c r="G13" s="25">
        <v>212.08</v>
      </c>
      <c r="H13" s="25"/>
      <c r="I13" s="39">
        <f t="shared" si="0"/>
        <v>21544.918300000001</v>
      </c>
      <c r="J13" s="51">
        <v>68182</v>
      </c>
      <c r="K13" s="24">
        <v>0.62890000000000001</v>
      </c>
      <c r="L13" s="25">
        <v>212.08</v>
      </c>
      <c r="M13" s="25"/>
      <c r="N13" s="39">
        <f t="shared" si="2"/>
        <v>43091.739800000003</v>
      </c>
      <c r="O13" s="51">
        <f>J13</f>
        <v>68182</v>
      </c>
      <c r="P13" s="24">
        <v>0.68120000000000003</v>
      </c>
      <c r="Q13" s="25">
        <v>163.04</v>
      </c>
      <c r="R13" s="25"/>
      <c r="S13" s="39">
        <f t="shared" si="4"/>
        <v>46608.618399999999</v>
      </c>
      <c r="U13" s="26" t="s">
        <v>132</v>
      </c>
      <c r="V13" s="110">
        <v>42016</v>
      </c>
      <c r="W13" s="14" t="s">
        <v>134</v>
      </c>
      <c r="X13" s="95" t="s">
        <v>135</v>
      </c>
      <c r="Y13" s="96"/>
      <c r="AA13" s="107"/>
    </row>
    <row r="14" spans="2:27" s="13" customFormat="1" ht="9.75" customHeight="1">
      <c r="B14" s="32"/>
      <c r="C14" s="40"/>
      <c r="D14" s="52"/>
      <c r="E14" s="51"/>
      <c r="F14" s="24"/>
      <c r="G14" s="25"/>
      <c r="H14" s="25"/>
      <c r="I14" s="39"/>
      <c r="J14" s="51"/>
      <c r="K14" s="24"/>
      <c r="L14" s="25"/>
      <c r="M14" s="25"/>
      <c r="N14" s="39"/>
      <c r="O14" s="51"/>
      <c r="P14" s="24"/>
      <c r="Q14" s="25"/>
      <c r="R14" s="25"/>
      <c r="S14" s="39"/>
      <c r="U14" s="26"/>
      <c r="V14" s="14"/>
      <c r="W14" s="14"/>
      <c r="X14" s="95"/>
      <c r="Y14" s="96"/>
      <c r="AA14" s="107"/>
    </row>
    <row r="15" spans="2:27" s="13" customFormat="1" ht="25.4" customHeight="1">
      <c r="B15" s="32" t="s">
        <v>77</v>
      </c>
      <c r="C15" s="40" t="s">
        <v>78</v>
      </c>
      <c r="D15" s="52" t="s">
        <v>99</v>
      </c>
      <c r="E15" s="51">
        <v>6489</v>
      </c>
      <c r="F15" s="24">
        <v>1.4559</v>
      </c>
      <c r="G15" s="25">
        <v>44.06</v>
      </c>
      <c r="H15" s="25"/>
      <c r="I15" s="39">
        <f t="shared" ref="I15:I18" si="5">(E15*F15)+G15+H15</f>
        <v>9491.3950999999997</v>
      </c>
      <c r="J15" s="51">
        <f t="shared" si="1"/>
        <v>6489</v>
      </c>
      <c r="K15" s="24">
        <v>1.4322999999999999</v>
      </c>
      <c r="L15" s="25">
        <v>43.419999999999995</v>
      </c>
      <c r="M15" s="25"/>
      <c r="N15" s="39">
        <f t="shared" ref="N15:N18" si="6">(J15*K15)+L15+M15</f>
        <v>9337.6147000000001</v>
      </c>
      <c r="O15" s="51">
        <f>J15</f>
        <v>6489</v>
      </c>
      <c r="P15" s="24">
        <v>1.5172000000000001</v>
      </c>
      <c r="Q15" s="25">
        <v>44.47</v>
      </c>
      <c r="R15" s="25"/>
      <c r="S15" s="39">
        <f t="shared" ref="S15:S18" si="7">(O15*P15)+Q15+R15</f>
        <v>9889.5807999999997</v>
      </c>
      <c r="U15" s="26" t="s">
        <v>132</v>
      </c>
      <c r="V15" s="14" t="s">
        <v>133</v>
      </c>
      <c r="W15" s="14" t="s">
        <v>134</v>
      </c>
      <c r="X15" s="95" t="s">
        <v>135</v>
      </c>
      <c r="Y15" s="96"/>
      <c r="AA15" s="107"/>
    </row>
    <row r="16" spans="2:27" s="13" customFormat="1" ht="25.4" customHeight="1">
      <c r="B16" s="32" t="s">
        <v>77</v>
      </c>
      <c r="C16" s="40" t="s">
        <v>79</v>
      </c>
      <c r="D16" s="52" t="s">
        <v>96</v>
      </c>
      <c r="E16" s="51">
        <v>423</v>
      </c>
      <c r="F16" s="24">
        <v>1.4559</v>
      </c>
      <c r="G16" s="25">
        <v>108.03</v>
      </c>
      <c r="H16" s="25"/>
      <c r="I16" s="39">
        <f t="shared" si="5"/>
        <v>723.87569999999994</v>
      </c>
      <c r="J16" s="51">
        <f t="shared" si="1"/>
        <v>423</v>
      </c>
      <c r="K16" s="24">
        <v>1.4322999999999999</v>
      </c>
      <c r="L16" s="25">
        <v>75.099999999999994</v>
      </c>
      <c r="M16" s="25"/>
      <c r="N16" s="39">
        <f t="shared" si="6"/>
        <v>680.96289999999999</v>
      </c>
      <c r="O16" s="51">
        <f>J16</f>
        <v>423</v>
      </c>
      <c r="P16" s="24">
        <v>1.5172000000000001</v>
      </c>
      <c r="Q16" s="25">
        <v>69.009999999999991</v>
      </c>
      <c r="R16" s="25"/>
      <c r="S16" s="39">
        <f t="shared" si="7"/>
        <v>710.78560000000004</v>
      </c>
      <c r="U16" s="26" t="s">
        <v>132</v>
      </c>
      <c r="V16" s="14" t="s">
        <v>133</v>
      </c>
      <c r="W16" s="14" t="s">
        <v>134</v>
      </c>
      <c r="X16" s="95" t="s">
        <v>135</v>
      </c>
      <c r="Y16" s="96"/>
      <c r="AA16" s="107"/>
    </row>
    <row r="17" spans="2:27" s="13" customFormat="1" ht="25.4" customHeight="1">
      <c r="B17" s="32" t="s">
        <v>77</v>
      </c>
      <c r="C17" s="40" t="s">
        <v>80</v>
      </c>
      <c r="D17" s="52" t="s">
        <v>96</v>
      </c>
      <c r="E17" s="51">
        <v>7953</v>
      </c>
      <c r="F17" s="24">
        <v>1.4559</v>
      </c>
      <c r="G17" s="25">
        <v>92</v>
      </c>
      <c r="H17" s="25"/>
      <c r="I17" s="39">
        <f t="shared" si="5"/>
        <v>11670.7727</v>
      </c>
      <c r="J17" s="51">
        <f t="shared" si="1"/>
        <v>7953</v>
      </c>
      <c r="K17" s="24">
        <v>1.4322999999999999</v>
      </c>
      <c r="L17" s="25">
        <v>43.419999999999995</v>
      </c>
      <c r="M17" s="25"/>
      <c r="N17" s="39">
        <f t="shared" si="6"/>
        <v>11434.501899999999</v>
      </c>
      <c r="O17" s="51">
        <f>J17</f>
        <v>7953</v>
      </c>
      <c r="P17" s="24">
        <v>1.5172000000000001</v>
      </c>
      <c r="Q17" s="25">
        <v>44.47</v>
      </c>
      <c r="R17" s="25"/>
      <c r="S17" s="39">
        <f t="shared" si="7"/>
        <v>12110.7616</v>
      </c>
      <c r="U17" s="26" t="s">
        <v>132</v>
      </c>
      <c r="V17" s="14" t="s">
        <v>133</v>
      </c>
      <c r="W17" s="14" t="s">
        <v>134</v>
      </c>
      <c r="X17" s="95" t="s">
        <v>135</v>
      </c>
      <c r="Y17" s="96"/>
      <c r="AA17" s="107"/>
    </row>
    <row r="18" spans="2:27" s="13" customFormat="1" ht="25.4" customHeight="1">
      <c r="B18" s="32" t="s">
        <v>77</v>
      </c>
      <c r="C18" s="40" t="s">
        <v>81</v>
      </c>
      <c r="D18" s="52" t="s">
        <v>99</v>
      </c>
      <c r="E18" s="51">
        <v>3152</v>
      </c>
      <c r="F18" s="24">
        <v>1.4559</v>
      </c>
      <c r="G18" s="25">
        <v>108.03</v>
      </c>
      <c r="H18" s="25"/>
      <c r="I18" s="39">
        <f t="shared" si="5"/>
        <v>4697.0267999999996</v>
      </c>
      <c r="J18" s="51">
        <f t="shared" si="1"/>
        <v>3152</v>
      </c>
      <c r="K18" s="24">
        <v>1.4322999999999999</v>
      </c>
      <c r="L18" s="25">
        <v>75.099999999999994</v>
      </c>
      <c r="M18" s="25"/>
      <c r="N18" s="39">
        <f t="shared" si="6"/>
        <v>4589.7096000000001</v>
      </c>
      <c r="O18" s="51">
        <f>J18</f>
        <v>3152</v>
      </c>
      <c r="P18" s="24">
        <v>1.5172000000000001</v>
      </c>
      <c r="Q18" s="25">
        <v>69.009999999999991</v>
      </c>
      <c r="R18" s="25"/>
      <c r="S18" s="39">
        <f t="shared" si="7"/>
        <v>4851.224400000001</v>
      </c>
      <c r="U18" s="26" t="s">
        <v>132</v>
      </c>
      <c r="V18" s="14" t="s">
        <v>133</v>
      </c>
      <c r="W18" s="14" t="s">
        <v>134</v>
      </c>
      <c r="X18" s="95" t="s">
        <v>135</v>
      </c>
      <c r="Y18" s="96"/>
      <c r="AA18" s="107"/>
    </row>
    <row r="19" spans="2:27" s="13" customFormat="1" ht="9.75" customHeight="1">
      <c r="B19" s="32"/>
      <c r="C19" s="40"/>
      <c r="D19" s="52"/>
      <c r="E19" s="51"/>
      <c r="F19" s="24"/>
      <c r="G19" s="25"/>
      <c r="H19" s="25"/>
      <c r="I19" s="39"/>
      <c r="J19" s="51"/>
      <c r="K19" s="24"/>
      <c r="L19" s="25"/>
      <c r="M19" s="25"/>
      <c r="N19" s="39"/>
      <c r="O19" s="51"/>
      <c r="P19" s="24"/>
      <c r="Q19" s="25"/>
      <c r="R19" s="25"/>
      <c r="S19" s="39"/>
      <c r="U19" s="26"/>
      <c r="V19" s="14"/>
      <c r="W19" s="14"/>
      <c r="X19" s="95"/>
      <c r="Y19" s="96"/>
      <c r="AA19" s="107"/>
    </row>
    <row r="20" spans="2:27" s="13" customFormat="1" ht="25.4" customHeight="1">
      <c r="B20" s="32" t="s">
        <v>82</v>
      </c>
      <c r="C20" s="40" t="s">
        <v>83</v>
      </c>
      <c r="D20" s="52" t="s">
        <v>100</v>
      </c>
      <c r="E20" s="51">
        <v>34667</v>
      </c>
      <c r="F20" s="24">
        <v>1.3495999999999999</v>
      </c>
      <c r="G20" s="25">
        <v>3522.25</v>
      </c>
      <c r="H20" s="25"/>
      <c r="I20" s="39">
        <f t="shared" ref="I20:I27" si="8">(E20*F20)+G20+H20</f>
        <v>50308.833199999994</v>
      </c>
      <c r="J20" s="51">
        <f t="shared" si="1"/>
        <v>34667</v>
      </c>
      <c r="K20" s="24">
        <v>1.389</v>
      </c>
      <c r="L20" s="25">
        <v>3288.66</v>
      </c>
      <c r="M20" s="25"/>
      <c r="N20" s="39">
        <f t="shared" ref="N20:N27" si="9">(J20*K20)+L20+M20</f>
        <v>51441.123000000007</v>
      </c>
      <c r="O20" s="51">
        <f t="shared" ref="O20:O27" si="10">J20</f>
        <v>34667</v>
      </c>
      <c r="P20" s="24">
        <v>1.276</v>
      </c>
      <c r="Q20" s="25">
        <v>1833.2</v>
      </c>
      <c r="R20" s="25"/>
      <c r="S20" s="39">
        <f t="shared" ref="S20:S27" si="11">(O20*P20)+Q20+R20</f>
        <v>46068.292000000001</v>
      </c>
      <c r="U20" s="26" t="s">
        <v>132</v>
      </c>
      <c r="V20" s="14" t="s">
        <v>133</v>
      </c>
      <c r="W20" s="14" t="s">
        <v>134</v>
      </c>
      <c r="X20" s="95" t="s">
        <v>135</v>
      </c>
      <c r="Y20" s="96"/>
      <c r="AA20" s="107"/>
    </row>
    <row r="21" spans="2:27" s="13" customFormat="1" ht="25.4" customHeight="1">
      <c r="B21" s="32" t="s">
        <v>82</v>
      </c>
      <c r="C21" s="40" t="s">
        <v>84</v>
      </c>
      <c r="D21" s="52" t="s">
        <v>100</v>
      </c>
      <c r="E21" s="51">
        <v>2423</v>
      </c>
      <c r="F21" s="24">
        <v>1.4996</v>
      </c>
      <c r="G21" s="25">
        <v>20.9</v>
      </c>
      <c r="H21" s="25"/>
      <c r="I21" s="39">
        <f t="shared" si="8"/>
        <v>3654.4308000000001</v>
      </c>
      <c r="J21" s="51">
        <f t="shared" si="1"/>
        <v>2423</v>
      </c>
      <c r="K21" s="24">
        <v>1.5264</v>
      </c>
      <c r="L21" s="25">
        <v>21.6</v>
      </c>
      <c r="M21" s="25"/>
      <c r="N21" s="39">
        <f t="shared" si="9"/>
        <v>3720.0672</v>
      </c>
      <c r="O21" s="51">
        <f t="shared" si="10"/>
        <v>2423</v>
      </c>
      <c r="P21" s="24">
        <v>1.3431999999999999</v>
      </c>
      <c r="Q21" s="25">
        <v>19.600000000000001</v>
      </c>
      <c r="R21" s="25"/>
      <c r="S21" s="39">
        <f t="shared" si="11"/>
        <v>3274.1735999999996</v>
      </c>
      <c r="U21" s="26" t="s">
        <v>132</v>
      </c>
      <c r="V21" s="14" t="s">
        <v>133</v>
      </c>
      <c r="W21" s="14" t="s">
        <v>134</v>
      </c>
      <c r="X21" s="95" t="s">
        <v>135</v>
      </c>
      <c r="Y21" s="96"/>
      <c r="AA21" s="107"/>
    </row>
    <row r="22" spans="2:27" s="13" customFormat="1" ht="25.4" customHeight="1">
      <c r="B22" s="32" t="s">
        <v>82</v>
      </c>
      <c r="C22" s="40" t="s">
        <v>85</v>
      </c>
      <c r="D22" s="52" t="s">
        <v>100</v>
      </c>
      <c r="E22" s="51">
        <v>13600</v>
      </c>
      <c r="F22" s="24">
        <v>1.3495999999999999</v>
      </c>
      <c r="G22" s="25">
        <v>3522.25</v>
      </c>
      <c r="H22" s="25"/>
      <c r="I22" s="39">
        <f t="shared" si="8"/>
        <v>21876.809999999998</v>
      </c>
      <c r="J22" s="51">
        <f t="shared" si="1"/>
        <v>13600</v>
      </c>
      <c r="K22" s="24">
        <v>1.389</v>
      </c>
      <c r="L22" s="25">
        <v>3288.66</v>
      </c>
      <c r="M22" s="25"/>
      <c r="N22" s="39">
        <f t="shared" si="9"/>
        <v>22179.06</v>
      </c>
      <c r="O22" s="51">
        <f t="shared" si="10"/>
        <v>13600</v>
      </c>
      <c r="P22" s="24">
        <v>1.276</v>
      </c>
      <c r="Q22" s="25">
        <v>1833.2</v>
      </c>
      <c r="R22" s="25"/>
      <c r="S22" s="39">
        <f t="shared" si="11"/>
        <v>19186.8</v>
      </c>
      <c r="U22" s="26" t="s">
        <v>132</v>
      </c>
      <c r="V22" s="14" t="s">
        <v>133</v>
      </c>
      <c r="W22" s="14" t="s">
        <v>134</v>
      </c>
      <c r="X22" s="95" t="s">
        <v>135</v>
      </c>
      <c r="Y22" s="96"/>
      <c r="AA22" s="107"/>
    </row>
    <row r="23" spans="2:27" s="13" customFormat="1" ht="25.4" customHeight="1">
      <c r="B23" s="32" t="s">
        <v>82</v>
      </c>
      <c r="C23" s="40" t="s">
        <v>86</v>
      </c>
      <c r="D23" s="52" t="s">
        <v>100</v>
      </c>
      <c r="E23" s="51">
        <v>4083</v>
      </c>
      <c r="F23" s="24">
        <v>1.4996</v>
      </c>
      <c r="G23" s="25">
        <v>20.9</v>
      </c>
      <c r="H23" s="25"/>
      <c r="I23" s="39">
        <f t="shared" si="8"/>
        <v>6143.7667999999994</v>
      </c>
      <c r="J23" s="51">
        <f t="shared" si="1"/>
        <v>4083</v>
      </c>
      <c r="K23" s="24">
        <v>1.5264</v>
      </c>
      <c r="L23" s="25">
        <v>21.6</v>
      </c>
      <c r="M23" s="25"/>
      <c r="N23" s="39">
        <f t="shared" si="9"/>
        <v>6253.8912</v>
      </c>
      <c r="O23" s="51">
        <f t="shared" si="10"/>
        <v>4083</v>
      </c>
      <c r="P23" s="24">
        <v>1.3431999999999999</v>
      </c>
      <c r="Q23" s="25">
        <v>19.600000000000001</v>
      </c>
      <c r="R23" s="25"/>
      <c r="S23" s="39">
        <f t="shared" si="11"/>
        <v>5503.8856000000005</v>
      </c>
      <c r="U23" s="26" t="s">
        <v>132</v>
      </c>
      <c r="V23" s="14" t="s">
        <v>133</v>
      </c>
      <c r="W23" s="14" t="s">
        <v>134</v>
      </c>
      <c r="X23" s="95" t="s">
        <v>135</v>
      </c>
      <c r="Y23" s="96"/>
      <c r="AA23" s="107"/>
    </row>
    <row r="24" spans="2:27" s="13" customFormat="1" ht="25.4" customHeight="1">
      <c r="B24" s="32" t="s">
        <v>82</v>
      </c>
      <c r="C24" s="40" t="s">
        <v>87</v>
      </c>
      <c r="D24" s="52" t="s">
        <v>100</v>
      </c>
      <c r="E24" s="51">
        <v>11079</v>
      </c>
      <c r="F24" s="24">
        <v>1.4996</v>
      </c>
      <c r="G24" s="25">
        <v>20.9</v>
      </c>
      <c r="H24" s="25"/>
      <c r="I24" s="39">
        <f t="shared" si="8"/>
        <v>16634.968400000002</v>
      </c>
      <c r="J24" s="51">
        <f t="shared" si="1"/>
        <v>11079</v>
      </c>
      <c r="K24" s="24">
        <v>1.5264</v>
      </c>
      <c r="L24" s="25">
        <v>21.6</v>
      </c>
      <c r="M24" s="25"/>
      <c r="N24" s="39">
        <f t="shared" si="9"/>
        <v>16932.585599999999</v>
      </c>
      <c r="O24" s="51">
        <f t="shared" si="10"/>
        <v>11079</v>
      </c>
      <c r="P24" s="24">
        <v>1.3431999999999999</v>
      </c>
      <c r="Q24" s="25">
        <v>163</v>
      </c>
      <c r="R24" s="25"/>
      <c r="S24" s="39">
        <f t="shared" si="11"/>
        <v>15044.3128</v>
      </c>
      <c r="U24" s="26" t="s">
        <v>132</v>
      </c>
      <c r="V24" s="14" t="s">
        <v>133</v>
      </c>
      <c r="W24" s="14" t="s">
        <v>134</v>
      </c>
      <c r="X24" s="95" t="s">
        <v>135</v>
      </c>
      <c r="Y24" s="96"/>
      <c r="AA24" s="107"/>
    </row>
    <row r="25" spans="2:27" s="13" customFormat="1" ht="25.4" customHeight="1">
      <c r="B25" s="32" t="s">
        <v>82</v>
      </c>
      <c r="C25" s="40" t="s">
        <v>88</v>
      </c>
      <c r="D25" s="52" t="s">
        <v>100</v>
      </c>
      <c r="E25" s="51">
        <v>677851</v>
      </c>
      <c r="F25" s="24">
        <v>1.0497000000000001</v>
      </c>
      <c r="G25" s="25">
        <v>33514.299999999996</v>
      </c>
      <c r="H25" s="25"/>
      <c r="I25" s="39">
        <f t="shared" si="8"/>
        <v>745054.49470000016</v>
      </c>
      <c r="J25" s="51">
        <f t="shared" si="1"/>
        <v>677851</v>
      </c>
      <c r="K25" s="24">
        <v>1.0837000000000001</v>
      </c>
      <c r="L25" s="25">
        <v>33827.699999999997</v>
      </c>
      <c r="M25" s="25"/>
      <c r="N25" s="39">
        <f t="shared" si="9"/>
        <v>768414.82870000007</v>
      </c>
      <c r="O25" s="51">
        <f t="shared" si="10"/>
        <v>677851</v>
      </c>
      <c r="P25" s="24">
        <v>1.0611999999999999</v>
      </c>
      <c r="Q25" s="25">
        <v>26010.799999999999</v>
      </c>
      <c r="R25" s="25"/>
      <c r="S25" s="39">
        <f t="shared" si="11"/>
        <v>745346.28119999997</v>
      </c>
      <c r="U25" s="26" t="s">
        <v>132</v>
      </c>
      <c r="V25" s="14" t="s">
        <v>133</v>
      </c>
      <c r="W25" s="14" t="s">
        <v>134</v>
      </c>
      <c r="X25" s="95" t="s">
        <v>135</v>
      </c>
      <c r="Y25" s="96"/>
      <c r="AA25" s="107"/>
    </row>
    <row r="26" spans="2:27" s="13" customFormat="1" ht="25.4" customHeight="1">
      <c r="B26" s="32" t="s">
        <v>82</v>
      </c>
      <c r="C26" s="40" t="s">
        <v>89</v>
      </c>
      <c r="D26" s="52" t="s">
        <v>100</v>
      </c>
      <c r="E26" s="51">
        <v>96130</v>
      </c>
      <c r="F26" s="24">
        <v>1.1697</v>
      </c>
      <c r="G26" s="25">
        <v>12169.1</v>
      </c>
      <c r="H26" s="25"/>
      <c r="I26" s="39">
        <f t="shared" si="8"/>
        <v>124612.361</v>
      </c>
      <c r="J26" s="51">
        <f t="shared" si="1"/>
        <v>96130</v>
      </c>
      <c r="K26" s="24">
        <v>1.2059</v>
      </c>
      <c r="L26" s="25">
        <v>12082.32</v>
      </c>
      <c r="M26" s="25"/>
      <c r="N26" s="39">
        <f t="shared" si="9"/>
        <v>128005.48699999999</v>
      </c>
      <c r="O26" s="51">
        <f t="shared" si="10"/>
        <v>96130</v>
      </c>
      <c r="P26" s="24">
        <v>1.1686000000000001</v>
      </c>
      <c r="Q26" s="25">
        <v>7206</v>
      </c>
      <c r="R26" s="25"/>
      <c r="S26" s="39">
        <f t="shared" si="11"/>
        <v>119543.51800000001</v>
      </c>
      <c r="U26" s="26" t="s">
        <v>132</v>
      </c>
      <c r="V26" s="110">
        <v>42826</v>
      </c>
      <c r="W26" s="14" t="s">
        <v>134</v>
      </c>
      <c r="X26" s="95" t="s">
        <v>135</v>
      </c>
      <c r="Y26" s="96"/>
      <c r="AA26" s="107"/>
    </row>
    <row r="27" spans="2:27" s="13" customFormat="1" ht="25.4" customHeight="1">
      <c r="B27" s="32" t="s">
        <v>82</v>
      </c>
      <c r="C27" s="40" t="s">
        <v>90</v>
      </c>
      <c r="D27" s="52" t="s">
        <v>100</v>
      </c>
      <c r="E27" s="51">
        <v>20641</v>
      </c>
      <c r="F27" s="24">
        <v>1.4996</v>
      </c>
      <c r="G27" s="25">
        <v>1274.8000000000002</v>
      </c>
      <c r="H27" s="25"/>
      <c r="I27" s="39">
        <f t="shared" si="8"/>
        <v>32228.043600000001</v>
      </c>
      <c r="J27" s="51">
        <f t="shared" si="1"/>
        <v>20641</v>
      </c>
      <c r="K27" s="24">
        <v>1.5264</v>
      </c>
      <c r="L27" s="25">
        <v>1316.6</v>
      </c>
      <c r="M27" s="25"/>
      <c r="N27" s="39">
        <f t="shared" si="9"/>
        <v>32823.022400000002</v>
      </c>
      <c r="O27" s="51">
        <f t="shared" si="10"/>
        <v>20641</v>
      </c>
      <c r="P27" s="24">
        <v>1.3431999999999999</v>
      </c>
      <c r="Q27" s="25">
        <v>490</v>
      </c>
      <c r="R27" s="25"/>
      <c r="S27" s="39">
        <f t="shared" si="11"/>
        <v>28214.9912</v>
      </c>
      <c r="U27" s="26" t="s">
        <v>132</v>
      </c>
      <c r="V27" s="110">
        <v>41467</v>
      </c>
      <c r="W27" s="14" t="s">
        <v>134</v>
      </c>
      <c r="X27" s="95" t="s">
        <v>135</v>
      </c>
      <c r="Y27" s="96"/>
      <c r="AA27" s="107"/>
    </row>
    <row r="28" spans="2:27" s="13" customFormat="1" ht="9.75" customHeight="1">
      <c r="B28" s="32"/>
      <c r="C28" s="40"/>
      <c r="D28" s="52"/>
      <c r="E28" s="51"/>
      <c r="F28" s="24"/>
      <c r="G28" s="25"/>
      <c r="H28" s="25"/>
      <c r="I28" s="39"/>
      <c r="J28" s="51"/>
      <c r="K28" s="24"/>
      <c r="L28" s="25"/>
      <c r="M28" s="25"/>
      <c r="N28" s="39"/>
      <c r="O28" s="51"/>
      <c r="P28" s="24"/>
      <c r="Q28" s="25"/>
      <c r="R28" s="25"/>
      <c r="S28" s="39"/>
      <c r="U28" s="26"/>
      <c r="V28" s="14"/>
      <c r="W28" s="14"/>
      <c r="X28" s="95"/>
      <c r="Y28" s="96"/>
      <c r="AA28" s="107"/>
    </row>
    <row r="29" spans="2:27" s="13" customFormat="1" ht="25.4" customHeight="1">
      <c r="B29" s="32" t="s">
        <v>91</v>
      </c>
      <c r="C29" s="40" t="s">
        <v>92</v>
      </c>
      <c r="D29" s="52" t="s">
        <v>98</v>
      </c>
      <c r="E29" s="51">
        <v>26700</v>
      </c>
      <c r="F29" s="24"/>
      <c r="G29" s="25"/>
      <c r="H29" s="25"/>
      <c r="I29" s="39">
        <f>(E29*F29)+G29+H29</f>
        <v>0</v>
      </c>
      <c r="J29" s="51">
        <f t="shared" si="1"/>
        <v>26700</v>
      </c>
      <c r="K29" s="24"/>
      <c r="L29" s="25"/>
      <c r="M29" s="25"/>
      <c r="N29" s="39">
        <f>(J29*K29)+L29+M29</f>
        <v>0</v>
      </c>
      <c r="O29" s="51">
        <f>J29</f>
        <v>26700</v>
      </c>
      <c r="P29" s="24"/>
      <c r="Q29" s="25"/>
      <c r="R29" s="25"/>
      <c r="S29" s="39">
        <f>(O29*P29)+Q29+R29</f>
        <v>0</v>
      </c>
      <c r="U29" s="26" t="s">
        <v>132</v>
      </c>
      <c r="V29" s="106">
        <v>29921</v>
      </c>
      <c r="W29" s="14" t="s">
        <v>134</v>
      </c>
      <c r="X29" s="95" t="s">
        <v>135</v>
      </c>
      <c r="Y29" s="96"/>
      <c r="AA29" s="107" t="s">
        <v>136</v>
      </c>
    </row>
    <row r="30" spans="2:27" s="13" customFormat="1" ht="9.75" customHeight="1">
      <c r="B30" s="32"/>
      <c r="C30" s="40"/>
      <c r="D30" s="52"/>
      <c r="E30" s="51"/>
      <c r="F30" s="24"/>
      <c r="G30" s="25"/>
      <c r="H30" s="25"/>
      <c r="I30" s="39"/>
      <c r="J30" s="51"/>
      <c r="K30" s="24"/>
      <c r="L30" s="25"/>
      <c r="M30" s="25"/>
      <c r="N30" s="39"/>
      <c r="O30" s="51"/>
      <c r="P30" s="24"/>
      <c r="Q30" s="25"/>
      <c r="R30" s="25"/>
      <c r="S30" s="39"/>
      <c r="U30" s="26"/>
      <c r="V30" s="14"/>
      <c r="W30" s="14"/>
      <c r="X30" s="95"/>
      <c r="Y30" s="96"/>
      <c r="AA30" s="107"/>
    </row>
    <row r="31" spans="2:27" s="13" customFormat="1" ht="25.4" customHeight="1">
      <c r="B31" s="32" t="s">
        <v>93</v>
      </c>
      <c r="C31" s="40" t="s">
        <v>94</v>
      </c>
      <c r="D31" s="52" t="s">
        <v>99</v>
      </c>
      <c r="E31" s="51">
        <v>8212</v>
      </c>
      <c r="F31" s="24">
        <v>1.3677999999999999</v>
      </c>
      <c r="G31" s="25">
        <v>20.96</v>
      </c>
      <c r="H31" s="25"/>
      <c r="I31" s="39">
        <f t="shared" ref="I31:I32" si="12">(E31*F31)+G31+H31</f>
        <v>11253.333599999998</v>
      </c>
      <c r="J31" s="51">
        <f t="shared" si="1"/>
        <v>8212</v>
      </c>
      <c r="K31" s="24">
        <v>1.3452999999999999</v>
      </c>
      <c r="L31" s="25"/>
      <c r="M31" s="25"/>
      <c r="N31" s="39">
        <f t="shared" ref="N31:N32" si="13">(J31*K31)+L31+M31</f>
        <v>11047.6036</v>
      </c>
      <c r="O31" s="51">
        <f>J31</f>
        <v>8212</v>
      </c>
      <c r="P31" s="24">
        <v>1.3621000000000001</v>
      </c>
      <c r="Q31" s="25"/>
      <c r="R31" s="25"/>
      <c r="S31" s="39">
        <f t="shared" ref="S31:S32" si="14">(O31*P31)+Q31+R31</f>
        <v>11185.565200000001</v>
      </c>
      <c r="U31" s="26" t="s">
        <v>132</v>
      </c>
      <c r="V31" s="14" t="s">
        <v>133</v>
      </c>
      <c r="W31" s="14" t="s">
        <v>134</v>
      </c>
      <c r="X31" s="95" t="s">
        <v>135</v>
      </c>
      <c r="Y31" s="96"/>
      <c r="AA31" s="107"/>
    </row>
    <row r="32" spans="2:27" s="13" customFormat="1" ht="25.4" customHeight="1">
      <c r="B32" s="32" t="s">
        <v>93</v>
      </c>
      <c r="C32" s="40" t="s">
        <v>95</v>
      </c>
      <c r="D32" s="52" t="s">
        <v>99</v>
      </c>
      <c r="E32" s="51">
        <v>81892</v>
      </c>
      <c r="F32" s="24">
        <v>1.3456999999999999</v>
      </c>
      <c r="G32" s="25">
        <v>43.8</v>
      </c>
      <c r="H32" s="25"/>
      <c r="I32" s="39">
        <f t="shared" si="12"/>
        <v>110245.86439999999</v>
      </c>
      <c r="J32" s="51">
        <f t="shared" si="1"/>
        <v>81892</v>
      </c>
      <c r="K32" s="24">
        <v>1.3452999999999999</v>
      </c>
      <c r="L32" s="25"/>
      <c r="M32" s="25"/>
      <c r="N32" s="39">
        <f t="shared" si="13"/>
        <v>110169.3076</v>
      </c>
      <c r="O32" s="51">
        <f>J32</f>
        <v>81892</v>
      </c>
      <c r="P32" s="24">
        <v>1.3621000000000001</v>
      </c>
      <c r="Q32" s="25"/>
      <c r="R32" s="25"/>
      <c r="S32" s="39">
        <f t="shared" si="14"/>
        <v>111545.0932</v>
      </c>
      <c r="U32" s="26" t="s">
        <v>132</v>
      </c>
      <c r="V32" s="14" t="s">
        <v>133</v>
      </c>
      <c r="W32" s="14" t="s">
        <v>134</v>
      </c>
      <c r="X32" s="95" t="s">
        <v>135</v>
      </c>
      <c r="Y32" s="96"/>
      <c r="AA32" s="107"/>
    </row>
    <row r="33" spans="2:27" ht="15" customHeight="1">
      <c r="B33" s="66"/>
      <c r="C33" s="67"/>
      <c r="D33" s="68"/>
      <c r="E33" s="69"/>
      <c r="F33" s="71"/>
      <c r="G33" s="70"/>
      <c r="H33" s="70"/>
      <c r="I33" s="72"/>
      <c r="J33" s="69"/>
      <c r="K33" s="71"/>
      <c r="L33" s="70"/>
      <c r="M33" s="70"/>
      <c r="N33" s="70"/>
      <c r="O33" s="69"/>
      <c r="P33" s="71"/>
      <c r="Q33" s="70"/>
      <c r="R33" s="70"/>
      <c r="S33" s="72"/>
      <c r="U33" s="66"/>
      <c r="V33" s="67"/>
      <c r="W33" s="67"/>
      <c r="X33" s="67"/>
      <c r="Y33" s="68"/>
      <c r="AA33" s="75"/>
    </row>
    <row r="34" spans="2:27" ht="25.4" customHeight="1">
      <c r="B34" s="27" t="s">
        <v>26</v>
      </c>
      <c r="C34" s="16"/>
      <c r="D34" s="28"/>
      <c r="E34" s="55">
        <f>SUM(E10:E32)</f>
        <v>1082639</v>
      </c>
      <c r="F34" s="11"/>
      <c r="G34" s="12"/>
      <c r="H34" s="12"/>
      <c r="I34" s="54">
        <f>SUM(I10:I32)</f>
        <v>1215696.4196000001</v>
      </c>
      <c r="J34" s="55">
        <f>SUM(J10:J32)</f>
        <v>1116452</v>
      </c>
      <c r="K34" s="11"/>
      <c r="L34" s="12"/>
      <c r="M34" s="12"/>
      <c r="N34" s="10">
        <f>SUM(N10:N32)</f>
        <v>1262894.4327</v>
      </c>
      <c r="O34" s="55">
        <f>SUM(O10:O32)</f>
        <v>1116452</v>
      </c>
      <c r="P34" s="11"/>
      <c r="Q34" s="12"/>
      <c r="R34" s="12"/>
      <c r="S34" s="35">
        <f>SUM(S10:S32)</f>
        <v>1225189.1161</v>
      </c>
      <c r="U34" s="27"/>
      <c r="V34" s="16"/>
      <c r="W34" s="16"/>
      <c r="X34" s="16"/>
      <c r="Y34" s="28"/>
      <c r="AA34" s="46"/>
    </row>
    <row r="35" spans="2:27" ht="15" customHeight="1" thickBot="1">
      <c r="B35" s="29"/>
      <c r="C35" s="30"/>
      <c r="D35" s="31"/>
      <c r="E35" s="53"/>
      <c r="F35" s="37"/>
      <c r="G35" s="36"/>
      <c r="H35" s="36"/>
      <c r="I35" s="38"/>
      <c r="J35" s="53"/>
      <c r="K35" s="37"/>
      <c r="L35" s="36"/>
      <c r="M35" s="36"/>
      <c r="N35" s="36"/>
      <c r="O35" s="53"/>
      <c r="P35" s="37"/>
      <c r="Q35" s="36"/>
      <c r="R35" s="36"/>
      <c r="S35" s="38"/>
      <c r="U35" s="29"/>
      <c r="V35" s="30"/>
      <c r="W35" s="30"/>
      <c r="X35" s="30"/>
      <c r="Y35" s="31"/>
      <c r="AA35" s="47"/>
    </row>
    <row r="36" spans="2:27" ht="12" customHeight="1"/>
    <row r="37" spans="2:27" ht="25.4" customHeight="1">
      <c r="B37" s="76" t="s">
        <v>27</v>
      </c>
      <c r="C37" s="76"/>
      <c r="D37" s="76"/>
      <c r="E37" s="4"/>
      <c r="F37" s="4"/>
      <c r="G37" s="4"/>
      <c r="H37" s="4"/>
      <c r="I37" s="4"/>
      <c r="J37" s="4"/>
      <c r="K37" s="5"/>
      <c r="L37" s="4"/>
      <c r="M37" s="4"/>
      <c r="N37" s="4"/>
      <c r="O37" s="4"/>
      <c r="P37" s="6"/>
      <c r="Q37" s="4"/>
      <c r="R37" s="4"/>
      <c r="S37" s="4"/>
    </row>
    <row r="38" spans="2:27" ht="25.4" customHeight="1" thickBot="1">
      <c r="B38" s="7" t="s">
        <v>2</v>
      </c>
      <c r="C38" s="7"/>
      <c r="D38" s="7"/>
      <c r="E38" s="4"/>
      <c r="F38" s="4"/>
      <c r="G38" s="4"/>
      <c r="H38" s="4"/>
      <c r="I38" s="4"/>
      <c r="J38" s="4"/>
      <c r="K38" s="4"/>
      <c r="L38" s="4"/>
      <c r="M38" s="4"/>
      <c r="N38" s="4"/>
      <c r="O38" s="4"/>
      <c r="P38" s="4"/>
      <c r="Q38" s="4"/>
      <c r="R38" s="4"/>
      <c r="S38" s="4"/>
      <c r="U38" s="7" t="s">
        <v>3</v>
      </c>
      <c r="AA38" s="7" t="s">
        <v>4</v>
      </c>
    </row>
    <row r="39" spans="2:27" ht="25.4" customHeight="1">
      <c r="B39" s="155" t="s">
        <v>5</v>
      </c>
      <c r="C39" s="158" t="s">
        <v>6</v>
      </c>
      <c r="D39" s="161" t="s">
        <v>28</v>
      </c>
      <c r="E39" s="141" t="s">
        <v>29</v>
      </c>
      <c r="F39" s="137" t="s">
        <v>9</v>
      </c>
      <c r="G39" s="137" t="s">
        <v>10</v>
      </c>
      <c r="H39" s="137" t="s">
        <v>11</v>
      </c>
      <c r="I39" s="139" t="s">
        <v>30</v>
      </c>
      <c r="J39" s="141" t="s">
        <v>29</v>
      </c>
      <c r="K39" s="137" t="s">
        <v>9</v>
      </c>
      <c r="L39" s="137" t="s">
        <v>10</v>
      </c>
      <c r="M39" s="137" t="s">
        <v>11</v>
      </c>
      <c r="N39" s="139" t="s">
        <v>31</v>
      </c>
      <c r="O39" s="141" t="s">
        <v>29</v>
      </c>
      <c r="P39" s="137" t="s">
        <v>9</v>
      </c>
      <c r="Q39" s="137" t="s">
        <v>10</v>
      </c>
      <c r="R39" s="137" t="s">
        <v>11</v>
      </c>
      <c r="S39" s="139" t="s">
        <v>32</v>
      </c>
      <c r="U39" s="145" t="s">
        <v>15</v>
      </c>
      <c r="V39" s="137" t="s">
        <v>16</v>
      </c>
      <c r="W39" s="149" t="s">
        <v>17</v>
      </c>
      <c r="X39" s="149" t="s">
        <v>18</v>
      </c>
      <c r="Y39" s="151" t="s">
        <v>33</v>
      </c>
      <c r="AA39" s="131" t="s">
        <v>20</v>
      </c>
    </row>
    <row r="40" spans="2:27" ht="25.4" customHeight="1">
      <c r="B40" s="156"/>
      <c r="C40" s="159"/>
      <c r="D40" s="162"/>
      <c r="E40" s="142"/>
      <c r="F40" s="138"/>
      <c r="G40" s="138"/>
      <c r="H40" s="138"/>
      <c r="I40" s="140"/>
      <c r="J40" s="142"/>
      <c r="K40" s="138"/>
      <c r="L40" s="138"/>
      <c r="M40" s="138"/>
      <c r="N40" s="140"/>
      <c r="O40" s="142"/>
      <c r="P40" s="138"/>
      <c r="Q40" s="138"/>
      <c r="R40" s="138"/>
      <c r="S40" s="140"/>
      <c r="U40" s="146"/>
      <c r="V40" s="148"/>
      <c r="W40" s="150"/>
      <c r="X40" s="150"/>
      <c r="Y40" s="152"/>
      <c r="AA40" s="132"/>
    </row>
    <row r="41" spans="2:27" ht="25.4" customHeight="1">
      <c r="B41" s="156"/>
      <c r="C41" s="159"/>
      <c r="D41" s="162"/>
      <c r="E41" s="50" t="s">
        <v>21</v>
      </c>
      <c r="F41" s="48" t="s">
        <v>22</v>
      </c>
      <c r="G41" s="48" t="s">
        <v>23</v>
      </c>
      <c r="H41" s="48" t="s">
        <v>23</v>
      </c>
      <c r="I41" s="49" t="s">
        <v>23</v>
      </c>
      <c r="J41" s="50" t="s">
        <v>21</v>
      </c>
      <c r="K41" s="48" t="s">
        <v>22</v>
      </c>
      <c r="L41" s="48" t="s">
        <v>23</v>
      </c>
      <c r="M41" s="48" t="s">
        <v>23</v>
      </c>
      <c r="N41" s="49" t="s">
        <v>23</v>
      </c>
      <c r="O41" s="50" t="s">
        <v>21</v>
      </c>
      <c r="P41" s="48" t="s">
        <v>22</v>
      </c>
      <c r="Q41" s="48" t="s">
        <v>23</v>
      </c>
      <c r="R41" s="48" t="s">
        <v>23</v>
      </c>
      <c r="S41" s="49" t="s">
        <v>23</v>
      </c>
      <c r="U41" s="146"/>
      <c r="V41" s="143" t="s">
        <v>24</v>
      </c>
      <c r="W41" s="136" t="s">
        <v>25</v>
      </c>
      <c r="X41" s="136" t="s">
        <v>24</v>
      </c>
      <c r="Y41" s="130" t="s">
        <v>21</v>
      </c>
      <c r="AA41" s="132"/>
    </row>
    <row r="42" spans="2:27" s="13" customFormat="1" ht="25.4" customHeight="1">
      <c r="B42" s="157"/>
      <c r="C42" s="160"/>
      <c r="D42" s="163"/>
      <c r="E42" s="121" t="s">
        <v>71</v>
      </c>
      <c r="F42" s="122"/>
      <c r="G42" s="122"/>
      <c r="H42" s="122"/>
      <c r="I42" s="123"/>
      <c r="J42" s="121" t="s">
        <v>72</v>
      </c>
      <c r="K42" s="122"/>
      <c r="L42" s="122"/>
      <c r="M42" s="122"/>
      <c r="N42" s="123"/>
      <c r="O42" s="121" t="s">
        <v>73</v>
      </c>
      <c r="P42" s="122"/>
      <c r="Q42" s="122"/>
      <c r="R42" s="122"/>
      <c r="S42" s="123"/>
      <c r="U42" s="147"/>
      <c r="V42" s="144"/>
      <c r="W42" s="136"/>
      <c r="X42" s="136"/>
      <c r="Y42" s="130"/>
      <c r="AA42" s="133"/>
    </row>
    <row r="43" spans="2:27" s="13" customFormat="1" ht="25.4" customHeight="1">
      <c r="B43" s="32" t="s">
        <v>101</v>
      </c>
      <c r="C43" s="40" t="s">
        <v>102</v>
      </c>
      <c r="D43" s="52" t="s">
        <v>98</v>
      </c>
      <c r="E43" s="51">
        <v>16849940</v>
      </c>
      <c r="F43" s="24">
        <v>0.14801802946507822</v>
      </c>
      <c r="G43" s="25">
        <v>4336905.0845951997</v>
      </c>
      <c r="H43" s="25"/>
      <c r="I43" s="39">
        <f t="shared" ref="I43" si="15">(E43*F43)+G43+H43</f>
        <v>6831000</v>
      </c>
      <c r="J43" s="51">
        <v>17045500</v>
      </c>
      <c r="K43" s="24">
        <v>0.15245857034903057</v>
      </c>
      <c r="L43" s="25">
        <v>4467012.2371330559</v>
      </c>
      <c r="M43" s="25"/>
      <c r="N43" s="39">
        <f t="shared" ref="N43" si="16">(J43*K43)+L43+M43</f>
        <v>7065744.7980174571</v>
      </c>
      <c r="O43" s="51">
        <f>J43</f>
        <v>17045500</v>
      </c>
      <c r="P43" s="24">
        <v>0.15627003460775632</v>
      </c>
      <c r="Q43" s="25">
        <v>4601022.6042470476</v>
      </c>
      <c r="R43" s="25"/>
      <c r="S43" s="39">
        <f t="shared" ref="S43" si="17">(O43*P43)+Q43+R43</f>
        <v>7264723.4791535577</v>
      </c>
      <c r="U43" s="26" t="s">
        <v>132</v>
      </c>
      <c r="V43" s="110">
        <v>1961</v>
      </c>
      <c r="W43" s="14" t="s">
        <v>134</v>
      </c>
      <c r="X43" s="14" t="s">
        <v>135</v>
      </c>
      <c r="Y43" s="89"/>
      <c r="AA43" s="109" t="s">
        <v>137</v>
      </c>
    </row>
    <row r="44" spans="2:27" s="13" customFormat="1" ht="9.75" customHeight="1">
      <c r="B44" s="32"/>
      <c r="C44" s="40"/>
      <c r="D44" s="52"/>
      <c r="E44" s="51"/>
      <c r="F44" s="24"/>
      <c r="G44" s="25"/>
      <c r="H44" s="25"/>
      <c r="I44" s="39"/>
      <c r="J44" s="51"/>
      <c r="K44" s="24"/>
      <c r="L44" s="25"/>
      <c r="M44" s="25"/>
      <c r="N44" s="39"/>
      <c r="O44" s="51"/>
      <c r="P44" s="24"/>
      <c r="Q44" s="25"/>
      <c r="R44" s="25"/>
      <c r="S44" s="39"/>
      <c r="U44" s="26"/>
      <c r="V44" s="14"/>
      <c r="W44" s="14"/>
      <c r="X44" s="14"/>
      <c r="Y44" s="89"/>
      <c r="AA44" s="109"/>
    </row>
    <row r="45" spans="2:27" s="13" customFormat="1" ht="25.4" customHeight="1">
      <c r="B45" s="32" t="s">
        <v>103</v>
      </c>
      <c r="C45" s="40" t="s">
        <v>104</v>
      </c>
      <c r="D45" s="52" t="s">
        <v>105</v>
      </c>
      <c r="E45" s="51">
        <v>2183</v>
      </c>
      <c r="F45" s="24">
        <v>1.2959000000000001</v>
      </c>
      <c r="G45" s="25">
        <v>7</v>
      </c>
      <c r="H45" s="25"/>
      <c r="I45" s="39">
        <f t="shared" ref="I45:I46" si="18">(E45*F45)+G45+H45</f>
        <v>2835.9497000000001</v>
      </c>
      <c r="J45" s="51">
        <f t="shared" ref="J45:J46" si="19">E45</f>
        <v>2183</v>
      </c>
      <c r="K45" s="24">
        <v>1.3542000000000001</v>
      </c>
      <c r="L45" s="25">
        <v>7</v>
      </c>
      <c r="M45" s="25"/>
      <c r="N45" s="39">
        <f t="shared" ref="N45:N46" si="20">(J45*K45)+L45+M45</f>
        <v>2963.2186000000002</v>
      </c>
      <c r="O45" s="51">
        <f>J45</f>
        <v>2183</v>
      </c>
      <c r="P45" s="24">
        <v>1.3107</v>
      </c>
      <c r="Q45" s="25">
        <v>7</v>
      </c>
      <c r="R45" s="25"/>
      <c r="S45" s="39">
        <f t="shared" ref="S45:S46" si="21">(O45*P45)+Q45+R45</f>
        <v>2868.2581</v>
      </c>
      <c r="U45" s="26" t="s">
        <v>132</v>
      </c>
      <c r="V45" s="14" t="s">
        <v>133</v>
      </c>
      <c r="W45" s="14" t="s">
        <v>134</v>
      </c>
      <c r="X45" s="14" t="s">
        <v>135</v>
      </c>
      <c r="Y45" s="89"/>
      <c r="AA45" s="109"/>
    </row>
    <row r="46" spans="2:27" s="13" customFormat="1" ht="25.4" customHeight="1">
      <c r="B46" s="32" t="s">
        <v>103</v>
      </c>
      <c r="C46" s="40" t="s">
        <v>106</v>
      </c>
      <c r="D46" s="52" t="s">
        <v>96</v>
      </c>
      <c r="E46" s="51">
        <v>0</v>
      </c>
      <c r="F46" s="24">
        <v>0.72350000000000003</v>
      </c>
      <c r="G46" s="25">
        <v>425</v>
      </c>
      <c r="H46" s="25"/>
      <c r="I46" s="39">
        <f t="shared" si="18"/>
        <v>425</v>
      </c>
      <c r="J46" s="51">
        <f t="shared" si="19"/>
        <v>0</v>
      </c>
      <c r="K46" s="24">
        <v>0.77290000000000003</v>
      </c>
      <c r="L46" s="25">
        <v>450</v>
      </c>
      <c r="M46" s="25"/>
      <c r="N46" s="39">
        <f t="shared" si="20"/>
        <v>450</v>
      </c>
      <c r="O46" s="51">
        <f>J46</f>
        <v>0</v>
      </c>
      <c r="P46" s="24">
        <v>0.81779999999999997</v>
      </c>
      <c r="Q46" s="25">
        <v>450</v>
      </c>
      <c r="R46" s="25"/>
      <c r="S46" s="39">
        <f t="shared" si="21"/>
        <v>450</v>
      </c>
      <c r="U46" s="26" t="s">
        <v>132</v>
      </c>
      <c r="V46" s="14" t="s">
        <v>133</v>
      </c>
      <c r="W46" s="14" t="s">
        <v>134</v>
      </c>
      <c r="X46" s="14" t="s">
        <v>135</v>
      </c>
      <c r="Y46" s="89"/>
      <c r="AA46" s="109"/>
    </row>
    <row r="47" spans="2:27" s="13" customFormat="1" ht="9.75" customHeight="1">
      <c r="B47" s="32"/>
      <c r="C47" s="40"/>
      <c r="D47" s="52"/>
      <c r="E47" s="51"/>
      <c r="F47" s="24"/>
      <c r="G47" s="25"/>
      <c r="H47" s="25"/>
      <c r="I47" s="39"/>
      <c r="J47" s="51"/>
      <c r="K47" s="24"/>
      <c r="L47" s="25"/>
      <c r="M47" s="25"/>
      <c r="N47" s="39"/>
      <c r="O47" s="51"/>
      <c r="P47" s="24"/>
      <c r="Q47" s="25"/>
      <c r="R47" s="25"/>
      <c r="S47" s="39"/>
      <c r="U47" s="26"/>
      <c r="V47" s="14"/>
      <c r="W47" s="14"/>
      <c r="X47" s="14"/>
      <c r="Y47" s="89"/>
      <c r="AA47" s="109"/>
    </row>
    <row r="48" spans="2:27" s="13" customFormat="1" ht="25.4" customHeight="1">
      <c r="B48" s="32" t="s">
        <v>114</v>
      </c>
      <c r="C48" s="40" t="s">
        <v>115</v>
      </c>
      <c r="D48" s="52" t="s">
        <v>100</v>
      </c>
      <c r="E48" s="51">
        <v>324447</v>
      </c>
      <c r="F48" s="24">
        <v>1.0497000000000001</v>
      </c>
      <c r="G48" s="25"/>
      <c r="H48" s="25"/>
      <c r="I48" s="39">
        <f t="shared" ref="I48" si="22">(E48*F48)+G48+H48</f>
        <v>340572.0159</v>
      </c>
      <c r="J48" s="51">
        <f>E48</f>
        <v>324447</v>
      </c>
      <c r="K48" s="24">
        <v>1.0837000000000001</v>
      </c>
      <c r="L48" s="25"/>
      <c r="M48" s="25"/>
      <c r="N48" s="39">
        <f t="shared" ref="N48" si="23">(J48*K48)+L48+M48</f>
        <v>351603.21390000003</v>
      </c>
      <c r="O48" s="51">
        <f>J48</f>
        <v>324447</v>
      </c>
      <c r="P48" s="24">
        <f>P25</f>
        <v>1.0611999999999999</v>
      </c>
      <c r="Q48" s="25"/>
      <c r="R48" s="25"/>
      <c r="S48" s="39">
        <f t="shared" ref="S48" si="24">(O48*P48)+Q48+R48</f>
        <v>344303.15639999998</v>
      </c>
      <c r="U48" s="26"/>
      <c r="V48" s="14"/>
      <c r="W48" s="14"/>
      <c r="X48" s="14"/>
      <c r="Y48" s="89"/>
      <c r="AA48" s="109" t="s">
        <v>146</v>
      </c>
    </row>
    <row r="49" spans="2:27" s="13" customFormat="1" ht="9.75" customHeight="1">
      <c r="B49" s="32"/>
      <c r="C49" s="40"/>
      <c r="D49" s="52"/>
      <c r="E49" s="51"/>
      <c r="F49" s="24"/>
      <c r="G49" s="25"/>
      <c r="H49" s="25"/>
      <c r="I49" s="39"/>
      <c r="J49" s="51"/>
      <c r="K49" s="24"/>
      <c r="L49" s="25"/>
      <c r="M49" s="25"/>
      <c r="N49" s="39"/>
      <c r="O49" s="51"/>
      <c r="P49" s="24"/>
      <c r="Q49" s="25"/>
      <c r="R49" s="25"/>
      <c r="S49" s="39"/>
      <c r="U49" s="26"/>
      <c r="V49" s="14"/>
      <c r="W49" s="14"/>
      <c r="X49" s="14"/>
      <c r="Y49" s="89"/>
      <c r="AA49" s="109"/>
    </row>
    <row r="50" spans="2:27" s="13" customFormat="1" ht="25.4" customHeight="1">
      <c r="B50" s="32" t="s">
        <v>116</v>
      </c>
      <c r="C50" s="40" t="s">
        <v>117</v>
      </c>
      <c r="D50" s="52" t="s">
        <v>96</v>
      </c>
      <c r="E50" s="51">
        <v>5658608</v>
      </c>
      <c r="F50" s="24">
        <v>0.22187840268931311</v>
      </c>
      <c r="G50" s="25">
        <v>694477.09551503148</v>
      </c>
      <c r="H50" s="25"/>
      <c r="I50" s="39">
        <f t="shared" ref="I50:I55" si="25">(E50*F50)+G50+H50</f>
        <v>1950000</v>
      </c>
      <c r="J50" s="51">
        <f t="shared" ref="J50:J55" si="26">E50</f>
        <v>5658608</v>
      </c>
      <c r="K50" s="24">
        <v>0.22853475476999252</v>
      </c>
      <c r="L50" s="25">
        <v>715311.40838048246</v>
      </c>
      <c r="M50" s="25"/>
      <c r="N50" s="39">
        <f t="shared" ref="N50:N55" si="27">(J50*K50)+L50+M50</f>
        <v>2008500.0000000005</v>
      </c>
      <c r="O50" s="51">
        <f t="shared" ref="O50:O55" si="28">J50</f>
        <v>5658608</v>
      </c>
      <c r="P50" s="24">
        <v>0.2342481236392423</v>
      </c>
      <c r="Q50" s="25">
        <v>736770.75063189701</v>
      </c>
      <c r="R50" s="25"/>
      <c r="S50" s="39">
        <f t="shared" ref="S50:S55" si="29">(O50*P50)+Q50+R50</f>
        <v>2062289.0570419026</v>
      </c>
      <c r="U50" s="26" t="s">
        <v>132</v>
      </c>
      <c r="V50" s="110">
        <v>35289</v>
      </c>
      <c r="W50" s="14" t="s">
        <v>134</v>
      </c>
      <c r="X50" s="14" t="s">
        <v>135</v>
      </c>
      <c r="Y50" s="89"/>
      <c r="AA50" s="109"/>
    </row>
    <row r="51" spans="2:27" s="13" customFormat="1" ht="25.4" customHeight="1">
      <c r="B51" s="32" t="s">
        <v>116</v>
      </c>
      <c r="C51" s="40" t="s">
        <v>118</v>
      </c>
      <c r="D51" s="52" t="s">
        <v>119</v>
      </c>
      <c r="E51" s="51">
        <v>544</v>
      </c>
      <c r="F51" s="24">
        <v>1.1105</v>
      </c>
      <c r="G51" s="25">
        <v>305</v>
      </c>
      <c r="H51" s="25"/>
      <c r="I51" s="39">
        <f t="shared" si="25"/>
        <v>909.11200000000008</v>
      </c>
      <c r="J51" s="51">
        <f t="shared" si="26"/>
        <v>544</v>
      </c>
      <c r="K51" s="24">
        <v>1.1656</v>
      </c>
      <c r="L51" s="25">
        <v>323</v>
      </c>
      <c r="M51" s="25"/>
      <c r="N51" s="39">
        <f t="shared" si="27"/>
        <v>957.08640000000003</v>
      </c>
      <c r="O51" s="51">
        <f t="shared" si="28"/>
        <v>544</v>
      </c>
      <c r="P51" s="24">
        <v>1.1478999999999999</v>
      </c>
      <c r="Q51" s="25">
        <v>385</v>
      </c>
      <c r="R51" s="25"/>
      <c r="S51" s="39">
        <f t="shared" si="29"/>
        <v>1009.4576</v>
      </c>
      <c r="U51" s="26" t="s">
        <v>132</v>
      </c>
      <c r="V51" s="14" t="s">
        <v>133</v>
      </c>
      <c r="W51" s="14" t="s">
        <v>134</v>
      </c>
      <c r="X51" s="14" t="s">
        <v>135</v>
      </c>
      <c r="Y51" s="89"/>
      <c r="AA51" s="109"/>
    </row>
    <row r="52" spans="2:27" s="13" customFormat="1" ht="25.4" customHeight="1">
      <c r="B52" s="32" t="s">
        <v>116</v>
      </c>
      <c r="C52" s="40" t="s">
        <v>120</v>
      </c>
      <c r="D52" s="52" t="s">
        <v>99</v>
      </c>
      <c r="E52" s="51">
        <v>10686</v>
      </c>
      <c r="F52" s="24">
        <v>0.72350000000000003</v>
      </c>
      <c r="G52" s="25">
        <v>12152.123287671233</v>
      </c>
      <c r="H52" s="25"/>
      <c r="I52" s="39">
        <f t="shared" si="25"/>
        <v>19883.444287671235</v>
      </c>
      <c r="J52" s="51">
        <f t="shared" si="26"/>
        <v>10686</v>
      </c>
      <c r="K52" s="24">
        <v>0.77290000000000003</v>
      </c>
      <c r="L52" s="25">
        <v>12320.13698630137</v>
      </c>
      <c r="M52" s="25"/>
      <c r="N52" s="39">
        <f t="shared" si="27"/>
        <v>20579.346386301368</v>
      </c>
      <c r="O52" s="51">
        <f t="shared" si="28"/>
        <v>10686</v>
      </c>
      <c r="P52" s="24">
        <v>0.81779999999999997</v>
      </c>
      <c r="Q52" s="25">
        <v>10746.986301369863</v>
      </c>
      <c r="R52" s="25"/>
      <c r="S52" s="39">
        <f t="shared" si="29"/>
        <v>19485.997101369863</v>
      </c>
      <c r="U52" s="26" t="s">
        <v>132</v>
      </c>
      <c r="V52" s="14" t="s">
        <v>133</v>
      </c>
      <c r="W52" s="14" t="s">
        <v>134</v>
      </c>
      <c r="X52" s="14" t="s">
        <v>135</v>
      </c>
      <c r="Y52" s="89"/>
      <c r="AA52" s="109"/>
    </row>
    <row r="53" spans="2:27" s="13" customFormat="1" ht="25.4" customHeight="1">
      <c r="B53" s="32" t="s">
        <v>116</v>
      </c>
      <c r="C53" s="40" t="s">
        <v>121</v>
      </c>
      <c r="D53" s="52" t="s">
        <v>99</v>
      </c>
      <c r="E53" s="51">
        <v>7272</v>
      </c>
      <c r="F53" s="24">
        <v>1.1105</v>
      </c>
      <c r="G53" s="25">
        <v>305</v>
      </c>
      <c r="H53" s="25"/>
      <c r="I53" s="39">
        <f t="shared" si="25"/>
        <v>8380.5560000000005</v>
      </c>
      <c r="J53" s="51">
        <f t="shared" si="26"/>
        <v>7272</v>
      </c>
      <c r="K53" s="24">
        <v>1.1656</v>
      </c>
      <c r="L53" s="25">
        <v>323</v>
      </c>
      <c r="M53" s="25"/>
      <c r="N53" s="39">
        <f t="shared" si="27"/>
        <v>8799.243199999999</v>
      </c>
      <c r="O53" s="51">
        <f t="shared" si="28"/>
        <v>7272</v>
      </c>
      <c r="P53" s="24">
        <v>1.1478999999999999</v>
      </c>
      <c r="Q53" s="25">
        <v>385</v>
      </c>
      <c r="R53" s="25"/>
      <c r="S53" s="39">
        <f t="shared" si="29"/>
        <v>8732.5288</v>
      </c>
      <c r="U53" s="26" t="s">
        <v>132</v>
      </c>
      <c r="V53" s="14" t="s">
        <v>133</v>
      </c>
      <c r="W53" s="14" t="s">
        <v>134</v>
      </c>
      <c r="X53" s="14" t="s">
        <v>135</v>
      </c>
      <c r="Y53" s="89"/>
      <c r="AA53" s="109"/>
    </row>
    <row r="54" spans="2:27" s="13" customFormat="1" ht="25.4" customHeight="1">
      <c r="B54" s="32" t="s">
        <v>116</v>
      </c>
      <c r="C54" s="40" t="s">
        <v>122</v>
      </c>
      <c r="D54" s="52" t="s">
        <v>96</v>
      </c>
      <c r="E54" s="51">
        <v>17556</v>
      </c>
      <c r="F54" s="24">
        <v>1.1105</v>
      </c>
      <c r="G54" s="25">
        <v>305</v>
      </c>
      <c r="H54" s="25"/>
      <c r="I54" s="39">
        <f t="shared" si="25"/>
        <v>19800.938000000002</v>
      </c>
      <c r="J54" s="51">
        <f t="shared" si="26"/>
        <v>17556</v>
      </c>
      <c r="K54" s="24">
        <v>1.1656</v>
      </c>
      <c r="L54" s="25">
        <v>323</v>
      </c>
      <c r="M54" s="25"/>
      <c r="N54" s="39">
        <f t="shared" si="27"/>
        <v>20786.2736</v>
      </c>
      <c r="O54" s="51">
        <f t="shared" si="28"/>
        <v>17556</v>
      </c>
      <c r="P54" s="24">
        <v>1.1478999999999999</v>
      </c>
      <c r="Q54" s="25">
        <v>385</v>
      </c>
      <c r="R54" s="25"/>
      <c r="S54" s="39">
        <f t="shared" si="29"/>
        <v>20537.5324</v>
      </c>
      <c r="U54" s="26" t="s">
        <v>132</v>
      </c>
      <c r="V54" s="14" t="s">
        <v>133</v>
      </c>
      <c r="W54" s="14" t="s">
        <v>134</v>
      </c>
      <c r="X54" s="14" t="s">
        <v>135</v>
      </c>
      <c r="Y54" s="89"/>
      <c r="AA54" s="109"/>
    </row>
    <row r="55" spans="2:27" s="13" customFormat="1" ht="25.4" customHeight="1">
      <c r="B55" s="32" t="s">
        <v>116</v>
      </c>
      <c r="C55" s="40" t="s">
        <v>123</v>
      </c>
      <c r="D55" s="52" t="s">
        <v>96</v>
      </c>
      <c r="E55" s="51">
        <v>12541</v>
      </c>
      <c r="F55" s="24">
        <v>0.43140000000000001</v>
      </c>
      <c r="G55" s="25">
        <v>31513.69</v>
      </c>
      <c r="H55" s="25"/>
      <c r="I55" s="39">
        <f t="shared" si="25"/>
        <v>36923.877399999998</v>
      </c>
      <c r="J55" s="51">
        <f t="shared" si="26"/>
        <v>12541</v>
      </c>
      <c r="K55" s="24">
        <v>0.47389999999999999</v>
      </c>
      <c r="L55" s="25">
        <v>31411.69</v>
      </c>
      <c r="M55" s="25"/>
      <c r="N55" s="39">
        <f t="shared" si="27"/>
        <v>37354.869899999998</v>
      </c>
      <c r="O55" s="51">
        <f t="shared" si="28"/>
        <v>12541</v>
      </c>
      <c r="P55" s="24">
        <v>0.50270000000000004</v>
      </c>
      <c r="Q55" s="25">
        <v>29409.561267605633</v>
      </c>
      <c r="R55" s="25"/>
      <c r="S55" s="39">
        <f t="shared" si="29"/>
        <v>35713.921967605631</v>
      </c>
      <c r="U55" s="26" t="s">
        <v>132</v>
      </c>
      <c r="V55" s="14" t="s">
        <v>133</v>
      </c>
      <c r="W55" s="14" t="s">
        <v>134</v>
      </c>
      <c r="X55" s="14" t="s">
        <v>135</v>
      </c>
      <c r="Y55" s="89"/>
      <c r="AA55" s="109"/>
    </row>
    <row r="56" spans="2:27" s="13" customFormat="1" ht="9.75" customHeight="1">
      <c r="B56" s="32"/>
      <c r="C56" s="40"/>
      <c r="D56" s="52"/>
      <c r="E56" s="51"/>
      <c r="F56" s="24"/>
      <c r="G56" s="25"/>
      <c r="H56" s="25"/>
      <c r="I56" s="39"/>
      <c r="J56" s="51"/>
      <c r="K56" s="24"/>
      <c r="L56" s="25"/>
      <c r="M56" s="25"/>
      <c r="N56" s="39"/>
      <c r="O56" s="51"/>
      <c r="P56" s="24"/>
      <c r="Q56" s="25"/>
      <c r="R56" s="25"/>
      <c r="S56" s="39"/>
      <c r="U56" s="26"/>
      <c r="V56" s="14"/>
      <c r="W56" s="14"/>
      <c r="X56" s="14"/>
      <c r="Y56" s="89"/>
      <c r="AA56" s="109"/>
    </row>
    <row r="57" spans="2:27" s="13" customFormat="1" ht="25.4" customHeight="1">
      <c r="B57" s="32" t="s">
        <v>107</v>
      </c>
      <c r="C57" s="40" t="s">
        <v>108</v>
      </c>
      <c r="D57" s="52" t="s">
        <v>98</v>
      </c>
      <c r="E57" s="51">
        <v>28917</v>
      </c>
      <c r="F57" s="24">
        <v>0.43140000000000001</v>
      </c>
      <c r="G57" s="25">
        <v>27335</v>
      </c>
      <c r="H57" s="25"/>
      <c r="I57" s="39">
        <f t="shared" ref="I57:I62" si="30">(E57*F57)+G57+H57</f>
        <v>39809.793799999999</v>
      </c>
      <c r="J57" s="51">
        <f t="shared" ref="J57:J62" si="31">E57</f>
        <v>28917</v>
      </c>
      <c r="K57" s="24">
        <v>0.47389999999999999</v>
      </c>
      <c r="L57" s="25">
        <v>27233</v>
      </c>
      <c r="M57" s="25"/>
      <c r="N57" s="39">
        <f t="shared" ref="N57:N62" si="32">(J57*K57)+L57+M57</f>
        <v>40936.766300000003</v>
      </c>
      <c r="O57" s="51">
        <f t="shared" ref="O57:O62" si="33">J57</f>
        <v>28917</v>
      </c>
      <c r="P57" s="24">
        <v>0.50270000000000004</v>
      </c>
      <c r="Q57" s="25">
        <v>25584</v>
      </c>
      <c r="R57" s="25"/>
      <c r="S57" s="39">
        <f t="shared" ref="S57:S62" si="34">(O57*P57)+Q57+R57</f>
        <v>40120.575900000003</v>
      </c>
      <c r="U57" s="26" t="s">
        <v>132</v>
      </c>
      <c r="V57" s="14" t="s">
        <v>133</v>
      </c>
      <c r="W57" s="14" t="s">
        <v>134</v>
      </c>
      <c r="X57" s="14" t="s">
        <v>135</v>
      </c>
      <c r="Y57" s="89"/>
      <c r="AA57" s="109"/>
    </row>
    <row r="58" spans="2:27" s="13" customFormat="1" ht="25.4" customHeight="1">
      <c r="B58" s="32" t="s">
        <v>107</v>
      </c>
      <c r="C58" s="40" t="s">
        <v>109</v>
      </c>
      <c r="D58" s="52" t="s">
        <v>98</v>
      </c>
      <c r="E58" s="51">
        <v>16018</v>
      </c>
      <c r="F58" s="24">
        <v>0.43140000000000001</v>
      </c>
      <c r="G58" s="25">
        <v>21229</v>
      </c>
      <c r="H58" s="25"/>
      <c r="I58" s="39">
        <f t="shared" si="30"/>
        <v>28139.165199999999</v>
      </c>
      <c r="J58" s="51">
        <f t="shared" si="31"/>
        <v>16018</v>
      </c>
      <c r="K58" s="24">
        <v>0.47389999999999999</v>
      </c>
      <c r="L58" s="25">
        <v>21127</v>
      </c>
      <c r="M58" s="25"/>
      <c r="N58" s="39">
        <f t="shared" si="32"/>
        <v>28717.930199999999</v>
      </c>
      <c r="O58" s="51">
        <f t="shared" si="33"/>
        <v>16018</v>
      </c>
      <c r="P58" s="24">
        <v>0.50270000000000004</v>
      </c>
      <c r="Q58" s="25">
        <v>19994</v>
      </c>
      <c r="R58" s="25"/>
      <c r="S58" s="39">
        <f t="shared" si="34"/>
        <v>28046.248599999999</v>
      </c>
      <c r="U58" s="26" t="s">
        <v>132</v>
      </c>
      <c r="V58" s="14" t="s">
        <v>133</v>
      </c>
      <c r="W58" s="14" t="s">
        <v>134</v>
      </c>
      <c r="X58" s="14" t="s">
        <v>135</v>
      </c>
      <c r="Y58" s="89"/>
      <c r="AA58" s="109"/>
    </row>
    <row r="59" spans="2:27" s="13" customFormat="1" ht="25.4" customHeight="1">
      <c r="B59" s="32" t="s">
        <v>107</v>
      </c>
      <c r="C59" s="40" t="s">
        <v>110</v>
      </c>
      <c r="D59" s="52" t="s">
        <v>98</v>
      </c>
      <c r="E59" s="51">
        <v>25022</v>
      </c>
      <c r="F59" s="24">
        <v>0.72350000000000003</v>
      </c>
      <c r="G59" s="25">
        <v>7313</v>
      </c>
      <c r="H59" s="25"/>
      <c r="I59" s="39">
        <f t="shared" si="30"/>
        <v>25416.417000000001</v>
      </c>
      <c r="J59" s="51">
        <f t="shared" si="31"/>
        <v>25022</v>
      </c>
      <c r="K59" s="24">
        <v>0.77290000000000003</v>
      </c>
      <c r="L59" s="25">
        <v>7422</v>
      </c>
      <c r="M59" s="25"/>
      <c r="N59" s="39">
        <f t="shared" si="32"/>
        <v>26761.503800000002</v>
      </c>
      <c r="O59" s="51">
        <f t="shared" si="33"/>
        <v>25022</v>
      </c>
      <c r="P59" s="24">
        <v>0.81779999999999997</v>
      </c>
      <c r="Q59" s="25">
        <v>6498</v>
      </c>
      <c r="R59" s="25"/>
      <c r="S59" s="39">
        <f t="shared" si="34"/>
        <v>26960.991599999998</v>
      </c>
      <c r="U59" s="26" t="s">
        <v>132</v>
      </c>
      <c r="V59" s="14" t="s">
        <v>133</v>
      </c>
      <c r="W59" s="14" t="s">
        <v>134</v>
      </c>
      <c r="X59" s="14" t="s">
        <v>135</v>
      </c>
      <c r="Y59" s="89"/>
      <c r="AA59" s="109"/>
    </row>
    <row r="60" spans="2:27" s="13" customFormat="1" ht="25.4" customHeight="1">
      <c r="B60" s="32" t="s">
        <v>107</v>
      </c>
      <c r="C60" s="40" t="s">
        <v>111</v>
      </c>
      <c r="D60" s="52" t="s">
        <v>98</v>
      </c>
      <c r="E60" s="51">
        <v>6455</v>
      </c>
      <c r="F60" s="24">
        <v>1.1617999999999999</v>
      </c>
      <c r="G60" s="25">
        <v>74</v>
      </c>
      <c r="H60" s="25"/>
      <c r="I60" s="39">
        <f t="shared" si="30"/>
        <v>7573.4189999999999</v>
      </c>
      <c r="J60" s="51">
        <f t="shared" si="31"/>
        <v>6455</v>
      </c>
      <c r="K60" s="24">
        <v>1.2148000000000001</v>
      </c>
      <c r="L60" s="25">
        <v>77</v>
      </c>
      <c r="M60" s="25"/>
      <c r="N60" s="39">
        <f t="shared" si="32"/>
        <v>7918.5340000000006</v>
      </c>
      <c r="O60" s="51">
        <f t="shared" si="33"/>
        <v>6455</v>
      </c>
      <c r="P60" s="24">
        <v>1.2136</v>
      </c>
      <c r="Q60" s="25">
        <v>56</v>
      </c>
      <c r="R60" s="25"/>
      <c r="S60" s="39">
        <f t="shared" si="34"/>
        <v>7889.7880000000005</v>
      </c>
      <c r="U60" s="26" t="s">
        <v>132</v>
      </c>
      <c r="V60" s="14" t="s">
        <v>133</v>
      </c>
      <c r="W60" s="14" t="s">
        <v>134</v>
      </c>
      <c r="X60" s="14" t="s">
        <v>135</v>
      </c>
      <c r="Y60" s="89"/>
      <c r="AA60" s="109"/>
    </row>
    <row r="61" spans="2:27" s="13" customFormat="1" ht="25.4" customHeight="1">
      <c r="B61" s="32" t="s">
        <v>107</v>
      </c>
      <c r="C61" s="40" t="s">
        <v>112</v>
      </c>
      <c r="D61" s="52" t="s">
        <v>98</v>
      </c>
      <c r="E61" s="51">
        <v>3943</v>
      </c>
      <c r="F61" s="24">
        <v>1.1617999999999999</v>
      </c>
      <c r="G61" s="25">
        <v>74</v>
      </c>
      <c r="H61" s="25"/>
      <c r="I61" s="39">
        <f t="shared" si="30"/>
        <v>4654.9773999999998</v>
      </c>
      <c r="J61" s="51">
        <f t="shared" si="31"/>
        <v>3943</v>
      </c>
      <c r="K61" s="24">
        <v>1.2148000000000001</v>
      </c>
      <c r="L61" s="25">
        <v>77</v>
      </c>
      <c r="M61" s="25"/>
      <c r="N61" s="39">
        <f t="shared" si="32"/>
        <v>4866.9564</v>
      </c>
      <c r="O61" s="51">
        <f t="shared" si="33"/>
        <v>3943</v>
      </c>
      <c r="P61" s="24">
        <v>1.2136</v>
      </c>
      <c r="Q61" s="25">
        <v>56</v>
      </c>
      <c r="R61" s="25"/>
      <c r="S61" s="39">
        <f t="shared" si="34"/>
        <v>4841.2248</v>
      </c>
      <c r="U61" s="26" t="s">
        <v>132</v>
      </c>
      <c r="V61" s="14" t="s">
        <v>133</v>
      </c>
      <c r="W61" s="14" t="s">
        <v>134</v>
      </c>
      <c r="X61" s="14" t="s">
        <v>135</v>
      </c>
      <c r="Y61" s="89"/>
      <c r="AA61" s="109"/>
    </row>
    <row r="62" spans="2:27" s="13" customFormat="1" ht="25.4" customHeight="1">
      <c r="B62" s="32" t="s">
        <v>107</v>
      </c>
      <c r="C62" s="40" t="s">
        <v>113</v>
      </c>
      <c r="D62" s="52" t="s">
        <v>98</v>
      </c>
      <c r="E62" s="51">
        <v>66762</v>
      </c>
      <c r="F62" s="24"/>
      <c r="G62" s="25"/>
      <c r="H62" s="25"/>
      <c r="I62" s="39">
        <f t="shared" si="30"/>
        <v>0</v>
      </c>
      <c r="J62" s="51">
        <f t="shared" si="31"/>
        <v>66762</v>
      </c>
      <c r="K62" s="24"/>
      <c r="L62" s="25"/>
      <c r="M62" s="25"/>
      <c r="N62" s="39">
        <f t="shared" si="32"/>
        <v>0</v>
      </c>
      <c r="O62" s="51">
        <f t="shared" si="33"/>
        <v>66762</v>
      </c>
      <c r="P62" s="24"/>
      <c r="Q62" s="25"/>
      <c r="R62" s="25"/>
      <c r="S62" s="39">
        <f t="shared" si="34"/>
        <v>0</v>
      </c>
      <c r="U62" s="26" t="s">
        <v>132</v>
      </c>
      <c r="V62" s="106">
        <v>29921</v>
      </c>
      <c r="W62" s="14" t="s">
        <v>134</v>
      </c>
      <c r="X62" s="14" t="s">
        <v>135</v>
      </c>
      <c r="Y62" s="89"/>
      <c r="AA62" s="109"/>
    </row>
    <row r="63" spans="2:27" s="13" customFormat="1" ht="9.75" customHeight="1">
      <c r="B63" s="32"/>
      <c r="C63" s="40"/>
      <c r="D63" s="52"/>
      <c r="E63" s="51"/>
      <c r="F63" s="24"/>
      <c r="G63" s="25"/>
      <c r="H63" s="25"/>
      <c r="I63" s="39"/>
      <c r="J63" s="51"/>
      <c r="K63" s="24"/>
      <c r="L63" s="25"/>
      <c r="M63" s="25"/>
      <c r="N63" s="39"/>
      <c r="O63" s="51"/>
      <c r="P63" s="24"/>
      <c r="Q63" s="25"/>
      <c r="R63" s="25"/>
      <c r="S63" s="39"/>
      <c r="U63" s="26"/>
      <c r="V63" s="14"/>
      <c r="W63" s="14"/>
      <c r="X63" s="14"/>
      <c r="Y63" s="89"/>
      <c r="AA63" s="109"/>
    </row>
    <row r="64" spans="2:27" s="13" customFormat="1" ht="25.4" customHeight="1">
      <c r="B64" s="32" t="s">
        <v>124</v>
      </c>
      <c r="C64" s="40" t="s">
        <v>125</v>
      </c>
      <c r="D64" s="52" t="s">
        <v>96</v>
      </c>
      <c r="E64" s="51">
        <v>163797</v>
      </c>
      <c r="F64" s="24">
        <v>0.43140000000000001</v>
      </c>
      <c r="G64" s="25">
        <v>74621</v>
      </c>
      <c r="H64" s="25"/>
      <c r="I64" s="39">
        <f t="shared" ref="I64:I67" si="35">(E64*F64)+G64+H64</f>
        <v>145283.0258</v>
      </c>
      <c r="J64" s="51">
        <f t="shared" ref="J64:J67" si="36">E64</f>
        <v>163797</v>
      </c>
      <c r="K64" s="24">
        <v>0.47389999999999999</v>
      </c>
      <c r="L64" s="25">
        <v>74519</v>
      </c>
      <c r="M64" s="25"/>
      <c r="N64" s="39">
        <f t="shared" ref="N64:N67" si="37">(J64*K64)+L64+M64</f>
        <v>152142.3983</v>
      </c>
      <c r="O64" s="51">
        <f t="shared" ref="O64:O67" si="38">J64</f>
        <v>163797</v>
      </c>
      <c r="P64" s="24">
        <v>0.50270000000000004</v>
      </c>
      <c r="Q64" s="25">
        <v>68874</v>
      </c>
      <c r="R64" s="25"/>
      <c r="S64" s="39">
        <f t="shared" ref="S64:S67" si="39">(O64*P64)+Q64+R64</f>
        <v>151214.7519</v>
      </c>
      <c r="U64" s="26" t="s">
        <v>132</v>
      </c>
      <c r="V64" s="110">
        <v>41941</v>
      </c>
      <c r="W64" s="14" t="s">
        <v>134</v>
      </c>
      <c r="X64" s="14" t="s">
        <v>135</v>
      </c>
      <c r="Y64" s="89"/>
      <c r="AA64" s="109"/>
    </row>
    <row r="65" spans="2:27" s="13" customFormat="1" ht="25.4" customHeight="1">
      <c r="B65" s="32" t="s">
        <v>124</v>
      </c>
      <c r="C65" s="40" t="s">
        <v>126</v>
      </c>
      <c r="D65" s="52" t="s">
        <v>98</v>
      </c>
      <c r="E65" s="51">
        <v>142448</v>
      </c>
      <c r="F65" s="24">
        <v>0.43140000000000001</v>
      </c>
      <c r="G65" s="25">
        <v>89815</v>
      </c>
      <c r="H65" s="25"/>
      <c r="I65" s="39">
        <f t="shared" si="35"/>
        <v>151267.06719999999</v>
      </c>
      <c r="J65" s="51">
        <f t="shared" si="36"/>
        <v>142448</v>
      </c>
      <c r="K65" s="24">
        <v>0.47389999999999999</v>
      </c>
      <c r="L65" s="25">
        <v>89713</v>
      </c>
      <c r="M65" s="25"/>
      <c r="N65" s="39">
        <f t="shared" si="37"/>
        <v>157219.1072</v>
      </c>
      <c r="O65" s="51">
        <f t="shared" si="38"/>
        <v>142448</v>
      </c>
      <c r="P65" s="24">
        <v>0.50270000000000004</v>
      </c>
      <c r="Q65" s="25">
        <v>82784</v>
      </c>
      <c r="R65" s="25"/>
      <c r="S65" s="39">
        <f t="shared" si="39"/>
        <v>154392.60960000003</v>
      </c>
      <c r="U65" s="26" t="s">
        <v>132</v>
      </c>
      <c r="V65" s="110">
        <v>40080</v>
      </c>
      <c r="W65" s="14" t="s">
        <v>134</v>
      </c>
      <c r="X65" s="14" t="s">
        <v>135</v>
      </c>
      <c r="Y65" s="89"/>
      <c r="AA65" s="109"/>
    </row>
    <row r="66" spans="2:27" s="13" customFormat="1" ht="25.4" customHeight="1">
      <c r="B66" s="32" t="s">
        <v>124</v>
      </c>
      <c r="C66" s="40" t="s">
        <v>127</v>
      </c>
      <c r="D66" s="52" t="s">
        <v>96</v>
      </c>
      <c r="E66" s="51">
        <v>24641</v>
      </c>
      <c r="F66" s="24">
        <v>0.72350000000000003</v>
      </c>
      <c r="G66" s="25">
        <v>7067</v>
      </c>
      <c r="H66" s="25"/>
      <c r="I66" s="39">
        <f t="shared" si="35"/>
        <v>24894.763500000001</v>
      </c>
      <c r="J66" s="51">
        <f t="shared" si="36"/>
        <v>24641</v>
      </c>
      <c r="K66" s="24">
        <v>0.77290000000000003</v>
      </c>
      <c r="L66" s="25">
        <v>7173</v>
      </c>
      <c r="M66" s="25"/>
      <c r="N66" s="39">
        <f t="shared" si="37"/>
        <v>26218.028900000001</v>
      </c>
      <c r="O66" s="51">
        <f t="shared" si="38"/>
        <v>24641</v>
      </c>
      <c r="P66" s="24">
        <v>0.81779999999999997</v>
      </c>
      <c r="Q66" s="25">
        <v>6282</v>
      </c>
      <c r="R66" s="25"/>
      <c r="S66" s="39">
        <f t="shared" si="39"/>
        <v>26433.409799999998</v>
      </c>
      <c r="U66" s="26" t="s">
        <v>132</v>
      </c>
      <c r="V66" s="110">
        <v>41878</v>
      </c>
      <c r="W66" s="14" t="s">
        <v>134</v>
      </c>
      <c r="X66" s="14" t="s">
        <v>135</v>
      </c>
      <c r="Y66" s="89"/>
      <c r="AA66" s="109"/>
    </row>
    <row r="67" spans="2:27" s="13" customFormat="1" ht="25.4" customHeight="1">
      <c r="B67" s="32" t="s">
        <v>124</v>
      </c>
      <c r="C67" s="40" t="s">
        <v>142</v>
      </c>
      <c r="D67" s="52" t="s">
        <v>96</v>
      </c>
      <c r="E67" s="51">
        <v>96850</v>
      </c>
      <c r="F67" s="24">
        <v>0.43140000000000001</v>
      </c>
      <c r="G67" s="25">
        <v>62977</v>
      </c>
      <c r="H67" s="25"/>
      <c r="I67" s="39">
        <f t="shared" si="35"/>
        <v>104758.09</v>
      </c>
      <c r="J67" s="51">
        <f t="shared" si="36"/>
        <v>96850</v>
      </c>
      <c r="K67" s="24">
        <v>0.47389999999999999</v>
      </c>
      <c r="L67" s="25">
        <v>62875</v>
      </c>
      <c r="M67" s="25"/>
      <c r="N67" s="39">
        <f t="shared" si="37"/>
        <v>108772.215</v>
      </c>
      <c r="O67" s="51">
        <f t="shared" si="38"/>
        <v>96850</v>
      </c>
      <c r="P67" s="24">
        <v>0.50270000000000004</v>
      </c>
      <c r="Q67" s="25">
        <v>58214</v>
      </c>
      <c r="R67" s="25"/>
      <c r="S67" s="39">
        <f t="shared" si="39"/>
        <v>106900.495</v>
      </c>
      <c r="U67" s="26" t="s">
        <v>132</v>
      </c>
      <c r="V67" s="110">
        <v>39367</v>
      </c>
      <c r="W67" s="14" t="s">
        <v>138</v>
      </c>
      <c r="X67" s="110">
        <v>47768</v>
      </c>
      <c r="Y67" s="89"/>
      <c r="AA67" s="109"/>
    </row>
    <row r="68" spans="2:27" s="13" customFormat="1" ht="9.75" customHeight="1">
      <c r="B68" s="32"/>
      <c r="C68" s="40"/>
      <c r="D68" s="52"/>
      <c r="E68" s="51"/>
      <c r="F68" s="24"/>
      <c r="G68" s="25"/>
      <c r="H68" s="25"/>
      <c r="I68" s="39"/>
      <c r="J68" s="51"/>
      <c r="K68" s="24"/>
      <c r="L68" s="25"/>
      <c r="M68" s="25"/>
      <c r="N68" s="39"/>
      <c r="O68" s="51"/>
      <c r="P68" s="24"/>
      <c r="Q68" s="25"/>
      <c r="R68" s="25"/>
      <c r="S68" s="39"/>
      <c r="U68" s="26"/>
      <c r="V68" s="14"/>
      <c r="W68" s="14"/>
      <c r="X68" s="14"/>
      <c r="Y68" s="89"/>
      <c r="AA68" s="109"/>
    </row>
    <row r="69" spans="2:27" s="13" customFormat="1" ht="25.4" customHeight="1">
      <c r="B69" s="32" t="s">
        <v>147</v>
      </c>
      <c r="C69" s="40" t="s">
        <v>128</v>
      </c>
      <c r="D69" s="52" t="s">
        <v>129</v>
      </c>
      <c r="E69" s="51">
        <v>37456</v>
      </c>
      <c r="F69" s="24">
        <v>1.3790953424657533</v>
      </c>
      <c r="G69" s="25">
        <v>-14853.905643835617</v>
      </c>
      <c r="H69" s="25"/>
      <c r="I69" s="39">
        <f t="shared" ref="I69" si="40">(E69*F69)+G69+H69</f>
        <v>36801.489503561636</v>
      </c>
      <c r="J69" s="51">
        <f>E69</f>
        <v>37456</v>
      </c>
      <c r="K69" s="24">
        <v>1.5567</v>
      </c>
      <c r="L69" s="25">
        <v>-18808.2</v>
      </c>
      <c r="M69" s="25"/>
      <c r="N69" s="39">
        <f t="shared" ref="N69" si="41">(J69*K69)+L69+M69</f>
        <v>39499.555200000003</v>
      </c>
      <c r="O69" s="51">
        <f>J69</f>
        <v>37456</v>
      </c>
      <c r="P69" s="24">
        <v>1.4844999999999999</v>
      </c>
      <c r="Q69" s="25">
        <v>-19935.72</v>
      </c>
      <c r="R69" s="25"/>
      <c r="S69" s="39">
        <f t="shared" ref="S69" si="42">(O69*P69)+Q69+R69</f>
        <v>35667.712</v>
      </c>
      <c r="U69" s="26" t="s">
        <v>132</v>
      </c>
      <c r="V69" s="110">
        <v>41101</v>
      </c>
      <c r="W69" s="14" t="s">
        <v>134</v>
      </c>
      <c r="X69" s="14" t="s">
        <v>135</v>
      </c>
      <c r="Y69" s="89"/>
      <c r="AA69" s="116" t="s">
        <v>145</v>
      </c>
    </row>
    <row r="70" spans="2:27" s="13" customFormat="1" ht="9.75" customHeight="1">
      <c r="B70" s="32"/>
      <c r="C70" s="40"/>
      <c r="D70" s="52"/>
      <c r="E70" s="51"/>
      <c r="F70" s="24"/>
      <c r="G70" s="25"/>
      <c r="H70" s="25"/>
      <c r="I70" s="39"/>
      <c r="J70" s="51"/>
      <c r="K70" s="24"/>
      <c r="L70" s="25"/>
      <c r="M70" s="25"/>
      <c r="N70" s="39"/>
      <c r="O70" s="51"/>
      <c r="P70" s="24"/>
      <c r="Q70" s="25"/>
      <c r="R70" s="25"/>
      <c r="S70" s="39"/>
      <c r="U70" s="26"/>
      <c r="V70" s="14"/>
      <c r="W70" s="14"/>
      <c r="X70" s="14"/>
      <c r="Y70" s="89"/>
      <c r="AA70" s="45"/>
    </row>
    <row r="71" spans="2:27" s="13" customFormat="1" ht="25.4" customHeight="1">
      <c r="B71" s="32" t="s">
        <v>130</v>
      </c>
      <c r="C71" s="40" t="s">
        <v>131</v>
      </c>
      <c r="D71" s="52" t="s">
        <v>129</v>
      </c>
      <c r="E71" s="51">
        <v>25362</v>
      </c>
      <c r="F71" s="24">
        <v>0.43140000000000001</v>
      </c>
      <c r="G71" s="25">
        <v>14697</v>
      </c>
      <c r="H71" s="25"/>
      <c r="I71" s="39">
        <f t="shared" ref="I71" si="43">(E71*F71)+G71+H71</f>
        <v>25638.166799999999</v>
      </c>
      <c r="J71" s="51">
        <f>E71</f>
        <v>25362</v>
      </c>
      <c r="K71" s="24">
        <v>0.47389999999999999</v>
      </c>
      <c r="L71" s="25">
        <v>14595</v>
      </c>
      <c r="M71" s="25"/>
      <c r="N71" s="39">
        <f t="shared" ref="N71" si="44">(J71*K71)+L71+M71</f>
        <v>26614.051800000001</v>
      </c>
      <c r="O71" s="51">
        <f>J71</f>
        <v>25362</v>
      </c>
      <c r="P71" s="24">
        <v>0.50270000000000004</v>
      </c>
      <c r="Q71" s="25">
        <v>14014</v>
      </c>
      <c r="R71" s="25"/>
      <c r="S71" s="39">
        <f t="shared" ref="S71" si="45">(O71*P71)+Q71+R71</f>
        <v>26763.477400000003</v>
      </c>
      <c r="U71" s="26" t="s">
        <v>132</v>
      </c>
      <c r="V71" s="110">
        <v>42642</v>
      </c>
      <c r="W71" s="14"/>
      <c r="X71" s="110">
        <v>51591</v>
      </c>
      <c r="Y71" s="89"/>
      <c r="AA71" s="45"/>
    </row>
    <row r="72" spans="2:27" s="13" customFormat="1" ht="7.5" customHeight="1">
      <c r="B72" s="32"/>
      <c r="C72" s="40"/>
      <c r="D72" s="52"/>
      <c r="E72" s="51"/>
      <c r="F72" s="24"/>
      <c r="G72" s="25"/>
      <c r="H72" s="25"/>
      <c r="I72" s="39"/>
      <c r="J72" s="51"/>
      <c r="K72" s="24"/>
      <c r="L72" s="25"/>
      <c r="M72" s="25"/>
      <c r="N72" s="39"/>
      <c r="O72" s="51"/>
      <c r="P72" s="24"/>
      <c r="Q72" s="25"/>
      <c r="R72" s="25"/>
      <c r="S72" s="39"/>
      <c r="U72" s="26"/>
      <c r="V72" s="110"/>
      <c r="W72" s="14"/>
      <c r="X72" s="14"/>
      <c r="Y72" s="89"/>
      <c r="AA72" s="116"/>
    </row>
    <row r="73" spans="2:27" ht="15" customHeight="1">
      <c r="B73" s="66"/>
      <c r="C73" s="67"/>
      <c r="D73" s="67"/>
      <c r="E73" s="69"/>
      <c r="F73" s="71"/>
      <c r="G73" s="70"/>
      <c r="H73" s="70"/>
      <c r="I73" s="72"/>
      <c r="J73" s="70"/>
      <c r="K73" s="71"/>
      <c r="L73" s="70"/>
      <c r="M73" s="70"/>
      <c r="N73" s="70"/>
      <c r="O73" s="69"/>
      <c r="P73" s="71"/>
      <c r="Q73" s="70"/>
      <c r="R73" s="70"/>
      <c r="S73" s="72"/>
      <c r="U73" s="66"/>
      <c r="V73" s="67"/>
      <c r="W73" s="67"/>
      <c r="X73" s="67"/>
      <c r="Y73" s="68"/>
      <c r="AA73" s="75"/>
    </row>
    <row r="74" spans="2:27" ht="25.4" customHeight="1">
      <c r="B74" s="27" t="s">
        <v>26</v>
      </c>
      <c r="C74" s="16"/>
      <c r="D74" s="16"/>
      <c r="E74" s="55">
        <f>SUM(E42:E72)</f>
        <v>23521448</v>
      </c>
      <c r="F74" s="11"/>
      <c r="G74" s="12"/>
      <c r="H74" s="12"/>
      <c r="I74" s="54">
        <f>SUM(I42:I72)</f>
        <v>9804967.268491229</v>
      </c>
      <c r="J74" s="56">
        <f>SUM(J43:J72)</f>
        <v>23717008</v>
      </c>
      <c r="K74" s="11"/>
      <c r="L74" s="12"/>
      <c r="M74" s="12"/>
      <c r="N74" s="10">
        <f>SUM(N42:N72)</f>
        <v>10137405.097103758</v>
      </c>
      <c r="O74" s="55">
        <f>SUM(O42:O72)</f>
        <v>23717008</v>
      </c>
      <c r="P74" s="11"/>
      <c r="Q74" s="12"/>
      <c r="R74" s="12"/>
      <c r="S74" s="35">
        <f>SUM(S42:S72)</f>
        <v>10369344.673164435</v>
      </c>
      <c r="U74" s="27"/>
      <c r="V74" s="16"/>
      <c r="W74" s="16"/>
      <c r="X74" s="16"/>
      <c r="Y74" s="28"/>
      <c r="AA74" s="46"/>
    </row>
    <row r="75" spans="2:27" ht="15" customHeight="1" thickBot="1">
      <c r="B75" s="29"/>
      <c r="C75" s="30"/>
      <c r="D75" s="30"/>
      <c r="E75" s="53"/>
      <c r="F75" s="37"/>
      <c r="G75" s="36"/>
      <c r="H75" s="36"/>
      <c r="I75" s="38"/>
      <c r="J75" s="36"/>
      <c r="K75" s="37"/>
      <c r="L75" s="36"/>
      <c r="M75" s="36"/>
      <c r="N75" s="36"/>
      <c r="O75" s="53"/>
      <c r="P75" s="37"/>
      <c r="Q75" s="36"/>
      <c r="R75" s="36"/>
      <c r="S75" s="38"/>
      <c r="U75" s="29"/>
      <c r="V75" s="30"/>
      <c r="W75" s="30"/>
      <c r="X75" s="30"/>
      <c r="Y75" s="31"/>
      <c r="AA75" s="47"/>
    </row>
    <row r="77" spans="2:27" ht="25.4" customHeight="1" thickBot="1">
      <c r="B77" s="76" t="s">
        <v>34</v>
      </c>
      <c r="N77" s="115"/>
    </row>
    <row r="78" spans="2:27" ht="25.4" customHeight="1">
      <c r="B78" s="57" t="s">
        <v>35</v>
      </c>
      <c r="C78" s="58" t="s">
        <v>36</v>
      </c>
      <c r="D78" s="80" t="s">
        <v>37</v>
      </c>
      <c r="E78" s="126" t="s">
        <v>38</v>
      </c>
      <c r="F78" s="126"/>
      <c r="G78" s="126"/>
      <c r="H78" s="126"/>
      <c r="I78" s="126"/>
      <c r="J78" s="127"/>
    </row>
    <row r="79" spans="2:27" ht="26.15" customHeight="1">
      <c r="B79" s="134" t="s">
        <v>39</v>
      </c>
      <c r="C79" s="98" t="s">
        <v>5</v>
      </c>
      <c r="D79" s="98" t="s">
        <v>40</v>
      </c>
      <c r="E79" s="128" t="s">
        <v>41</v>
      </c>
      <c r="F79" s="128"/>
      <c r="G79" s="128"/>
      <c r="H79" s="128"/>
      <c r="I79" s="128"/>
      <c r="J79" s="129"/>
    </row>
    <row r="80" spans="2:27" ht="26.15" customHeight="1">
      <c r="B80" s="135"/>
      <c r="C80" s="98" t="s">
        <v>6</v>
      </c>
      <c r="D80" s="98" t="s">
        <v>40</v>
      </c>
      <c r="E80" s="119" t="s">
        <v>42</v>
      </c>
      <c r="F80" s="119"/>
      <c r="G80" s="119"/>
      <c r="H80" s="119"/>
      <c r="I80" s="119"/>
      <c r="J80" s="120"/>
    </row>
    <row r="81" spans="2:10" ht="26.15" customHeight="1">
      <c r="B81" s="135"/>
      <c r="C81" s="98" t="s">
        <v>43</v>
      </c>
      <c r="D81" s="98" t="s">
        <v>40</v>
      </c>
      <c r="E81" s="119" t="s">
        <v>44</v>
      </c>
      <c r="F81" s="119"/>
      <c r="G81" s="119"/>
      <c r="H81" s="119"/>
      <c r="I81" s="119"/>
      <c r="J81" s="120"/>
    </row>
    <row r="82" spans="2:10" ht="26.15" customHeight="1">
      <c r="B82" s="135"/>
      <c r="C82" s="98" t="s">
        <v>45</v>
      </c>
      <c r="D82" s="98" t="s">
        <v>21</v>
      </c>
      <c r="E82" s="119" t="s">
        <v>46</v>
      </c>
      <c r="F82" s="119"/>
      <c r="G82" s="119"/>
      <c r="H82" s="119"/>
      <c r="I82" s="119"/>
      <c r="J82" s="120"/>
    </row>
    <row r="83" spans="2:10" ht="26.15" customHeight="1">
      <c r="B83" s="135"/>
      <c r="C83" s="98" t="s">
        <v>9</v>
      </c>
      <c r="D83" s="98" t="s">
        <v>22</v>
      </c>
      <c r="E83" s="119" t="s">
        <v>47</v>
      </c>
      <c r="F83" s="119"/>
      <c r="G83" s="119"/>
      <c r="H83" s="119"/>
      <c r="I83" s="119"/>
      <c r="J83" s="120"/>
    </row>
    <row r="84" spans="2:10" ht="26.15" customHeight="1">
      <c r="B84" s="135"/>
      <c r="C84" s="98" t="s">
        <v>10</v>
      </c>
      <c r="D84" s="98" t="s">
        <v>23</v>
      </c>
      <c r="E84" s="119" t="s">
        <v>48</v>
      </c>
      <c r="F84" s="119"/>
      <c r="G84" s="119"/>
      <c r="H84" s="119"/>
      <c r="I84" s="119"/>
      <c r="J84" s="120"/>
    </row>
    <row r="85" spans="2:10" ht="26.15" customHeight="1">
      <c r="B85" s="135"/>
      <c r="C85" s="98" t="s">
        <v>11</v>
      </c>
      <c r="D85" s="98" t="s">
        <v>23</v>
      </c>
      <c r="E85" s="119" t="s">
        <v>49</v>
      </c>
      <c r="F85" s="119"/>
      <c r="G85" s="119"/>
      <c r="H85" s="119"/>
      <c r="I85" s="119"/>
      <c r="J85" s="120"/>
    </row>
    <row r="86" spans="2:10" ht="26.15" customHeight="1">
      <c r="B86" s="135"/>
      <c r="C86" s="98" t="s">
        <v>50</v>
      </c>
      <c r="D86" s="98" t="s">
        <v>23</v>
      </c>
      <c r="E86" s="119" t="s">
        <v>51</v>
      </c>
      <c r="F86" s="119"/>
      <c r="G86" s="119"/>
      <c r="H86" s="119"/>
      <c r="I86" s="119"/>
      <c r="J86" s="120"/>
    </row>
    <row r="87" spans="2:10" ht="26.15" customHeight="1">
      <c r="B87" s="135" t="s">
        <v>52</v>
      </c>
      <c r="C87" s="98" t="s">
        <v>53</v>
      </c>
      <c r="D87" s="99" t="s">
        <v>54</v>
      </c>
      <c r="E87" s="119" t="s">
        <v>55</v>
      </c>
      <c r="F87" s="119"/>
      <c r="G87" s="119"/>
      <c r="H87" s="119"/>
      <c r="I87" s="119"/>
      <c r="J87" s="120"/>
    </row>
    <row r="88" spans="2:10" ht="26.15" customHeight="1">
      <c r="B88" s="135"/>
      <c r="C88" s="98" t="s">
        <v>16</v>
      </c>
      <c r="D88" s="98" t="s">
        <v>24</v>
      </c>
      <c r="E88" s="119" t="s">
        <v>56</v>
      </c>
      <c r="F88" s="119"/>
      <c r="G88" s="119"/>
      <c r="H88" s="119"/>
      <c r="I88" s="119"/>
      <c r="J88" s="120"/>
    </row>
    <row r="89" spans="2:10" ht="26.15" customHeight="1">
      <c r="B89" s="135"/>
      <c r="C89" s="98" t="s">
        <v>17</v>
      </c>
      <c r="D89" s="98" t="s">
        <v>25</v>
      </c>
      <c r="E89" s="119" t="s">
        <v>57</v>
      </c>
      <c r="F89" s="119"/>
      <c r="G89" s="119"/>
      <c r="H89" s="119"/>
      <c r="I89" s="119"/>
      <c r="J89" s="120"/>
    </row>
    <row r="90" spans="2:10" ht="26.15" customHeight="1">
      <c r="B90" s="135"/>
      <c r="C90" s="98" t="s">
        <v>18</v>
      </c>
      <c r="D90" s="98" t="s">
        <v>24</v>
      </c>
      <c r="E90" s="119" t="s">
        <v>58</v>
      </c>
      <c r="F90" s="119"/>
      <c r="G90" s="119"/>
      <c r="H90" s="119"/>
      <c r="I90" s="119"/>
      <c r="J90" s="120"/>
    </row>
    <row r="91" spans="2:10" ht="26.15" customHeight="1">
      <c r="B91" s="135"/>
      <c r="C91" s="98" t="s">
        <v>59</v>
      </c>
      <c r="D91" s="98" t="s">
        <v>21</v>
      </c>
      <c r="E91" s="119" t="s">
        <v>60</v>
      </c>
      <c r="F91" s="119"/>
      <c r="G91" s="119"/>
      <c r="H91" s="119"/>
      <c r="I91" s="119"/>
      <c r="J91" s="120"/>
    </row>
    <row r="92" spans="2:10" ht="26.15" customHeight="1" thickBot="1">
      <c r="B92" s="59" t="s">
        <v>61</v>
      </c>
      <c r="C92" s="81" t="s">
        <v>20</v>
      </c>
      <c r="D92" s="81" t="s">
        <v>40</v>
      </c>
      <c r="E92" s="124" t="s">
        <v>62</v>
      </c>
      <c r="F92" s="124"/>
      <c r="G92" s="124"/>
      <c r="H92" s="124"/>
      <c r="I92" s="124"/>
      <c r="J92" s="125"/>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39:F40"/>
    <mergeCell ref="G39:G40"/>
    <mergeCell ref="H39:H40"/>
    <mergeCell ref="J39:J40"/>
    <mergeCell ref="B39:B42"/>
    <mergeCell ref="C39:C42"/>
    <mergeCell ref="D39:D42"/>
    <mergeCell ref="E39:E40"/>
    <mergeCell ref="Y6:Y7"/>
    <mergeCell ref="Y8:Y9"/>
    <mergeCell ref="Y39:Y40"/>
    <mergeCell ref="V6:V7"/>
    <mergeCell ref="AA6:AA9"/>
    <mergeCell ref="X8:X9"/>
    <mergeCell ref="W8:W9"/>
    <mergeCell ref="V8:V9"/>
    <mergeCell ref="X39:X40"/>
    <mergeCell ref="V41:V42"/>
    <mergeCell ref="W41:W42"/>
    <mergeCell ref="M39:M40"/>
    <mergeCell ref="U39:U42"/>
    <mergeCell ref="V39:V40"/>
    <mergeCell ref="W39:W40"/>
    <mergeCell ref="E87:J87"/>
    <mergeCell ref="Y41:Y42"/>
    <mergeCell ref="E89:J89"/>
    <mergeCell ref="AA39:AA42"/>
    <mergeCell ref="B79:B86"/>
    <mergeCell ref="B87:B91"/>
    <mergeCell ref="X41:X42"/>
    <mergeCell ref="L39:L40"/>
    <mergeCell ref="R39:R40"/>
    <mergeCell ref="S39:S40"/>
    <mergeCell ref="N39:N40"/>
    <mergeCell ref="I39:I40"/>
    <mergeCell ref="O39:O40"/>
    <mergeCell ref="P39:P40"/>
    <mergeCell ref="Q39:Q40"/>
    <mergeCell ref="K39:K40"/>
    <mergeCell ref="E88:J88"/>
    <mergeCell ref="O42:S42"/>
    <mergeCell ref="E90:J90"/>
    <mergeCell ref="E91:J91"/>
    <mergeCell ref="E92:J92"/>
    <mergeCell ref="E78:J78"/>
    <mergeCell ref="J42:N42"/>
    <mergeCell ref="E42:I42"/>
    <mergeCell ref="E79:J79"/>
    <mergeCell ref="E80:J80"/>
    <mergeCell ref="E81:J81"/>
    <mergeCell ref="E82:J82"/>
    <mergeCell ref="E83:J83"/>
    <mergeCell ref="E84:J84"/>
    <mergeCell ref="E85:J85"/>
    <mergeCell ref="E86:J86"/>
  </mergeCells>
  <pageMargins left="0.35433070866141736" right="0.35433070866141736" top="0.19685039370078741" bottom="0.19685039370078741" header="0.51181102362204722" footer="0.11811023622047245"/>
  <pageSetup paperSize="8" scale="51" fitToWidth="2" orientation="landscape" r:id="rId1"/>
  <headerFooter alignWithMargins="0">
    <oddFooter>&amp;RSAINWT11 FINAL WATER</oddFooter>
  </headerFooter>
  <colBreaks count="1" manualBreakCount="1">
    <brk id="19" min="1"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48"/>
  <sheetViews>
    <sheetView showGridLines="0" zoomScale="70" zoomScaleNormal="70" workbookViewId="0"/>
  </sheetViews>
  <sheetFormatPr defaultColWidth="0" defaultRowHeight="25.4" customHeight="1"/>
  <cols>
    <col min="1" max="1" width="10" style="2" customWidth="1"/>
    <col min="2" max="3" width="22.85546875" style="2" customWidth="1"/>
    <col min="4" max="18" width="17.35546875" style="2" customWidth="1"/>
    <col min="19" max="19" width="1" style="2" customWidth="1"/>
    <col min="20" max="22" width="17.35546875" style="2" customWidth="1"/>
    <col min="23" max="23" width="1.140625" style="2" customWidth="1"/>
    <col min="24" max="24" width="43.7109375" style="2" customWidth="1"/>
    <col min="25" max="25" width="4.85546875" style="2" customWidth="1"/>
    <col min="26" max="28" width="17.35546875" style="2" hidden="1" customWidth="1"/>
    <col min="29" max="16384" width="7.85546875" style="2" hidden="1"/>
  </cols>
  <sheetData>
    <row r="2" spans="2:24" ht="25.4" customHeight="1">
      <c r="B2" s="165" t="s">
        <v>0</v>
      </c>
      <c r="C2" s="165"/>
      <c r="D2" s="165"/>
      <c r="E2" s="165"/>
      <c r="F2" s="165"/>
      <c r="G2" s="165"/>
      <c r="H2" s="165"/>
      <c r="I2" s="165"/>
      <c r="J2" s="165"/>
      <c r="K2" s="165"/>
      <c r="L2" s="165"/>
      <c r="M2" s="165"/>
      <c r="N2" s="165"/>
      <c r="O2" s="165"/>
      <c r="P2" s="165"/>
      <c r="Q2" s="165"/>
      <c r="R2" s="165"/>
    </row>
    <row r="3" spans="2:24" ht="25.4" customHeight="1">
      <c r="B3" s="3"/>
      <c r="C3" s="3"/>
      <c r="D3" s="4"/>
      <c r="E3" s="4"/>
      <c r="F3" s="4"/>
      <c r="G3" s="4"/>
      <c r="H3" s="4"/>
      <c r="I3" s="4"/>
      <c r="J3" s="4"/>
      <c r="K3" s="4"/>
      <c r="L3" s="4"/>
      <c r="M3" s="4"/>
      <c r="N3" s="4"/>
      <c r="O3" s="4"/>
      <c r="P3" s="4"/>
      <c r="Q3" s="4"/>
      <c r="R3" s="4"/>
    </row>
    <row r="4" spans="2:24" ht="25.4" customHeight="1">
      <c r="B4" s="1" t="s">
        <v>63</v>
      </c>
      <c r="C4" s="1"/>
      <c r="D4" s="4"/>
      <c r="E4" s="4"/>
      <c r="F4" s="4"/>
      <c r="G4" s="4"/>
      <c r="H4" s="4"/>
      <c r="I4" s="4"/>
      <c r="J4" s="4"/>
      <c r="K4" s="4"/>
      <c r="L4" s="4"/>
      <c r="M4" s="4"/>
      <c r="N4" s="4"/>
      <c r="O4" s="4"/>
      <c r="P4" s="4"/>
      <c r="Q4" s="4"/>
      <c r="R4" s="4"/>
    </row>
    <row r="5" spans="2:24" ht="25.4" customHeight="1" thickBot="1">
      <c r="B5" s="7" t="s">
        <v>2</v>
      </c>
      <c r="C5" s="7"/>
      <c r="D5" s="4"/>
      <c r="E5" s="4"/>
      <c r="F5" s="4"/>
      <c r="G5" s="4"/>
      <c r="H5" s="4"/>
      <c r="I5" s="4"/>
      <c r="J5" s="4"/>
      <c r="K5" s="4"/>
      <c r="L5" s="4"/>
      <c r="M5" s="4"/>
      <c r="N5" s="4"/>
      <c r="O5" s="4"/>
      <c r="P5" s="4"/>
      <c r="Q5" s="4"/>
      <c r="R5" s="4"/>
      <c r="T5" s="7" t="s">
        <v>3</v>
      </c>
      <c r="X5" s="7" t="s">
        <v>4</v>
      </c>
    </row>
    <row r="6" spans="2:24" ht="25.4" customHeight="1">
      <c r="B6" s="155" t="s">
        <v>5</v>
      </c>
      <c r="C6" s="158" t="s">
        <v>6</v>
      </c>
      <c r="D6" s="141" t="s">
        <v>8</v>
      </c>
      <c r="E6" s="137" t="s">
        <v>9</v>
      </c>
      <c r="F6" s="137" t="s">
        <v>10</v>
      </c>
      <c r="G6" s="137" t="s">
        <v>11</v>
      </c>
      <c r="H6" s="139" t="s">
        <v>12</v>
      </c>
      <c r="I6" s="141" t="s">
        <v>64</v>
      </c>
      <c r="J6" s="137" t="s">
        <v>9</v>
      </c>
      <c r="K6" s="137" t="s">
        <v>65</v>
      </c>
      <c r="L6" s="137" t="s">
        <v>11</v>
      </c>
      <c r="M6" s="139" t="s">
        <v>13</v>
      </c>
      <c r="N6" s="183" t="s">
        <v>64</v>
      </c>
      <c r="O6" s="137" t="s">
        <v>9</v>
      </c>
      <c r="P6" s="137" t="s">
        <v>65</v>
      </c>
      <c r="Q6" s="137" t="s">
        <v>11</v>
      </c>
      <c r="R6" s="139" t="s">
        <v>14</v>
      </c>
      <c r="S6" s="17"/>
      <c r="T6" s="178" t="s">
        <v>16</v>
      </c>
      <c r="U6" s="168" t="s">
        <v>17</v>
      </c>
      <c r="V6" s="176" t="s">
        <v>18</v>
      </c>
      <c r="X6" s="131" t="s">
        <v>20</v>
      </c>
    </row>
    <row r="7" spans="2:24" ht="25.4" customHeight="1">
      <c r="B7" s="156"/>
      <c r="C7" s="159"/>
      <c r="D7" s="142"/>
      <c r="E7" s="138"/>
      <c r="F7" s="138"/>
      <c r="G7" s="138"/>
      <c r="H7" s="180"/>
      <c r="I7" s="142"/>
      <c r="J7" s="138"/>
      <c r="K7" s="138"/>
      <c r="L7" s="138"/>
      <c r="M7" s="180"/>
      <c r="N7" s="184"/>
      <c r="O7" s="138"/>
      <c r="P7" s="138"/>
      <c r="Q7" s="138"/>
      <c r="R7" s="180"/>
      <c r="S7" s="17"/>
      <c r="T7" s="179"/>
      <c r="U7" s="169"/>
      <c r="V7" s="177"/>
      <c r="X7" s="132"/>
    </row>
    <row r="8" spans="2:24" ht="25.4" customHeight="1">
      <c r="B8" s="156"/>
      <c r="C8" s="159"/>
      <c r="D8" s="77" t="s">
        <v>21</v>
      </c>
      <c r="E8" s="78" t="s">
        <v>22</v>
      </c>
      <c r="F8" s="78" t="s">
        <v>23</v>
      </c>
      <c r="G8" s="78" t="s">
        <v>23</v>
      </c>
      <c r="H8" s="79" t="s">
        <v>23</v>
      </c>
      <c r="I8" s="77" t="s">
        <v>21</v>
      </c>
      <c r="J8" s="78" t="s">
        <v>22</v>
      </c>
      <c r="K8" s="78" t="s">
        <v>23</v>
      </c>
      <c r="L8" s="78" t="s">
        <v>23</v>
      </c>
      <c r="M8" s="79" t="s">
        <v>23</v>
      </c>
      <c r="N8" s="62" t="s">
        <v>21</v>
      </c>
      <c r="O8" s="78" t="s">
        <v>22</v>
      </c>
      <c r="P8" s="78" t="s">
        <v>23</v>
      </c>
      <c r="Q8" s="78" t="s">
        <v>23</v>
      </c>
      <c r="R8" s="79" t="s">
        <v>23</v>
      </c>
      <c r="S8" s="18"/>
      <c r="T8" s="170" t="s">
        <v>24</v>
      </c>
      <c r="U8" s="172" t="s">
        <v>25</v>
      </c>
      <c r="V8" s="174" t="s">
        <v>24</v>
      </c>
      <c r="X8" s="132"/>
    </row>
    <row r="9" spans="2:24" ht="25.4" customHeight="1">
      <c r="B9" s="157"/>
      <c r="C9" s="160"/>
      <c r="D9" s="121" t="s">
        <v>71</v>
      </c>
      <c r="E9" s="122"/>
      <c r="F9" s="122"/>
      <c r="G9" s="122"/>
      <c r="H9" s="123"/>
      <c r="I9" s="121" t="s">
        <v>72</v>
      </c>
      <c r="J9" s="122"/>
      <c r="K9" s="122"/>
      <c r="L9" s="122"/>
      <c r="M9" s="123"/>
      <c r="N9" s="121" t="s">
        <v>73</v>
      </c>
      <c r="O9" s="122"/>
      <c r="P9" s="122"/>
      <c r="Q9" s="122"/>
      <c r="R9" s="123"/>
      <c r="S9" s="18"/>
      <c r="T9" s="171"/>
      <c r="U9" s="173"/>
      <c r="V9" s="175"/>
      <c r="X9" s="133"/>
    </row>
    <row r="10" spans="2:24" s="13" customFormat="1" ht="25.4" customHeight="1">
      <c r="B10" s="32" t="s">
        <v>107</v>
      </c>
      <c r="C10" s="40" t="s">
        <v>139</v>
      </c>
      <c r="D10" s="82"/>
      <c r="E10" s="83"/>
      <c r="F10" s="118">
        <v>330000</v>
      </c>
      <c r="G10" s="86"/>
      <c r="H10" s="39">
        <f t="shared" ref="H10" si="0">(D10*E10)+F10+G10</f>
        <v>330000</v>
      </c>
      <c r="I10" s="82"/>
      <c r="J10" s="84"/>
      <c r="K10" s="118">
        <v>345000</v>
      </c>
      <c r="L10" s="86"/>
      <c r="M10" s="39">
        <f t="shared" ref="M10" si="1">(I10*J10)+K10+L10</f>
        <v>345000</v>
      </c>
      <c r="N10" s="87"/>
      <c r="O10" s="83"/>
      <c r="P10" s="84">
        <v>354000</v>
      </c>
      <c r="Q10" s="84"/>
      <c r="R10" s="39">
        <f t="shared" ref="R10" si="2">(N10*O10)+P10+Q10</f>
        <v>354000</v>
      </c>
      <c r="S10" s="19"/>
      <c r="T10" s="113">
        <v>42095</v>
      </c>
      <c r="U10" s="102"/>
      <c r="V10" s="114"/>
      <c r="X10" s="107"/>
    </row>
    <row r="11" spans="2:24" s="20" customFormat="1" ht="25.4" customHeight="1">
      <c r="B11" s="32"/>
      <c r="C11" s="40"/>
      <c r="D11" s="26"/>
      <c r="E11" s="88"/>
      <c r="F11" s="15"/>
      <c r="G11" s="15"/>
      <c r="H11" s="89"/>
      <c r="I11" s="26"/>
      <c r="J11" s="15"/>
      <c r="K11" s="15"/>
      <c r="L11" s="14"/>
      <c r="M11" s="89"/>
      <c r="N11" s="90"/>
      <c r="O11" s="88"/>
      <c r="P11" s="15"/>
      <c r="Q11" s="15"/>
      <c r="R11" s="89"/>
      <c r="S11" s="19"/>
      <c r="T11" s="73"/>
      <c r="U11" s="74"/>
      <c r="V11" s="105"/>
      <c r="X11" s="108"/>
    </row>
    <row r="12" spans="2:24" ht="15" customHeight="1">
      <c r="B12" s="33"/>
      <c r="C12" s="41"/>
      <c r="D12" s="61"/>
      <c r="E12" s="9"/>
      <c r="F12" s="8"/>
      <c r="G12" s="8"/>
      <c r="H12" s="34"/>
      <c r="I12" s="61"/>
      <c r="J12" s="8"/>
      <c r="K12" s="8"/>
      <c r="L12" s="8"/>
      <c r="M12" s="34"/>
      <c r="N12" s="9"/>
      <c r="O12" s="9"/>
      <c r="P12" s="8"/>
      <c r="Q12" s="8"/>
      <c r="R12" s="34"/>
      <c r="S12" s="21"/>
      <c r="T12" s="66"/>
      <c r="U12" s="67"/>
      <c r="V12" s="68"/>
      <c r="X12" s="111"/>
    </row>
    <row r="13" spans="2:24" ht="25.4" customHeight="1">
      <c r="B13" s="27" t="s">
        <v>26</v>
      </c>
      <c r="C13" s="16"/>
      <c r="D13" s="55">
        <f>SUM(D10:D11)</f>
        <v>0</v>
      </c>
      <c r="E13" s="11"/>
      <c r="F13" s="12"/>
      <c r="G13" s="12"/>
      <c r="H13" s="54">
        <f>SUM(H10:H11)</f>
        <v>330000</v>
      </c>
      <c r="I13" s="55">
        <f>SUM(I10:I11)</f>
        <v>0</v>
      </c>
      <c r="J13" s="12"/>
      <c r="K13" s="12"/>
      <c r="M13" s="54">
        <f>SUM(M10:M11)</f>
        <v>345000</v>
      </c>
      <c r="N13" s="55">
        <f>SUM(N10:N11)</f>
        <v>0</v>
      </c>
      <c r="O13" s="11"/>
      <c r="P13" s="12"/>
      <c r="Q13" s="12"/>
      <c r="R13" s="35">
        <f>SUM(R10:R11)</f>
        <v>354000</v>
      </c>
      <c r="S13" s="22"/>
      <c r="T13" s="27"/>
      <c r="U13" s="16"/>
      <c r="V13" s="28"/>
      <c r="X13" s="112"/>
    </row>
    <row r="14" spans="2:24" ht="15" customHeight="1" thickBot="1">
      <c r="B14" s="29"/>
      <c r="C14" s="30"/>
      <c r="D14" s="53"/>
      <c r="E14" s="37"/>
      <c r="F14" s="36"/>
      <c r="G14" s="36"/>
      <c r="H14" s="38"/>
      <c r="I14" s="53"/>
      <c r="J14" s="36"/>
      <c r="K14" s="36"/>
      <c r="L14" s="36"/>
      <c r="M14" s="38"/>
      <c r="N14" s="37"/>
      <c r="O14" s="37"/>
      <c r="P14" s="36"/>
      <c r="Q14" s="36"/>
      <c r="R14" s="38"/>
      <c r="S14" s="23"/>
      <c r="T14" s="42"/>
      <c r="U14" s="43"/>
      <c r="V14" s="31"/>
      <c r="X14" s="47"/>
    </row>
    <row r="16" spans="2:24" ht="25.4" customHeight="1">
      <c r="B16" s="1" t="s">
        <v>66</v>
      </c>
      <c r="C16" s="1"/>
      <c r="D16" s="4"/>
      <c r="E16" s="4"/>
      <c r="F16" s="4"/>
      <c r="G16" s="4"/>
      <c r="H16" s="4"/>
      <c r="I16" s="4"/>
      <c r="J16" s="4"/>
      <c r="K16" s="4"/>
      <c r="L16" s="4"/>
      <c r="M16" s="4"/>
      <c r="N16" s="4"/>
      <c r="O16" s="4"/>
      <c r="P16" s="4"/>
      <c r="Q16" s="4"/>
      <c r="R16" s="4"/>
    </row>
    <row r="17" spans="2:24" ht="25.4" customHeight="1" thickBot="1">
      <c r="B17" s="7" t="s">
        <v>2</v>
      </c>
      <c r="C17" s="7"/>
      <c r="D17" s="4"/>
      <c r="E17" s="4"/>
      <c r="F17" s="4"/>
      <c r="G17" s="4"/>
      <c r="H17" s="4"/>
      <c r="I17" s="4"/>
      <c r="J17" s="4"/>
      <c r="K17" s="4"/>
      <c r="L17" s="4"/>
      <c r="M17" s="4"/>
      <c r="N17" s="4"/>
      <c r="O17" s="4"/>
      <c r="P17" s="4"/>
      <c r="Q17" s="4"/>
      <c r="R17" s="4"/>
      <c r="S17" s="7"/>
      <c r="T17" s="7" t="s">
        <v>3</v>
      </c>
      <c r="X17" s="7" t="s">
        <v>4</v>
      </c>
    </row>
    <row r="18" spans="2:24" ht="25.4" customHeight="1">
      <c r="B18" s="155" t="s">
        <v>5</v>
      </c>
      <c r="C18" s="161" t="s">
        <v>6</v>
      </c>
      <c r="D18" s="141" t="s">
        <v>29</v>
      </c>
      <c r="E18" s="137" t="s">
        <v>9</v>
      </c>
      <c r="F18" s="137" t="s">
        <v>10</v>
      </c>
      <c r="G18" s="137" t="s">
        <v>11</v>
      </c>
      <c r="H18" s="139" t="s">
        <v>30</v>
      </c>
      <c r="I18" s="183" t="s">
        <v>64</v>
      </c>
      <c r="J18" s="137" t="s">
        <v>9</v>
      </c>
      <c r="K18" s="137" t="s">
        <v>65</v>
      </c>
      <c r="L18" s="137" t="s">
        <v>11</v>
      </c>
      <c r="M18" s="181" t="s">
        <v>31</v>
      </c>
      <c r="N18" s="141" t="s">
        <v>64</v>
      </c>
      <c r="O18" s="137" t="s">
        <v>9</v>
      </c>
      <c r="P18" s="137" t="s">
        <v>65</v>
      </c>
      <c r="Q18" s="137" t="s">
        <v>11</v>
      </c>
      <c r="R18" s="139" t="s">
        <v>32</v>
      </c>
      <c r="T18" s="178" t="s">
        <v>16</v>
      </c>
      <c r="U18" s="168" t="s">
        <v>17</v>
      </c>
      <c r="V18" s="176" t="s">
        <v>18</v>
      </c>
      <c r="X18" s="131" t="s">
        <v>20</v>
      </c>
    </row>
    <row r="19" spans="2:24" ht="25.4" customHeight="1">
      <c r="B19" s="156"/>
      <c r="C19" s="162"/>
      <c r="D19" s="142"/>
      <c r="E19" s="138"/>
      <c r="F19" s="138"/>
      <c r="G19" s="138"/>
      <c r="H19" s="180"/>
      <c r="I19" s="184"/>
      <c r="J19" s="138"/>
      <c r="K19" s="138"/>
      <c r="L19" s="138"/>
      <c r="M19" s="182"/>
      <c r="N19" s="142"/>
      <c r="O19" s="138"/>
      <c r="P19" s="138"/>
      <c r="Q19" s="138"/>
      <c r="R19" s="180"/>
      <c r="T19" s="179"/>
      <c r="U19" s="169"/>
      <c r="V19" s="177"/>
      <c r="X19" s="132"/>
    </row>
    <row r="20" spans="2:24" ht="25.4" customHeight="1">
      <c r="B20" s="156"/>
      <c r="C20" s="162"/>
      <c r="D20" s="77" t="s">
        <v>21</v>
      </c>
      <c r="E20" s="78" t="s">
        <v>22</v>
      </c>
      <c r="F20" s="78" t="s">
        <v>23</v>
      </c>
      <c r="G20" s="78" t="s">
        <v>23</v>
      </c>
      <c r="H20" s="79" t="s">
        <v>23</v>
      </c>
      <c r="I20" s="62" t="s">
        <v>21</v>
      </c>
      <c r="J20" s="78" t="s">
        <v>22</v>
      </c>
      <c r="K20" s="78" t="s">
        <v>23</v>
      </c>
      <c r="L20" s="78" t="s">
        <v>23</v>
      </c>
      <c r="M20" s="63" t="s">
        <v>23</v>
      </c>
      <c r="N20" s="77" t="s">
        <v>21</v>
      </c>
      <c r="O20" s="78" t="s">
        <v>22</v>
      </c>
      <c r="P20" s="78" t="s">
        <v>23</v>
      </c>
      <c r="Q20" s="78" t="s">
        <v>23</v>
      </c>
      <c r="R20" s="79" t="s">
        <v>23</v>
      </c>
      <c r="T20" s="170" t="s">
        <v>24</v>
      </c>
      <c r="U20" s="172" t="s">
        <v>25</v>
      </c>
      <c r="V20" s="174" t="s">
        <v>24</v>
      </c>
      <c r="X20" s="132"/>
    </row>
    <row r="21" spans="2:24" ht="25.4" customHeight="1">
      <c r="B21" s="157"/>
      <c r="C21" s="163"/>
      <c r="D21" s="121" t="s">
        <v>71</v>
      </c>
      <c r="E21" s="122"/>
      <c r="F21" s="122"/>
      <c r="G21" s="122"/>
      <c r="H21" s="123"/>
      <c r="I21" s="121" t="s">
        <v>72</v>
      </c>
      <c r="J21" s="122"/>
      <c r="K21" s="122"/>
      <c r="L21" s="122"/>
      <c r="M21" s="123"/>
      <c r="N21" s="121" t="s">
        <v>73</v>
      </c>
      <c r="O21" s="122"/>
      <c r="P21" s="122"/>
      <c r="Q21" s="122"/>
      <c r="R21" s="123"/>
      <c r="T21" s="170"/>
      <c r="U21" s="172"/>
      <c r="V21" s="174"/>
      <c r="X21" s="133"/>
    </row>
    <row r="22" spans="2:24" s="13" customFormat="1" ht="25.4" customHeight="1">
      <c r="B22" s="32" t="s">
        <v>107</v>
      </c>
      <c r="C22" s="52" t="s">
        <v>140</v>
      </c>
      <c r="D22" s="82"/>
      <c r="E22" s="83"/>
      <c r="F22" s="25">
        <v>3194000</v>
      </c>
      <c r="G22" s="84"/>
      <c r="H22" s="39">
        <f t="shared" ref="H22:H23" si="3">(D22*E22)+F22+G22</f>
        <v>3194000</v>
      </c>
      <c r="I22" s="91"/>
      <c r="J22" s="84"/>
      <c r="K22" s="25">
        <v>2800000</v>
      </c>
      <c r="L22" s="86"/>
      <c r="M22" s="39">
        <f t="shared" ref="M22:M23" si="4">(I22*J22)+K22+L22</f>
        <v>2800000</v>
      </c>
      <c r="N22" s="92"/>
      <c r="O22" s="83"/>
      <c r="P22" s="25">
        <v>2870000</v>
      </c>
      <c r="Q22" s="84"/>
      <c r="R22" s="39">
        <f t="shared" ref="R22:R23" si="5">(N22*O22)+P22+Q22</f>
        <v>2870000</v>
      </c>
      <c r="T22" s="113">
        <v>42095</v>
      </c>
      <c r="U22" s="102"/>
      <c r="V22" s="114"/>
      <c r="X22" s="109"/>
    </row>
    <row r="23" spans="2:24" s="13" customFormat="1" ht="25.4" customHeight="1">
      <c r="B23" s="32" t="s">
        <v>107</v>
      </c>
      <c r="C23" s="52" t="s">
        <v>141</v>
      </c>
      <c r="D23" s="82"/>
      <c r="E23" s="83"/>
      <c r="F23" s="25">
        <v>135000</v>
      </c>
      <c r="G23" s="84"/>
      <c r="H23" s="39">
        <f t="shared" si="3"/>
        <v>135000</v>
      </c>
      <c r="I23" s="91"/>
      <c r="J23" s="84"/>
      <c r="K23" s="25">
        <v>139000</v>
      </c>
      <c r="L23" s="86"/>
      <c r="M23" s="39">
        <f t="shared" si="4"/>
        <v>139000</v>
      </c>
      <c r="N23" s="92"/>
      <c r="O23" s="83"/>
      <c r="P23" s="25">
        <v>142000</v>
      </c>
      <c r="Q23" s="84"/>
      <c r="R23" s="39">
        <f t="shared" si="5"/>
        <v>142000</v>
      </c>
      <c r="T23" s="113">
        <v>42095</v>
      </c>
      <c r="U23" s="102"/>
      <c r="V23" s="114"/>
      <c r="X23" s="109"/>
    </row>
    <row r="24" spans="2:24" s="13" customFormat="1" ht="25.4" customHeight="1">
      <c r="B24" s="32"/>
      <c r="C24" s="52"/>
      <c r="D24" s="82"/>
      <c r="E24" s="83"/>
      <c r="F24" s="84"/>
      <c r="G24" s="84"/>
      <c r="H24" s="85"/>
      <c r="I24" s="91"/>
      <c r="J24" s="84"/>
      <c r="K24" s="84"/>
      <c r="L24" s="86"/>
      <c r="M24" s="85"/>
      <c r="N24" s="92"/>
      <c r="O24" s="83"/>
      <c r="P24" s="84"/>
      <c r="Q24" s="84"/>
      <c r="R24" s="85"/>
      <c r="T24" s="113"/>
      <c r="U24" s="102"/>
      <c r="V24" s="114"/>
      <c r="X24" s="109"/>
    </row>
    <row r="25" spans="2:24" s="13" customFormat="1" ht="25.4" customHeight="1">
      <c r="B25" s="32" t="s">
        <v>124</v>
      </c>
      <c r="C25" s="52" t="s">
        <v>125</v>
      </c>
      <c r="D25" s="51">
        <v>147417.30000000002</v>
      </c>
      <c r="E25" s="24">
        <v>1.4785999999999999</v>
      </c>
      <c r="F25" s="25">
        <v>270</v>
      </c>
      <c r="G25" s="84"/>
      <c r="H25" s="39">
        <f t="shared" ref="H25:H27" si="6">(D25*E25)+F25+G25</f>
        <v>218241.21978000001</v>
      </c>
      <c r="I25" s="117">
        <f>D25</f>
        <v>147417.30000000002</v>
      </c>
      <c r="J25" s="24">
        <v>1.5165</v>
      </c>
      <c r="K25" s="25">
        <v>271</v>
      </c>
      <c r="L25" s="86"/>
      <c r="M25" s="39">
        <f t="shared" ref="M25:M27" si="7">(I25*J25)+K25+L25</f>
        <v>223829.33545000001</v>
      </c>
      <c r="N25" s="117">
        <f>I25</f>
        <v>147417.30000000002</v>
      </c>
      <c r="O25" s="24">
        <v>1.4477</v>
      </c>
      <c r="P25" s="25">
        <v>218</v>
      </c>
      <c r="Q25" s="84"/>
      <c r="R25" s="39">
        <f t="shared" ref="R25:R27" si="8">(N25*O25)+P25+Q25</f>
        <v>213634.02521000002</v>
      </c>
      <c r="T25" s="113">
        <v>39463</v>
      </c>
      <c r="U25" s="102" t="s">
        <v>144</v>
      </c>
      <c r="V25" s="114">
        <v>48595</v>
      </c>
      <c r="X25" s="109"/>
    </row>
    <row r="26" spans="2:24" s="13" customFormat="1" ht="25.4" customHeight="1">
      <c r="B26" s="32" t="s">
        <v>124</v>
      </c>
      <c r="C26" s="52" t="s">
        <v>142</v>
      </c>
      <c r="D26" s="51">
        <v>87165</v>
      </c>
      <c r="E26" s="24">
        <v>1.3693</v>
      </c>
      <c r="F26" s="25">
        <v>2730</v>
      </c>
      <c r="G26" s="84"/>
      <c r="H26" s="39">
        <f t="shared" si="6"/>
        <v>122085.03449999999</v>
      </c>
      <c r="I26" s="117">
        <f t="shared" ref="I26:I30" si="9">D26</f>
        <v>87165</v>
      </c>
      <c r="J26" s="24">
        <v>1.405</v>
      </c>
      <c r="K26" s="25">
        <v>2780</v>
      </c>
      <c r="L26" s="86"/>
      <c r="M26" s="39">
        <f t="shared" si="7"/>
        <v>125246.825</v>
      </c>
      <c r="N26" s="117">
        <f t="shared" ref="N26:N30" si="10">I26</f>
        <v>87165</v>
      </c>
      <c r="O26" s="24">
        <v>1.3997999999999999</v>
      </c>
      <c r="P26" s="25">
        <v>1296</v>
      </c>
      <c r="Q26" s="84"/>
      <c r="R26" s="39">
        <f t="shared" si="8"/>
        <v>123309.567</v>
      </c>
      <c r="T26" s="113">
        <v>39367</v>
      </c>
      <c r="U26" s="102" t="s">
        <v>144</v>
      </c>
      <c r="V26" s="114">
        <v>48499</v>
      </c>
      <c r="X26" s="109"/>
    </row>
    <row r="27" spans="2:24" s="13" customFormat="1" ht="25.4" customHeight="1">
      <c r="B27" s="32" t="s">
        <v>124</v>
      </c>
      <c r="C27" s="52" t="s">
        <v>126</v>
      </c>
      <c r="D27" s="51">
        <v>148077</v>
      </c>
      <c r="E27" s="24">
        <v>1.4785999999999999</v>
      </c>
      <c r="F27" s="25">
        <v>270</v>
      </c>
      <c r="G27" s="84"/>
      <c r="H27" s="39">
        <f t="shared" si="6"/>
        <v>219216.65219999998</v>
      </c>
      <c r="I27" s="117">
        <f t="shared" si="9"/>
        <v>148077</v>
      </c>
      <c r="J27" s="24">
        <v>1.5165</v>
      </c>
      <c r="K27" s="25">
        <v>271</v>
      </c>
      <c r="L27" s="86"/>
      <c r="M27" s="39">
        <f t="shared" si="7"/>
        <v>224829.77049999998</v>
      </c>
      <c r="N27" s="117">
        <f t="shared" si="10"/>
        <v>148077</v>
      </c>
      <c r="O27" s="24">
        <v>1.4477</v>
      </c>
      <c r="P27" s="25">
        <v>218</v>
      </c>
      <c r="Q27" s="84"/>
      <c r="R27" s="39">
        <f t="shared" si="8"/>
        <v>214589.0729</v>
      </c>
      <c r="T27" s="113">
        <v>40080</v>
      </c>
      <c r="U27" s="102" t="s">
        <v>144</v>
      </c>
      <c r="V27" s="114">
        <v>49211</v>
      </c>
      <c r="X27" s="109"/>
    </row>
    <row r="28" spans="2:24" s="13" customFormat="1" ht="25.4" customHeight="1">
      <c r="B28" s="32"/>
      <c r="C28" s="52"/>
      <c r="D28" s="51"/>
      <c r="E28" s="24"/>
      <c r="F28" s="25"/>
      <c r="G28" s="84"/>
      <c r="H28" s="85"/>
      <c r="I28" s="117"/>
      <c r="J28" s="24"/>
      <c r="K28" s="25"/>
      <c r="L28" s="86"/>
      <c r="M28" s="85"/>
      <c r="N28" s="117"/>
      <c r="O28" s="83"/>
      <c r="P28" s="25"/>
      <c r="Q28" s="84"/>
      <c r="R28" s="85"/>
      <c r="T28" s="113"/>
      <c r="U28" s="102"/>
      <c r="V28" s="114"/>
      <c r="X28" s="109"/>
    </row>
    <row r="29" spans="2:24" s="13" customFormat="1" ht="25.4" customHeight="1">
      <c r="B29" s="32" t="s">
        <v>147</v>
      </c>
      <c r="C29" s="52" t="s">
        <v>128</v>
      </c>
      <c r="D29" s="51">
        <v>33710.400000000001</v>
      </c>
      <c r="E29" s="24">
        <v>1.6221745205479454</v>
      </c>
      <c r="F29" s="25">
        <v>-17376.058520547947</v>
      </c>
      <c r="G29" s="15"/>
      <c r="H29" s="39">
        <f t="shared" ref="H29:H30" si="11">(D29*E29)+F29+G29</f>
        <v>37308.093436931507</v>
      </c>
      <c r="I29" s="117">
        <f t="shared" si="9"/>
        <v>33710.400000000001</v>
      </c>
      <c r="J29" s="24">
        <v>1.7084999999999999</v>
      </c>
      <c r="K29" s="25">
        <v>-21001.679999999997</v>
      </c>
      <c r="L29" s="14"/>
      <c r="M29" s="39">
        <f t="shared" ref="M29:M30" si="12">(I29*J29)+K29+L29</f>
        <v>36592.538400000005</v>
      </c>
      <c r="N29" s="117">
        <f t="shared" si="10"/>
        <v>33710.400000000001</v>
      </c>
      <c r="O29" s="88">
        <v>1.5081</v>
      </c>
      <c r="P29" s="25">
        <v>-19527.48</v>
      </c>
      <c r="Q29" s="15"/>
      <c r="R29" s="39">
        <f t="shared" ref="R29:R30" si="13">(N29*O29)+P29+Q29</f>
        <v>31311.174240000004</v>
      </c>
      <c r="T29" s="113">
        <v>41592</v>
      </c>
      <c r="U29" s="102" t="s">
        <v>144</v>
      </c>
      <c r="V29" s="114">
        <v>50723</v>
      </c>
      <c r="X29" s="109" t="s">
        <v>145</v>
      </c>
    </row>
    <row r="30" spans="2:24" s="13" customFormat="1" ht="25.4" customHeight="1">
      <c r="B30" s="32" t="s">
        <v>147</v>
      </c>
      <c r="C30" s="52" t="s">
        <v>143</v>
      </c>
      <c r="D30" s="51">
        <v>52364.700000000004</v>
      </c>
      <c r="E30" s="24">
        <v>1.3693</v>
      </c>
      <c r="F30" s="25">
        <v>2730</v>
      </c>
      <c r="G30" s="15"/>
      <c r="H30" s="39">
        <f t="shared" si="11"/>
        <v>74432.98371</v>
      </c>
      <c r="I30" s="117">
        <f t="shared" si="9"/>
        <v>52364.700000000004</v>
      </c>
      <c r="J30" s="24">
        <v>1.405</v>
      </c>
      <c r="K30" s="25">
        <v>2780</v>
      </c>
      <c r="L30" s="14"/>
      <c r="M30" s="39">
        <f t="shared" si="12"/>
        <v>76352.4035</v>
      </c>
      <c r="N30" s="117">
        <f t="shared" si="10"/>
        <v>52364.700000000004</v>
      </c>
      <c r="O30" s="88">
        <v>1.3997999999999999</v>
      </c>
      <c r="P30" s="25">
        <v>1296</v>
      </c>
      <c r="Q30" s="15"/>
      <c r="R30" s="39">
        <f t="shared" si="13"/>
        <v>74596.107060000009</v>
      </c>
      <c r="T30" s="113">
        <v>40729</v>
      </c>
      <c r="U30" s="102" t="s">
        <v>144</v>
      </c>
      <c r="V30" s="114">
        <v>49861</v>
      </c>
      <c r="X30" s="109"/>
    </row>
    <row r="31" spans="2:24" s="13" customFormat="1" ht="25.4" customHeight="1">
      <c r="B31" s="32"/>
      <c r="C31" s="52"/>
      <c r="D31" s="26"/>
      <c r="E31" s="88"/>
      <c r="F31" s="15"/>
      <c r="G31" s="15"/>
      <c r="H31" s="89"/>
      <c r="I31" s="93"/>
      <c r="J31" s="15"/>
      <c r="K31" s="15"/>
      <c r="L31" s="14"/>
      <c r="M31" s="89"/>
      <c r="N31" s="94"/>
      <c r="O31" s="88"/>
      <c r="P31" s="15"/>
      <c r="Q31" s="15"/>
      <c r="R31" s="89"/>
      <c r="T31" s="103"/>
      <c r="U31" s="104"/>
      <c r="V31" s="97"/>
      <c r="X31" s="108"/>
    </row>
    <row r="32" spans="2:24" ht="15" customHeight="1">
      <c r="B32" s="33"/>
      <c r="C32" s="60"/>
      <c r="D32" s="61"/>
      <c r="E32" s="9"/>
      <c r="F32" s="8"/>
      <c r="G32" s="8"/>
      <c r="H32" s="34"/>
      <c r="I32" s="8"/>
      <c r="J32" s="8"/>
      <c r="K32" s="8"/>
      <c r="L32" s="8"/>
      <c r="M32" s="8"/>
      <c r="N32" s="64"/>
      <c r="O32" s="9"/>
      <c r="P32" s="8"/>
      <c r="Q32" s="8"/>
      <c r="R32" s="34"/>
      <c r="T32" s="66"/>
      <c r="U32" s="67"/>
      <c r="V32" s="68"/>
      <c r="X32" s="75"/>
    </row>
    <row r="33" spans="2:24" ht="25.4" customHeight="1">
      <c r="B33" s="27" t="s">
        <v>26</v>
      </c>
      <c r="C33" s="28"/>
      <c r="D33" s="55">
        <f>SUM(D22:D31)</f>
        <v>468734.40000000008</v>
      </c>
      <c r="E33" s="11"/>
      <c r="F33" s="12"/>
      <c r="G33" s="12"/>
      <c r="H33" s="54">
        <f>SUM(H22:H31)</f>
        <v>4000283.9836269314</v>
      </c>
      <c r="I33" s="55">
        <f>SUM(I22:I31)</f>
        <v>468734.40000000008</v>
      </c>
      <c r="J33" s="12"/>
      <c r="K33" s="12"/>
      <c r="M33" s="10">
        <f>SUM(M22:M31)</f>
        <v>3625850.8728500004</v>
      </c>
      <c r="N33" s="55">
        <f>SUM(N22:N31)</f>
        <v>468734.40000000008</v>
      </c>
      <c r="O33" s="11"/>
      <c r="P33" s="12"/>
      <c r="Q33" s="12"/>
      <c r="R33" s="35">
        <f>SUM(R22:R31)</f>
        <v>3669439.9464099999</v>
      </c>
      <c r="T33" s="27"/>
      <c r="U33" s="16"/>
      <c r="V33" s="28"/>
      <c r="X33" s="46"/>
    </row>
    <row r="34" spans="2:24" ht="15" customHeight="1" thickBot="1">
      <c r="B34" s="29"/>
      <c r="C34" s="31"/>
      <c r="D34" s="53"/>
      <c r="E34" s="37"/>
      <c r="F34" s="36"/>
      <c r="G34" s="36"/>
      <c r="H34" s="38"/>
      <c r="I34" s="36"/>
      <c r="J34" s="36"/>
      <c r="K34" s="36"/>
      <c r="L34" s="36"/>
      <c r="M34" s="36"/>
      <c r="N34" s="65"/>
      <c r="O34" s="37"/>
      <c r="P34" s="36"/>
      <c r="Q34" s="36"/>
      <c r="R34" s="38"/>
      <c r="T34" s="42"/>
      <c r="U34" s="43"/>
      <c r="V34" s="44"/>
      <c r="X34" s="47"/>
    </row>
    <row r="36" spans="2:24" ht="25.4" customHeight="1" thickBot="1">
      <c r="B36" s="76" t="s">
        <v>34</v>
      </c>
    </row>
    <row r="37" spans="2:24" ht="25.4" customHeight="1">
      <c r="B37" s="100" t="s">
        <v>35</v>
      </c>
      <c r="C37" s="101" t="s">
        <v>36</v>
      </c>
      <c r="D37" s="101" t="s">
        <v>37</v>
      </c>
      <c r="E37" s="166" t="s">
        <v>38</v>
      </c>
      <c r="F37" s="166"/>
      <c r="G37" s="166"/>
      <c r="H37" s="166"/>
      <c r="I37" s="166"/>
      <c r="J37" s="167"/>
    </row>
    <row r="38" spans="2:24" ht="25.4" customHeight="1">
      <c r="B38" s="135" t="s">
        <v>39</v>
      </c>
      <c r="C38" s="98" t="s">
        <v>5</v>
      </c>
      <c r="D38" s="98" t="s">
        <v>40</v>
      </c>
      <c r="E38" s="119" t="s">
        <v>67</v>
      </c>
      <c r="F38" s="119"/>
      <c r="G38" s="119"/>
      <c r="H38" s="119"/>
      <c r="I38" s="119"/>
      <c r="J38" s="120"/>
    </row>
    <row r="39" spans="2:24" ht="25.4" customHeight="1">
      <c r="B39" s="135"/>
      <c r="C39" s="98" t="s">
        <v>6</v>
      </c>
      <c r="D39" s="98" t="s">
        <v>40</v>
      </c>
      <c r="E39" s="119" t="s">
        <v>68</v>
      </c>
      <c r="F39" s="119"/>
      <c r="G39" s="119"/>
      <c r="H39" s="119"/>
      <c r="I39" s="119"/>
      <c r="J39" s="120"/>
    </row>
    <row r="40" spans="2:24" ht="25.4" customHeight="1">
      <c r="B40" s="135"/>
      <c r="C40" s="98" t="s">
        <v>45</v>
      </c>
      <c r="D40" s="98" t="s">
        <v>21</v>
      </c>
      <c r="E40" s="119" t="s">
        <v>69</v>
      </c>
      <c r="F40" s="119"/>
      <c r="G40" s="119"/>
      <c r="H40" s="119"/>
      <c r="I40" s="119"/>
      <c r="J40" s="120"/>
    </row>
    <row r="41" spans="2:24" ht="25.4" customHeight="1">
      <c r="B41" s="135"/>
      <c r="C41" s="98" t="s">
        <v>9</v>
      </c>
      <c r="D41" s="98" t="s">
        <v>22</v>
      </c>
      <c r="E41" s="119" t="s">
        <v>47</v>
      </c>
      <c r="F41" s="119"/>
      <c r="G41" s="119"/>
      <c r="H41" s="119"/>
      <c r="I41" s="119"/>
      <c r="J41" s="120"/>
    </row>
    <row r="42" spans="2:24" ht="25.4" customHeight="1">
      <c r="B42" s="135"/>
      <c r="C42" s="98" t="s">
        <v>10</v>
      </c>
      <c r="D42" s="98" t="s">
        <v>23</v>
      </c>
      <c r="E42" s="119" t="s">
        <v>48</v>
      </c>
      <c r="F42" s="119"/>
      <c r="G42" s="119"/>
      <c r="H42" s="119"/>
      <c r="I42" s="119"/>
      <c r="J42" s="120"/>
    </row>
    <row r="43" spans="2:24" ht="25.4" customHeight="1">
      <c r="B43" s="135"/>
      <c r="C43" s="98" t="s">
        <v>11</v>
      </c>
      <c r="D43" s="98" t="s">
        <v>23</v>
      </c>
      <c r="E43" s="119" t="s">
        <v>49</v>
      </c>
      <c r="F43" s="119"/>
      <c r="G43" s="119"/>
      <c r="H43" s="119"/>
      <c r="I43" s="119"/>
      <c r="J43" s="120"/>
    </row>
    <row r="44" spans="2:24" ht="25.4" customHeight="1">
      <c r="B44" s="135"/>
      <c r="C44" s="98" t="s">
        <v>50</v>
      </c>
      <c r="D44" s="98" t="s">
        <v>23</v>
      </c>
      <c r="E44" s="119" t="s">
        <v>70</v>
      </c>
      <c r="F44" s="119"/>
      <c r="G44" s="119"/>
      <c r="H44" s="119"/>
      <c r="I44" s="119"/>
      <c r="J44" s="120"/>
    </row>
    <row r="45" spans="2:24" ht="25.4" customHeight="1">
      <c r="B45" s="135" t="s">
        <v>52</v>
      </c>
      <c r="C45" s="98" t="s">
        <v>16</v>
      </c>
      <c r="D45" s="98" t="s">
        <v>24</v>
      </c>
      <c r="E45" s="119" t="s">
        <v>56</v>
      </c>
      <c r="F45" s="119"/>
      <c r="G45" s="119"/>
      <c r="H45" s="119"/>
      <c r="I45" s="119"/>
      <c r="J45" s="120"/>
    </row>
    <row r="46" spans="2:24" ht="25.4" customHeight="1">
      <c r="B46" s="135"/>
      <c r="C46" s="98" t="s">
        <v>17</v>
      </c>
      <c r="D46" s="98" t="s">
        <v>25</v>
      </c>
      <c r="E46" s="119" t="s">
        <v>57</v>
      </c>
      <c r="F46" s="119"/>
      <c r="G46" s="119"/>
      <c r="H46" s="119"/>
      <c r="I46" s="119"/>
      <c r="J46" s="120"/>
    </row>
    <row r="47" spans="2:24" ht="25.4" customHeight="1">
      <c r="B47" s="135"/>
      <c r="C47" s="98" t="s">
        <v>18</v>
      </c>
      <c r="D47" s="98" t="s">
        <v>24</v>
      </c>
      <c r="E47" s="119" t="s">
        <v>58</v>
      </c>
      <c r="F47" s="119"/>
      <c r="G47" s="119"/>
      <c r="H47" s="119"/>
      <c r="I47" s="119"/>
      <c r="J47" s="120"/>
    </row>
    <row r="48" spans="2:24" ht="25.4" customHeight="1" thickBot="1">
      <c r="B48" s="59" t="s">
        <v>61</v>
      </c>
      <c r="C48" s="81" t="s">
        <v>20</v>
      </c>
      <c r="D48" s="81" t="s">
        <v>40</v>
      </c>
      <c r="E48" s="124" t="s">
        <v>62</v>
      </c>
      <c r="F48" s="124"/>
      <c r="G48" s="124"/>
      <c r="H48" s="124"/>
      <c r="I48" s="124"/>
      <c r="J48" s="125"/>
    </row>
  </sheetData>
  <mergeCells count="69">
    <mergeCell ref="B2:R2"/>
    <mergeCell ref="B18:B21"/>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18:C21"/>
    <mergeCell ref="D18:D19"/>
    <mergeCell ref="E18:E19"/>
    <mergeCell ref="F18:F19"/>
    <mergeCell ref="K18:K19"/>
    <mergeCell ref="O6:O7"/>
    <mergeCell ref="H6:H7"/>
    <mergeCell ref="Q18:Q19"/>
    <mergeCell ref="R18:R19"/>
    <mergeCell ref="D21:H21"/>
    <mergeCell ref="I21:M21"/>
    <mergeCell ref="N21:R21"/>
    <mergeCell ref="L18:L19"/>
    <mergeCell ref="M18:M19"/>
    <mergeCell ref="N18:N19"/>
    <mergeCell ref="O18:O19"/>
    <mergeCell ref="P18:P19"/>
    <mergeCell ref="G18:G19"/>
    <mergeCell ref="H18:H19"/>
    <mergeCell ref="I18:I19"/>
    <mergeCell ref="J18:J19"/>
    <mergeCell ref="X18:X21"/>
    <mergeCell ref="T18:T19"/>
    <mergeCell ref="U18:U19"/>
    <mergeCell ref="V18:V19"/>
    <mergeCell ref="T20:T21"/>
    <mergeCell ref="U20:U21"/>
    <mergeCell ref="V20:V21"/>
    <mergeCell ref="X6:X9"/>
    <mergeCell ref="U6:U7"/>
    <mergeCell ref="T8:T9"/>
    <mergeCell ref="U8:U9"/>
    <mergeCell ref="V8:V9"/>
    <mergeCell ref="V6:V7"/>
    <mergeCell ref="T6:T7"/>
    <mergeCell ref="B45:B47"/>
    <mergeCell ref="B38:B44"/>
    <mergeCell ref="E40:J40"/>
    <mergeCell ref="E41:J41"/>
    <mergeCell ref="E42:J42"/>
    <mergeCell ref="E43:J43"/>
    <mergeCell ref="E44:J44"/>
    <mergeCell ref="E38:J38"/>
    <mergeCell ref="E39:J39"/>
    <mergeCell ref="E37:J37"/>
    <mergeCell ref="E45:J45"/>
    <mergeCell ref="E46:J46"/>
    <mergeCell ref="E47:J47"/>
    <mergeCell ref="E48:J48"/>
  </mergeCells>
  <pageMargins left="0.35433070866141736" right="0.35433070866141736" top="0.19685039370078741" bottom="0.19685039370078741" header="0.51181102362204722" footer="0.11811023622047245"/>
  <pageSetup paperSize="8" scale="79" fitToWidth="2" orientation="landscape" r:id="rId1"/>
  <headerFooter alignWithMargins="0">
    <oddFooter>&amp;RSAINWT11 FINAL WATER</oddFooter>
  </headerFooter>
  <colBreaks count="1" manualBreakCount="1">
    <brk id="13" min="1" max="3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2B8E1069-428B-4FB4-ABF0-1C4E4C4618DA}">
  <ds:schemaRefs>
    <ds:schemaRef ds:uri="http://www.w3.org/XML/1998/namespace"/>
    <ds:schemaRef ds:uri="http://schemas.microsoft.com/office/infopath/2007/PartnerControls"/>
    <ds:schemaRef ds:uri="http://schemas.microsoft.com/office/2006/documentManagement/types"/>
    <ds:schemaRef ds:uri="http://purl.org/dc/terms/"/>
    <ds:schemaRef ds:uri="7041854e-4853-44f9-9e63-23b7acad5461"/>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Bulk supply water</vt:lpstr>
      <vt:lpstr>Bulk supply sewerage</vt:lpstr>
      <vt:lpstr>'Bulk supply sewerage'!Print_Area</vt:lpstr>
      <vt:lpstr>'Bulk supply water'!Print_Area</vt:lpstr>
      <vt:lpstr>'Bulk supply sewerage'!Print_Titles</vt:lpstr>
      <vt:lpstr>'Bulk supply water'!Print_Titles</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cp:lastPrinted>2020-02-28T15:09:47Z</cp:lastPrinted>
  <dcterms:created xsi:type="dcterms:W3CDTF">2015-10-14T16:49:04Z</dcterms:created>
  <dcterms:modified xsi:type="dcterms:W3CDTF">2020-12-16T10:59:08Z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