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tanislav.petrov\Desktop\Bulk supply 2020-21\"/>
    </mc:Choice>
  </mc:AlternateContent>
  <xr:revisionPtr revIDLastSave="0" documentId="13_ncr:1_{66B50C92-9CF1-4862-97A0-4B9CC453387F}" xr6:coauthVersionLast="45" xr6:coauthVersionMax="45" xr10:uidLastSave="{00000000-0000-0000-0000-000000000000}"/>
  <bookViews>
    <workbookView xWindow="3137" yWindow="823" windowWidth="18600" windowHeight="13868" xr2:uid="{00000000-000D-0000-FFFF-FFFF0000000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_xlnm._FilterDatabase" localSheetId="0" hidden="1">'Bulk supply water'!$B$2:$Z$2</definedName>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sewerage'!$B$2:$R$39</definedName>
    <definedName name="_xlnm.Print_Area" localSheetId="0">'Bulk supply water'!$B$3:$S$30</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4" i="5" l="1"/>
  <c r="N13" i="5"/>
  <c r="N12" i="5"/>
  <c r="N11" i="5"/>
  <c r="N10" i="5"/>
  <c r="O25" i="3"/>
  <c r="O18" i="3"/>
  <c r="O17" i="3"/>
  <c r="O15" i="3"/>
  <c r="N19" i="5" l="1"/>
  <c r="Q11" i="3"/>
  <c r="S14" i="3" l="1"/>
  <c r="S16" i="3"/>
  <c r="S20" i="3"/>
  <c r="S21" i="3"/>
  <c r="S22" i="3"/>
  <c r="S23" i="3"/>
  <c r="R16" i="5"/>
  <c r="R17" i="5"/>
  <c r="R19" i="5"/>
  <c r="R20" i="5"/>
  <c r="R11" i="5"/>
  <c r="R12" i="5"/>
  <c r="R13" i="5"/>
  <c r="R14" i="5"/>
  <c r="N15" i="5"/>
  <c r="R15" i="5" s="1"/>
  <c r="N18" i="5"/>
  <c r="R18" i="5" s="1"/>
  <c r="R10" i="5"/>
  <c r="O26" i="3"/>
  <c r="S26" i="3" s="1"/>
  <c r="O11" i="3"/>
  <c r="S11" i="3" s="1"/>
  <c r="O12" i="3"/>
  <c r="S12" i="3" s="1"/>
  <c r="O14" i="3"/>
  <c r="S15" i="3"/>
  <c r="S17" i="3"/>
  <c r="S18" i="3"/>
  <c r="O19" i="3"/>
  <c r="S19" i="3" s="1"/>
  <c r="O22" i="3"/>
  <c r="O24" i="3"/>
  <c r="S24" i="3" s="1"/>
  <c r="S25" i="3"/>
  <c r="O10" i="3"/>
  <c r="S10" i="3" s="1"/>
  <c r="N38" i="5" l="1"/>
  <c r="I38" i="5"/>
  <c r="R24" i="5"/>
  <c r="H24" i="5"/>
  <c r="N24" i="5"/>
  <c r="I24" i="5"/>
  <c r="O43" i="3"/>
  <c r="J43" i="3"/>
  <c r="O29" i="3"/>
  <c r="J29" i="3"/>
  <c r="I29" i="3"/>
  <c r="E29" i="3"/>
  <c r="R38" i="5"/>
  <c r="M38" i="5"/>
  <c r="H38" i="5"/>
  <c r="D38" i="5"/>
  <c r="M24" i="5"/>
  <c r="D24" i="5"/>
  <c r="S43" i="3"/>
  <c r="N43" i="3"/>
  <c r="I43" i="3"/>
  <c r="E43" i="3"/>
  <c r="S29" i="3"/>
  <c r="N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tc={DB72F303-CD16-4328-9B43-864DD069C30B}</author>
  </authors>
  <commentList>
    <comment ref="V21" authorId="0" shapeId="0" xr:uid="{DB72F303-CD16-4328-9B43-864DD069C30B}">
      <text>
        <t>[Threaded comment]
Your version of Excel allows you to read this threaded comment; however, any edits to it will get removed if the file is opened in a newer version of Excel. Learn more: https://go.microsoft.com/fwlink/?linkid=870924
Comment:
    No sign date. Date assumed from 'date modified' of documents in Legal folder</t>
      </text>
    </comment>
  </commentList>
</comments>
</file>

<file path=xl/sharedStrings.xml><?xml version="1.0" encoding="utf-8"?>
<sst xmlns="http://schemas.openxmlformats.org/spreadsheetml/2006/main" count="453" uniqueCount="116">
  <si>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</si>
  <si>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</si>
  <si>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</si>
  <si>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</si>
  <si>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</si>
  <si>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</si>
  <si>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</si>
  <si>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</si>
  <si>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</si>
  <si>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</si>
  <si>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</si>
  <si>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</si>
  <si>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</si>
  <si>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</si>
  <si>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</si>
  <si>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</si>
  <si>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</si>
  <si>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</si>
  <si>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</si>
  <si>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</si>
  <si>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</si>
  <si>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</si>
  <si>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</si>
  <si>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</si>
  <si>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</si>
  <si>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</si>
  <si>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</si>
  <si>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</si>
  <si>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</si>
  <si>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</si>
  <si>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</si>
  <si>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</si>
  <si>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</si>
  <si>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</si>
  <si>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</si>
  <si>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</si>
  <si>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</si>
  <si>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</si>
  <si>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</si>
  <si>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</si>
  <si>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</si>
  <si>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</si>
  <si>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</si>
  <si>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</si>
  <si>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</si>
  <si>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</si>
  <si>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</si>
  <si>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</si>
  <si>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</si>
  <si>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</si>
  <si>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</si>
  <si>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</si>
  <si>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</si>
  <si>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</si>
  <si>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</si>
  <si>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</si>
  <si>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</si>
  <si>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</si>
  <si>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</si>
  <si>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</si>
  <si>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</si>
  <si>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</si>
  <si>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</si>
  <si>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</si>
  <si>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</si>
  <si>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</si>
  <si>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</si>
  <si>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</si>
  <si>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</si>
  <si>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</si>
  <si>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</si>
  <si>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</si>
  <si>
    <t>Independent Water Networks Ltd</t>
  </si>
  <si>
    <t>Bishop Stortford</t>
  </si>
  <si>
    <t>AFW - Stort</t>
  </si>
  <si>
    <t>Chilmington Green</t>
  </si>
  <si>
    <t>SEW - Ashford</t>
  </si>
  <si>
    <t>Priors Hall, Corby</t>
  </si>
  <si>
    <t>AWS - Ruthamford North</t>
  </si>
  <si>
    <t>Berryfields, Aylesbury</t>
  </si>
  <si>
    <t>TWUL - Slough, Wycombe and Aylesbury</t>
  </si>
  <si>
    <t>Oakham</t>
  </si>
  <si>
    <t>STW - Ruthamford North</t>
  </si>
  <si>
    <t>Little Stanion</t>
  </si>
  <si>
    <t>Great Billing</t>
  </si>
  <si>
    <t>AWS - Ruthamford Central</t>
  </si>
  <si>
    <t>Kings Cross</t>
  </si>
  <si>
    <t>TWUL - London</t>
  </si>
  <si>
    <t>NES Crawley</t>
  </si>
  <si>
    <t>SW - Sussex North</t>
  </si>
  <si>
    <t>Brooklands</t>
  </si>
  <si>
    <t>The Bridge/Dartford</t>
  </si>
  <si>
    <t>GMV</t>
  </si>
  <si>
    <t>Martello Lakes</t>
  </si>
  <si>
    <t>AFW - Dour</t>
  </si>
  <si>
    <t>Throckley</t>
  </si>
  <si>
    <t>NWL</t>
  </si>
  <si>
    <t>Cockering Road</t>
  </si>
  <si>
    <t>Brough</t>
  </si>
  <si>
    <t>YW</t>
  </si>
  <si>
    <t>Treated</t>
  </si>
  <si>
    <t>Ongoing</t>
  </si>
  <si>
    <t>20 - Ongoing</t>
  </si>
  <si>
    <t>Ebbsfleet Castle Hill</t>
  </si>
  <si>
    <t>Bishops Stortford</t>
  </si>
  <si>
    <t>SEW - Canterbury</t>
  </si>
  <si>
    <t>*</t>
  </si>
  <si>
    <t xml:space="preserve">New site for 2019. NAV Tariff not published for 2020/21. </t>
  </si>
  <si>
    <t xml:space="preserve">NAV Tariff not published for 2020/21. </t>
  </si>
  <si>
    <t>No invoices received in respect of 2019/2020. *We have been unable to reconcile the incumbents billings with our own historic data.</t>
  </si>
  <si>
    <t xml:space="preserve">No invoices received in respect of 2019/2020.  *We have been unable to reconcile the incumbents billings with our own historic data.  </t>
  </si>
  <si>
    <t xml:space="preserve">New site for 19/20. *We have been unable to reconcile the incumbents billings with our own historic data.  </t>
  </si>
  <si>
    <t xml:space="preserve">No invoices received in respect of 2019/2020. *We have been unable to reconcile the incumbents billings with our own historic data.  </t>
  </si>
  <si>
    <t xml:space="preserve">No invoices received in respect of 2019/2020. Volume forecast based on January 2020 data from Thames. No additional %age increase as site is fully built. *We have been unable to reconcile the incumbents billings with our own historic data. </t>
  </si>
  <si>
    <t xml:space="preserve">No invoices received in respect of 2019/2020. Volume forecast based on January 2020 data from Thames &amp; an added %age increase based on forecasted increase in connected properties. *We have been unable to reconcile the incumbents billings with our own historic data.  </t>
  </si>
  <si>
    <t>Water resource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</si>
</sst>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000"/>
    <numFmt numFmtId="166" formatCode="dd\ mmm\ yyyy"/>
    <numFmt numFmtId="167" formatCode="dd/mm/yyyy;@"/>
  </numFmts>
  <fonts count="17">
    <font>
      <sz val="11"/>
      <color theme="1"/>
      <name val="Arial"/>
      <family val="2"/>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6">
    <xf numFmtId="0" fontId="0" fillId="0" borderId="0"/>
    <xf numFmtId="0" fontId="2" fillId="0" borderId="0"/>
    <xf numFmtId="0" fontId="2" fillId="0" borderId="0"/>
    <xf numFmtId="0" fontId="13" fillId="5" borderId="0"/>
    <xf numFmtId="0" fontId="14" fillId="0" borderId="0"/>
    <xf numFmtId="0" fontId="1" fillId="0" borderId="0"/>
  </cellStyleXfs>
  <cellXfs count="209">
    <xf numFmtId="0" fontId="0" fillId="0" borderId="0" xfId="0"/>
    <xf numFmtId="0" fontId="3" fillId="0" borderId="0" xfId="1" applyFont="1" applyAlignment="1">
      <alignment vertical="center"/>
    </xf>
    <xf numFmtId="0" fontId="2" fillId="0" borderId="0" xfId="1"/>
    <xf numFmtId="0" fontId="4" fillId="0" borderId="0" xfId="1" applyFont="1" applyAlignment="1">
      <alignment vertical="center"/>
    </xf>
    <xf numFmtId="0" fontId="5" fillId="0" borderId="0" xfId="1" applyFont="1" applyAlignment="1">
      <alignment vertical="center"/>
    </xf>
    <xf numFmtId="3" fontId="5" fillId="0" borderId="0" xfId="1" applyNumberFormat="1" applyFont="1" applyAlignment="1">
      <alignment vertical="center"/>
    </xf>
    <xf numFmtId="164" fontId="5" fillId="0" borderId="0" xfId="1" applyNumberFormat="1" applyFont="1" applyAlignment="1">
      <alignment vertical="center"/>
    </xf>
    <xf numFmtId="0" fontId="6" fillId="0" borderId="0" xfId="1" applyFont="1" applyAlignment="1">
      <alignment horizontal="left" vertical="center"/>
    </xf>
    <xf numFmtId="164" fontId="9" fillId="3" borderId="4" xfId="1" applyNumberFormat="1" applyFont="1" applyFill="1" applyBorder="1" applyAlignment="1">
      <alignment horizontal="right"/>
    </xf>
    <xf numFmtId="165" fontId="9" fillId="3" borderId="4" xfId="1" applyNumberFormat="1" applyFont="1" applyFill="1" applyBorder="1" applyAlignment="1">
      <alignment horizontal="right"/>
    </xf>
    <xf numFmtId="3" fontId="11" fillId="4" borderId="0" xfId="1" applyNumberFormat="1" applyFont="1" applyFill="1" applyAlignment="1">
      <alignment horizontal="right"/>
    </xf>
    <xf numFmtId="165" fontId="9" fillId="3" borderId="0" xfId="1" applyNumberFormat="1" applyFont="1" applyFill="1" applyAlignment="1">
      <alignment horizontal="right"/>
    </xf>
    <xf numFmtId="164" fontId="9" fillId="3" borderId="0" xfId="1" applyNumberFormat="1" applyFont="1" applyFill="1" applyAlignment="1">
      <alignment horizontal="right"/>
    </xf>
    <xf numFmtId="0" fontId="8" fillId="0" borderId="0" xfId="1" applyFont="1"/>
    <xf numFmtId="3" fontId="8" fillId="3" borderId="3" xfId="2" applyNumberFormat="1" applyFont="1" applyFill="1" applyBorder="1" applyAlignment="1">
      <alignment horizontal="right" wrapText="1"/>
    </xf>
    <xf numFmtId="164" fontId="8" fillId="3" borderId="3" xfId="2" applyNumberFormat="1" applyFont="1" applyFill="1" applyBorder="1" applyAlignment="1">
      <alignment horizontal="right" wrapText="1"/>
    </xf>
    <xf numFmtId="0" fontId="10" fillId="3" borderId="0" xfId="1" applyFont="1" applyFill="1" applyAlignment="1">
      <alignment horizontal="left"/>
    </xf>
    <xf numFmtId="0" fontId="7" fillId="0" borderId="0" xfId="2" applyFont="1" applyAlignment="1">
      <alignment horizontal="center" vertical="top"/>
    </xf>
    <xf numFmtId="3" fontId="8" fillId="0" borderId="0" xfId="2" applyNumberFormat="1" applyFont="1" applyAlignment="1">
      <alignment horizontal="right" wrapText="1"/>
    </xf>
    <xf numFmtId="164" fontId="8" fillId="0" borderId="0" xfId="2" applyNumberFormat="1" applyFont="1" applyAlignment="1">
      <alignment horizontal="right" wrapText="1"/>
    </xf>
    <xf numFmtId="0" fontId="8" fillId="0" borderId="0" xfId="1" applyFont="1" applyAlignment="1">
      <alignment vertical="top"/>
    </xf>
    <xf numFmtId="0" fontId="8" fillId="0" borderId="0" xfId="2" applyFont="1" applyAlignment="1">
      <alignment vertical="top" wrapText="1"/>
    </xf>
    <xf numFmtId="0" fontId="9" fillId="0" borderId="0" xfId="1" applyFont="1" applyAlignment="1">
      <alignment horizontal="left"/>
    </xf>
    <xf numFmtId="0" fontId="10" fillId="0" borderId="0" xfId="1" applyFont="1" applyAlignment="1">
      <alignment horizontal="left"/>
    </xf>
    <xf numFmtId="165" fontId="8" fillId="3" borderId="3" xfId="2" applyNumberFormat="1" applyFont="1" applyFill="1" applyBorder="1" applyAlignment="1">
      <alignment wrapText="1"/>
    </xf>
    <xf numFmtId="164" fontId="8" fillId="3" borderId="3" xfId="2" applyNumberFormat="1" applyFont="1" applyFill="1" applyBorder="1" applyAlignment="1">
      <alignment wrapText="1"/>
    </xf>
    <xf numFmtId="166" fontId="8" fillId="3" borderId="3" xfId="2" applyNumberFormat="1" applyFont="1" applyFill="1" applyBorder="1" applyAlignment="1">
      <alignment horizontal="right" wrapText="1"/>
    </xf>
    <xf numFmtId="3" fontId="8" fillId="3" borderId="13" xfId="2" applyNumberFormat="1" applyFont="1" applyFill="1" applyBorder="1" applyAlignment="1">
      <alignment horizontal="right" wrapText="1"/>
    </xf>
    <xf numFmtId="164" fontId="8" fillId="3" borderId="13" xfId="2" applyNumberFormat="1" applyFont="1" applyFill="1" applyBorder="1" applyAlignment="1">
      <alignment horizontal="right" wrapText="1"/>
    </xf>
    <xf numFmtId="164" fontId="8" fillId="3" borderId="14" xfId="2" applyNumberFormat="1" applyFont="1" applyFill="1" applyBorder="1" applyAlignment="1">
      <alignment horizontal="right" wrapText="1"/>
    </xf>
    <xf numFmtId="0" fontId="10" fillId="3" borderId="17" xfId="1" applyFont="1" applyFill="1" applyBorder="1" applyAlignment="1">
      <alignment horizontal="left"/>
    </xf>
    <xf numFmtId="0" fontId="10" fillId="3" borderId="18" xfId="1" applyFont="1" applyFill="1" applyBorder="1" applyAlignment="1">
      <alignment horizontal="left"/>
    </xf>
    <xf numFmtId="0" fontId="9" fillId="3" borderId="19" xfId="1" applyFont="1" applyFill="1" applyBorder="1" applyAlignment="1">
      <alignment horizontal="left"/>
    </xf>
    <xf numFmtId="0" fontId="9" fillId="3" borderId="8" xfId="1" applyFont="1" applyFill="1" applyBorder="1" applyAlignment="1">
      <alignment horizontal="left"/>
    </xf>
    <xf numFmtId="0" fontId="9" fillId="3" borderId="20" xfId="1" applyFont="1" applyFill="1" applyBorder="1" applyAlignment="1">
      <alignment horizontal="left"/>
    </xf>
    <xf numFmtId="0" fontId="8" fillId="3" borderId="13" xfId="2" applyFont="1" applyFill="1" applyBorder="1" applyAlignment="1">
      <alignment wrapText="1"/>
    </xf>
    <xf numFmtId="0" fontId="9" fillId="3" borderId="15" xfId="1" applyFont="1" applyFill="1" applyBorder="1" applyAlignment="1">
      <alignment horizontal="left"/>
    </xf>
    <xf numFmtId="164" fontId="9" fillId="3" borderId="16" xfId="1" applyNumberFormat="1" applyFont="1" applyFill="1" applyBorder="1" applyAlignment="1">
      <alignment horizontal="right"/>
    </xf>
    <xf numFmtId="3" fontId="12" fillId="4" borderId="18" xfId="1" applyNumberFormat="1" applyFont="1" applyFill="1" applyBorder="1" applyAlignment="1">
      <alignment horizontal="right"/>
    </xf>
    <xf numFmtId="164" fontId="9" fillId="3" borderId="8" xfId="1" applyNumberFormat="1" applyFont="1" applyFill="1" applyBorder="1" applyAlignment="1">
      <alignment horizontal="right"/>
    </xf>
    <xf numFmtId="165" fontId="9" fillId="3" borderId="8" xfId="1" applyNumberFormat="1" applyFont="1" applyFill="1" applyBorder="1" applyAlignment="1">
      <alignment horizontal="right"/>
    </xf>
    <xf numFmtId="164" fontId="9" fillId="3" borderId="20" xfId="1" applyNumberFormat="1" applyFont="1" applyFill="1" applyBorder="1" applyAlignment="1">
      <alignment horizontal="right"/>
    </xf>
    <xf numFmtId="3" fontId="8" fillId="3" borderId="14" xfId="2" applyNumberFormat="1" applyFont="1" applyFill="1" applyBorder="1" applyAlignment="1">
      <alignment wrapText="1"/>
    </xf>
    <xf numFmtId="0" fontId="8" fillId="3" borderId="23" xfId="2" applyFont="1" applyFill="1" applyBorder="1" applyAlignment="1">
      <alignment wrapText="1"/>
    </xf>
    <xf numFmtId="0" fontId="9" fillId="3" borderId="4" xfId="1" applyFont="1" applyFill="1" applyBorder="1" applyAlignment="1">
      <alignment horizontal="left"/>
    </xf>
    <xf numFmtId="0" fontId="2" fillId="0" borderId="19" xfId="1" applyBorder="1"/>
    <xf numFmtId="0" fontId="2" fillId="0" borderId="8" xfId="1" applyBorder="1"/>
    <xf numFmtId="0" fontId="2" fillId="0" borderId="20" xfId="1" applyBorder="1"/>
    <xf numFmtId="3" fontId="8" fillId="3" borderId="26" xfId="2" applyNumberFormat="1" applyFont="1" applyFill="1" applyBorder="1" applyAlignment="1">
      <alignment horizontal="right" wrapText="1"/>
    </xf>
    <xf numFmtId="164" fontId="8" fillId="3" borderId="26" xfId="2" applyNumberFormat="1" applyFont="1" applyFill="1" applyBorder="1" applyAlignment="1">
      <alignment horizontal="right" wrapText="1"/>
    </xf>
    <xf numFmtId="0" fontId="10" fillId="3" borderId="25" xfId="1" applyFont="1" applyFill="1" applyBorder="1" applyAlignment="1">
      <alignment horizontal="left"/>
    </xf>
    <xf numFmtId="0" fontId="9" fillId="3" borderId="27" xfId="1" applyFont="1" applyFill="1" applyBorder="1" applyAlignment="1">
      <alignment horizontal="left"/>
    </xf>
    <xf numFmtId="0" fontId="7" fillId="2" borderId="3"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3" xfId="2" applyFont="1" applyFill="1" applyBorder="1" applyAlignment="1">
      <alignment horizontal="center" vertical="center"/>
    </xf>
    <xf numFmtId="3" fontId="8" fillId="3" borderId="13" xfId="2" applyNumberFormat="1" applyFont="1" applyFill="1" applyBorder="1" applyAlignment="1">
      <alignment wrapText="1"/>
    </xf>
    <xf numFmtId="0" fontId="8" fillId="3" borderId="30" xfId="2" applyFont="1" applyFill="1" applyBorder="1" applyAlignment="1">
      <alignment wrapText="1"/>
    </xf>
    <xf numFmtId="164" fontId="9" fillId="3" borderId="19" xfId="1" applyNumberFormat="1" applyFont="1" applyFill="1" applyBorder="1" applyAlignment="1">
      <alignment horizontal="right"/>
    </xf>
    <xf numFmtId="3" fontId="11" fillId="4" borderId="18" xfId="1" applyNumberFormat="1" applyFont="1" applyFill="1" applyBorder="1" applyAlignment="1">
      <alignment horizontal="right"/>
    </xf>
    <xf numFmtId="3" fontId="16" fillId="0" borderId="17" xfId="1" applyNumberFormat="1" applyFont="1" applyBorder="1" applyAlignment="1">
      <alignment horizontal="right"/>
    </xf>
    <xf numFmtId="3" fontId="16" fillId="0" borderId="0" xfId="1" applyNumberFormat="1" applyFont="1" applyAlignment="1">
      <alignment horizontal="right"/>
    </xf>
    <xf numFmtId="0" fontId="7" fillId="2" borderId="45" xfId="2" applyFont="1" applyFill="1" applyBorder="1" applyAlignment="1">
      <alignment horizontal="center" vertical="center"/>
    </xf>
    <xf numFmtId="0" fontId="7" fillId="2" borderId="46" xfId="2" applyFont="1" applyFill="1" applyBorder="1" applyAlignment="1">
      <alignment horizontal="center" vertical="center"/>
    </xf>
    <xf numFmtId="0" fontId="15" fillId="0" borderId="44" xfId="0" applyFont="1" applyBorder="1" applyAlignment="1">
      <alignment horizontal="center" vertical="center"/>
    </xf>
    <xf numFmtId="0" fontId="9" fillId="3" borderId="16" xfId="1" applyFont="1" applyFill="1" applyBorder="1" applyAlignment="1">
      <alignment horizontal="left"/>
    </xf>
    <xf numFmtId="164" fontId="9" fillId="3" borderId="15" xfId="1" applyNumberFormat="1" applyFont="1" applyFill="1" applyBorder="1" applyAlignment="1">
      <alignment horizontal="right"/>
    </xf>
    <xf numFmtId="0" fontId="7" fillId="2" borderId="40" xfId="2" applyFont="1" applyFill="1" applyBorder="1" applyAlignment="1">
      <alignment horizontal="center" vertical="center"/>
    </xf>
    <xf numFmtId="0" fontId="7" fillId="2" borderId="39" xfId="2" applyFont="1" applyFill="1" applyBorder="1" applyAlignment="1">
      <alignment horizontal="center" vertical="center"/>
    </xf>
    <xf numFmtId="165" fontId="9" fillId="3" borderId="15" xfId="1" applyNumberFormat="1" applyFont="1" applyFill="1" applyBorder="1" applyAlignment="1">
      <alignment horizontal="right"/>
    </xf>
    <xf numFmtId="165" fontId="9" fillId="3" borderId="19" xfId="1" applyNumberFormat="1" applyFont="1" applyFill="1" applyBorder="1" applyAlignment="1">
      <alignment horizontal="right"/>
    </xf>
    <xf numFmtId="0" fontId="8" fillId="3" borderId="48" xfId="2" applyFont="1" applyFill="1" applyBorder="1" applyAlignment="1">
      <alignment wrapText="1"/>
    </xf>
    <xf numFmtId="0" fontId="8" fillId="3" borderId="52" xfId="2" applyFont="1" applyFill="1" applyBorder="1" applyAlignment="1">
      <alignment wrapText="1"/>
    </xf>
    <xf numFmtId="0" fontId="8" fillId="3" borderId="16" xfId="2" applyFont="1" applyFill="1" applyBorder="1" applyAlignment="1">
      <alignment wrapText="1"/>
    </xf>
    <xf numFmtId="0" fontId="9" fillId="3" borderId="53" xfId="1" applyFont="1" applyFill="1" applyBorder="1" applyAlignment="1">
      <alignment horizontal="left"/>
    </xf>
    <xf numFmtId="0" fontId="9" fillId="3" borderId="38" xfId="1" applyFont="1" applyFill="1" applyBorder="1" applyAlignment="1">
      <alignment horizontal="left"/>
    </xf>
    <xf numFmtId="0" fontId="9" fillId="3" borderId="47" xfId="1" applyFont="1" applyFill="1" applyBorder="1" applyAlignment="1">
      <alignment horizontal="left"/>
    </xf>
    <xf numFmtId="3" fontId="8" fillId="3" borderId="48" xfId="2" applyNumberFormat="1" applyFont="1" applyFill="1" applyBorder="1" applyAlignment="1">
      <alignment wrapText="1"/>
    </xf>
    <xf numFmtId="165" fontId="8" fillId="3" borderId="36" xfId="2" applyNumberFormat="1" applyFont="1" applyFill="1" applyBorder="1" applyAlignment="1">
      <alignment wrapText="1"/>
    </xf>
    <xf numFmtId="164" fontId="8" fillId="3" borderId="36" xfId="2" applyNumberFormat="1" applyFont="1" applyFill="1" applyBorder="1" applyAlignment="1">
      <alignment wrapText="1"/>
    </xf>
    <xf numFmtId="3" fontId="8" fillId="3" borderId="35" xfId="2" applyNumberFormat="1" applyFont="1" applyFill="1" applyBorder="1" applyAlignment="1">
      <alignment wrapText="1"/>
    </xf>
    <xf numFmtId="164" fontId="9" fillId="3" borderId="53" xfId="1" applyNumberFormat="1" applyFont="1" applyFill="1" applyBorder="1" applyAlignment="1">
      <alignment horizontal="right"/>
    </xf>
    <xf numFmtId="164" fontId="9" fillId="3" borderId="38" xfId="1" applyNumberFormat="1" applyFont="1" applyFill="1" applyBorder="1" applyAlignment="1">
      <alignment horizontal="right"/>
    </xf>
    <xf numFmtId="165" fontId="9" fillId="3" borderId="38" xfId="1" applyNumberFormat="1" applyFont="1" applyFill="1" applyBorder="1" applyAlignment="1">
      <alignment horizontal="right"/>
    </xf>
    <xf numFmtId="164" fontId="9" fillId="3" borderId="47" xfId="1" applyNumberFormat="1" applyFont="1" applyFill="1" applyBorder="1" applyAlignment="1">
      <alignment horizontal="right"/>
    </xf>
    <xf numFmtId="164" fontId="8" fillId="3" borderId="48" xfId="2" applyNumberFormat="1" applyFont="1" applyFill="1" applyBorder="1" applyAlignment="1">
      <alignment horizontal="right" wrapText="1"/>
    </xf>
    <xf numFmtId="164" fontId="8" fillId="3" borderId="36" xfId="2" applyNumberFormat="1" applyFont="1" applyFill="1" applyBorder="1" applyAlignment="1">
      <alignment horizontal="right" wrapText="1"/>
    </xf>
    <xf numFmtId="164" fontId="8" fillId="3" borderId="55" xfId="2" applyNumberFormat="1" applyFont="1" applyFill="1" applyBorder="1" applyAlignment="1">
      <alignment horizontal="right" wrapText="1"/>
    </xf>
    <xf numFmtId="0" fontId="9" fillId="3" borderId="54" xfId="1" applyFont="1" applyFill="1" applyBorder="1" applyAlignment="1">
      <alignment horizontal="left"/>
    </xf>
    <xf numFmtId="0" fontId="3" fillId="0" borderId="0" xfId="1" applyFont="1" applyAlignment="1">
      <alignment horizontal="left" vertical="center"/>
    </xf>
    <xf numFmtId="0" fontId="7" fillId="2" borderId="43"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51" xfId="2" applyFont="1" applyFill="1" applyBorder="1" applyAlignment="1">
      <alignment horizontal="center" vertical="center"/>
    </xf>
    <xf numFmtId="0" fontId="7" fillId="2" borderId="61" xfId="2" applyFont="1" applyFill="1" applyBorder="1" applyAlignment="1">
      <alignment horizontal="center" vertical="center"/>
    </xf>
    <xf numFmtId="0" fontId="15" fillId="0" borderId="64" xfId="0" applyFont="1" applyBorder="1" applyAlignment="1">
      <alignment vertical="center"/>
    </xf>
    <xf numFmtId="3" fontId="8" fillId="3" borderId="13" xfId="2" applyNumberFormat="1" applyFont="1" applyFill="1" applyBorder="1" applyAlignment="1">
      <alignment horizontal="center" wrapText="1"/>
    </xf>
    <xf numFmtId="165" fontId="8" fillId="3" borderId="3" xfId="2" applyNumberFormat="1" applyFont="1" applyFill="1" applyBorder="1" applyAlignment="1">
      <alignment horizontal="center" wrapText="1"/>
    </xf>
    <xf numFmtId="164" fontId="8" fillId="3" borderId="3" xfId="2" applyNumberFormat="1" applyFont="1" applyFill="1" applyBorder="1" applyAlignment="1">
      <alignment horizontal="center" wrapText="1"/>
    </xf>
    <xf numFmtId="3" fontId="8" fillId="3" borderId="14" xfId="2" applyNumberFormat="1" applyFont="1" applyFill="1" applyBorder="1" applyAlignment="1">
      <alignment horizontal="center" wrapText="1"/>
    </xf>
    <xf numFmtId="3" fontId="8" fillId="3" borderId="3" xfId="2" applyNumberFormat="1" applyFont="1" applyFill="1" applyBorder="1" applyAlignment="1">
      <alignment horizontal="center" wrapText="1"/>
    </xf>
    <xf numFmtId="165" fontId="8" fillId="3" borderId="3" xfId="2" applyNumberFormat="1" applyFont="1" applyFill="1" applyBorder="1" applyAlignment="1">
      <alignment horizontal="right" wrapText="1"/>
    </xf>
    <xf numFmtId="3" fontId="8" fillId="3" borderId="14" xfId="2" applyNumberFormat="1" applyFont="1" applyFill="1" applyBorder="1" applyAlignment="1">
      <alignment horizontal="right" wrapText="1"/>
    </xf>
    <xf numFmtId="3" fontId="8" fillId="3" borderId="23" xfId="2" applyNumberFormat="1" applyFont="1" applyFill="1" applyBorder="1" applyAlignment="1">
      <alignment horizontal="center" wrapText="1"/>
    </xf>
    <xf numFmtId="3" fontId="8" fillId="3" borderId="28" xfId="2" applyNumberFormat="1" applyFont="1" applyFill="1" applyBorder="1" applyAlignment="1">
      <alignment horizontal="center" wrapText="1"/>
    </xf>
    <xf numFmtId="165" fontId="8" fillId="3" borderId="13" xfId="2" applyNumberFormat="1" applyFont="1" applyFill="1" applyBorder="1" applyAlignment="1">
      <alignment horizontal="center" wrapText="1"/>
    </xf>
    <xf numFmtId="3" fontId="8" fillId="3" borderId="23" xfId="2" applyNumberFormat="1" applyFont="1" applyFill="1" applyBorder="1" applyAlignment="1">
      <alignment horizontal="right" wrapText="1"/>
    </xf>
    <xf numFmtId="3" fontId="8" fillId="3" borderId="28" xfId="2" applyNumberFormat="1" applyFont="1" applyFill="1" applyBorder="1" applyAlignment="1">
      <alignment horizontal="right" wrapText="1"/>
    </xf>
    <xf numFmtId="165" fontId="8" fillId="3" borderId="13" xfId="2" applyNumberFormat="1" applyFont="1" applyFill="1" applyBorder="1" applyAlignment="1">
      <alignment horizontal="right" wrapText="1"/>
    </xf>
    <xf numFmtId="3" fontId="8" fillId="3" borderId="51" xfId="2" applyNumberFormat="1" applyFont="1" applyFill="1" applyBorder="1" applyAlignment="1">
      <alignment horizontal="right" wrapText="1"/>
    </xf>
    <xf numFmtId="164" fontId="8" fillId="3" borderId="51" xfId="2" applyNumberFormat="1" applyFont="1" applyFill="1" applyBorder="1" applyAlignment="1">
      <alignment horizontal="right" wrapText="1"/>
    </xf>
    <xf numFmtId="164" fontId="8" fillId="3" borderId="67" xfId="2" applyNumberFormat="1" applyFont="1" applyFill="1" applyBorder="1" applyAlignment="1">
      <alignment horizontal="right" wrapText="1"/>
    </xf>
    <xf numFmtId="164" fontId="8" fillId="3" borderId="69" xfId="2" applyNumberFormat="1" applyFont="1" applyFill="1" applyBorder="1" applyAlignment="1">
      <alignment horizontal="right" wrapText="1"/>
    </xf>
    <xf numFmtId="164" fontId="8" fillId="3" borderId="70" xfId="2" applyNumberFormat="1" applyFont="1" applyFill="1" applyBorder="1" applyAlignment="1">
      <alignment horizontal="right" wrapText="1"/>
    </xf>
    <xf numFmtId="0" fontId="2" fillId="0" borderId="37" xfId="1" applyBorder="1" applyAlignment="1">
      <alignment vertical="center" wrapText="1"/>
    </xf>
    <xf numFmtId="0" fontId="2" fillId="0" borderId="37" xfId="1" applyBorder="1" applyAlignment="1">
      <alignment vertical="center"/>
    </xf>
    <xf numFmtId="0" fontId="7" fillId="2" borderId="41" xfId="2" applyFont="1" applyFill="1" applyBorder="1" applyAlignment="1">
      <alignment horizontal="center" vertical="center"/>
    </xf>
    <xf numFmtId="0" fontId="7" fillId="2" borderId="42" xfId="2" applyFont="1" applyFill="1" applyBorder="1" applyAlignment="1">
      <alignment horizontal="center" vertical="center"/>
    </xf>
    <xf numFmtId="164" fontId="8" fillId="3" borderId="43" xfId="2" applyNumberFormat="1" applyFont="1" applyFill="1" applyBorder="1" applyAlignment="1">
      <alignment horizontal="right" wrapText="1"/>
    </xf>
    <xf numFmtId="164" fontId="8" fillId="3" borderId="37" xfId="2" applyNumberFormat="1" applyFont="1" applyFill="1" applyBorder="1" applyAlignment="1">
      <alignment horizontal="right" wrapText="1"/>
    </xf>
    <xf numFmtId="164" fontId="8" fillId="3" borderId="60" xfId="2" applyNumberFormat="1" applyFont="1" applyFill="1" applyBorder="1" applyAlignment="1">
      <alignment horizontal="right" wrapText="1"/>
    </xf>
    <xf numFmtId="164" fontId="8" fillId="3" borderId="75" xfId="2" applyNumberFormat="1" applyFont="1" applyFill="1" applyBorder="1" applyAlignment="1">
      <alignment horizontal="right" wrapText="1"/>
    </xf>
    <xf numFmtId="0" fontId="8" fillId="3" borderId="13" xfId="2" applyFont="1" applyFill="1" applyBorder="1" applyAlignment="1">
      <alignment horizontal="left" vertical="center" wrapText="1"/>
    </xf>
    <xf numFmtId="0" fontId="8" fillId="3" borderId="23" xfId="2" applyFont="1" applyFill="1" applyBorder="1" applyAlignment="1">
      <alignment horizontal="left" vertical="center" wrapText="1"/>
    </xf>
    <xf numFmtId="0" fontId="8" fillId="3" borderId="52" xfId="2" applyFont="1" applyFill="1" applyBorder="1" applyAlignment="1">
      <alignment horizontal="left" vertical="center" wrapText="1"/>
    </xf>
    <xf numFmtId="3" fontId="8" fillId="3" borderId="13" xfId="2" applyNumberFormat="1" applyFont="1" applyFill="1" applyBorder="1" applyAlignment="1">
      <alignment horizontal="left" vertical="center" wrapText="1"/>
    </xf>
    <xf numFmtId="14" fontId="8" fillId="3" borderId="65" xfId="2" applyNumberFormat="1" applyFont="1" applyFill="1" applyBorder="1" applyAlignment="1">
      <alignment horizontal="right" wrapText="1"/>
    </xf>
    <xf numFmtId="0" fontId="8" fillId="3" borderId="29" xfId="2" applyFont="1" applyFill="1" applyBorder="1" applyAlignment="1">
      <alignment wrapText="1"/>
    </xf>
    <xf numFmtId="14" fontId="8" fillId="3" borderId="13" xfId="2" applyNumberFormat="1" applyFont="1" applyFill="1" applyBorder="1" applyAlignment="1">
      <alignment horizontal="right" wrapText="1"/>
    </xf>
    <xf numFmtId="14" fontId="8" fillId="3" borderId="48" xfId="2" applyNumberFormat="1" applyFont="1" applyFill="1" applyBorder="1" applyAlignment="1">
      <alignment horizontal="right" wrapText="1"/>
    </xf>
    <xf numFmtId="14" fontId="8" fillId="3" borderId="14" xfId="2" applyNumberFormat="1" applyFont="1" applyFill="1" applyBorder="1" applyAlignment="1">
      <alignment horizontal="right" wrapText="1"/>
    </xf>
    <xf numFmtId="14" fontId="8" fillId="3" borderId="35" xfId="2" applyNumberFormat="1" applyFont="1" applyFill="1" applyBorder="1" applyAlignment="1">
      <alignment horizontal="right" wrapText="1"/>
    </xf>
    <xf numFmtId="14" fontId="8" fillId="3" borderId="3" xfId="2" applyNumberFormat="1" applyFont="1" applyFill="1" applyBorder="1" applyAlignment="1">
      <alignment horizontal="right" wrapText="1"/>
    </xf>
    <xf numFmtId="14" fontId="8" fillId="3" borderId="36" xfId="2" applyNumberFormat="1" applyFont="1" applyFill="1" applyBorder="1" applyAlignment="1">
      <alignment horizontal="right" wrapText="1"/>
    </xf>
    <xf numFmtId="14" fontId="8" fillId="3" borderId="66" xfId="2" applyNumberFormat="1" applyFont="1" applyFill="1" applyBorder="1" applyAlignment="1">
      <alignment horizontal="right" wrapText="1"/>
    </xf>
    <xf numFmtId="167" fontId="8" fillId="3" borderId="13" xfId="2" applyNumberFormat="1" applyFont="1" applyFill="1" applyBorder="1" applyAlignment="1">
      <alignment horizontal="right" wrapText="1"/>
    </xf>
    <xf numFmtId="3" fontId="8" fillId="3" borderId="26" xfId="2" applyNumberFormat="1" applyFont="1" applyFill="1" applyBorder="1" applyAlignment="1">
      <alignment horizontal="left" vertical="top" wrapText="1"/>
    </xf>
    <xf numFmtId="3" fontId="8" fillId="3" borderId="55" xfId="2" applyNumberFormat="1" applyFont="1" applyFill="1" applyBorder="1" applyAlignment="1">
      <alignment horizontal="left" wrapText="1"/>
    </xf>
    <xf numFmtId="3" fontId="8" fillId="0" borderId="13" xfId="2" applyNumberFormat="1" applyFont="1" applyFill="1" applyBorder="1" applyAlignment="1">
      <alignment wrapText="1"/>
    </xf>
    <xf numFmtId="165" fontId="8" fillId="0" borderId="3" xfId="2" applyNumberFormat="1" applyFont="1" applyFill="1" applyBorder="1" applyAlignment="1">
      <alignment wrapText="1"/>
    </xf>
    <xf numFmtId="164" fontId="8" fillId="0" borderId="3" xfId="2" applyNumberFormat="1" applyFont="1" applyFill="1" applyBorder="1" applyAlignment="1">
      <alignment wrapText="1"/>
    </xf>
    <xf numFmtId="3" fontId="8" fillId="0" borderId="14" xfId="2" applyNumberFormat="1" applyFont="1" applyFill="1" applyBorder="1" applyAlignment="1">
      <alignment wrapText="1"/>
    </xf>
    <xf numFmtId="3" fontId="8" fillId="0" borderId="13" xfId="2" applyNumberFormat="1" applyFont="1" applyFill="1" applyBorder="1" applyAlignment="1">
      <alignment horizontal="center" wrapText="1"/>
    </xf>
    <xf numFmtId="165" fontId="8" fillId="0" borderId="3" xfId="2" applyNumberFormat="1" applyFont="1" applyFill="1" applyBorder="1" applyAlignment="1">
      <alignment horizontal="center" wrapText="1"/>
    </xf>
    <xf numFmtId="164" fontId="8" fillId="0" borderId="3" xfId="2" applyNumberFormat="1" applyFont="1" applyFill="1" applyBorder="1" applyAlignment="1">
      <alignment horizontal="center" wrapText="1"/>
    </xf>
    <xf numFmtId="0" fontId="2" fillId="0" borderId="37" xfId="1" applyBorder="1" applyAlignment="1">
      <alignment horizontal="left" vertical="center" wrapText="1"/>
    </xf>
    <xf numFmtId="0" fontId="2" fillId="0" borderId="51" xfId="1" applyBorder="1" applyAlignment="1">
      <alignment horizontal="left" vertical="center" wrapText="1"/>
    </xf>
    <xf numFmtId="0" fontId="7" fillId="2" borderId="31"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30" xfId="2" applyFont="1" applyFill="1" applyBorder="1" applyAlignment="1">
      <alignment horizontal="center" vertical="center"/>
    </xf>
    <xf numFmtId="0" fontId="15" fillId="0" borderId="64" xfId="0" applyFont="1" applyBorder="1" applyAlignment="1">
      <alignment horizontal="left" vertical="center" wrapText="1"/>
    </xf>
    <xf numFmtId="0" fontId="15" fillId="0" borderId="74" xfId="0" applyFont="1" applyBorder="1" applyAlignment="1">
      <alignment horizontal="left" vertical="center" wrapText="1"/>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2" fillId="0" borderId="72" xfId="1" applyBorder="1" applyAlignment="1">
      <alignment horizontal="left" vertical="center" wrapText="1"/>
    </xf>
    <xf numFmtId="0" fontId="2" fillId="0" borderId="73" xfId="1" applyBorder="1" applyAlignment="1">
      <alignment horizontal="left" vertical="center" wrapText="1"/>
    </xf>
    <xf numFmtId="0" fontId="7" fillId="2" borderId="14" xfId="2" applyFont="1" applyFill="1" applyBorder="1" applyAlignment="1">
      <alignment horizontal="center" vertical="center"/>
    </xf>
    <xf numFmtId="0" fontId="7" fillId="2" borderId="24" xfId="2" applyFont="1" applyFill="1" applyBorder="1" applyAlignment="1">
      <alignment horizontal="center" vertical="center" wrapText="1"/>
    </xf>
    <xf numFmtId="0" fontId="7" fillId="2" borderId="25" xfId="2" applyFont="1" applyFill="1" applyBorder="1" applyAlignment="1">
      <alignment horizontal="center" vertical="center" wrapText="1"/>
    </xf>
    <xf numFmtId="0" fontId="7" fillId="2" borderId="34" xfId="2" applyFont="1" applyFill="1" applyBorder="1" applyAlignment="1">
      <alignment horizontal="center" vertical="center" wrapText="1"/>
    </xf>
    <xf numFmtId="0" fontId="2" fillId="0" borderId="71" xfId="1" applyBorder="1" applyAlignment="1">
      <alignment horizontal="center" vertical="center"/>
    </xf>
    <xf numFmtId="0" fontId="2" fillId="0" borderId="43" xfId="1" applyBorder="1" applyAlignment="1">
      <alignment horizontal="center" vertical="center"/>
    </xf>
    <xf numFmtId="0" fontId="7" fillId="2" borderId="3" xfId="2" applyFont="1" applyFill="1" applyBorder="1" applyAlignment="1">
      <alignment horizontal="center" vertical="center"/>
    </xf>
    <xf numFmtId="0" fontId="7" fillId="2" borderId="21"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7" fillId="2" borderId="36"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32" xfId="2" applyFont="1" applyFill="1" applyBorder="1" applyAlignment="1">
      <alignment horizontal="center" vertical="center" wrapText="1"/>
    </xf>
    <xf numFmtId="0" fontId="7" fillId="2" borderId="17"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68"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70" xfId="2" applyFont="1" applyFill="1" applyBorder="1" applyAlignment="1">
      <alignment horizontal="center" vertical="center"/>
    </xf>
    <xf numFmtId="0" fontId="7" fillId="2" borderId="69" xfId="2" applyFont="1" applyFill="1" applyBorder="1" applyAlignment="1">
      <alignment horizontal="center" vertical="center"/>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2" xfId="2" applyFont="1" applyFill="1" applyBorder="1" applyAlignment="1">
      <alignment horizontal="center" vertical="center" wrapText="1"/>
    </xf>
    <xf numFmtId="0" fontId="3" fillId="0" borderId="0" xfId="1" applyFont="1" applyAlignment="1">
      <alignment horizontal="left" vertical="center"/>
    </xf>
    <xf numFmtId="0" fontId="7" fillId="2" borderId="42" xfId="2" applyFont="1" applyFill="1" applyBorder="1" applyAlignment="1">
      <alignment horizontal="center" vertical="center"/>
    </xf>
    <xf numFmtId="0" fontId="7" fillId="2" borderId="56" xfId="2" applyFont="1" applyFill="1" applyBorder="1" applyAlignment="1">
      <alignment horizontal="center" vertical="center"/>
    </xf>
    <xf numFmtId="0" fontId="7" fillId="2" borderId="42" xfId="2" applyFont="1" applyFill="1" applyBorder="1" applyAlignment="1">
      <alignment horizontal="center" vertical="center" wrapText="1"/>
    </xf>
    <xf numFmtId="0" fontId="7" fillId="2" borderId="37" xfId="2" applyFont="1" applyFill="1" applyBorder="1" applyAlignment="1">
      <alignment horizontal="center" vertical="center" wrapText="1"/>
    </xf>
    <xf numFmtId="0" fontId="7" fillId="2" borderId="43" xfId="2" applyFont="1" applyFill="1" applyBorder="1" applyAlignment="1">
      <alignment horizontal="center" vertical="center"/>
    </xf>
    <xf numFmtId="0" fontId="7" fillId="2" borderId="57"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51" xfId="2" applyFont="1" applyFill="1" applyBorder="1" applyAlignment="1">
      <alignment horizontal="center" vertical="center"/>
    </xf>
    <xf numFmtId="0" fontId="7" fillId="2" borderId="59" xfId="2" applyFont="1" applyFill="1" applyBorder="1" applyAlignment="1">
      <alignment horizontal="center" vertical="center"/>
    </xf>
    <xf numFmtId="0" fontId="7" fillId="2" borderId="56" xfId="2" applyFont="1" applyFill="1" applyBorder="1" applyAlignment="1">
      <alignment horizontal="center" vertical="center" wrapText="1"/>
    </xf>
    <xf numFmtId="0" fontId="7" fillId="2" borderId="51" xfId="2" applyFont="1" applyFill="1" applyBorder="1" applyAlignment="1">
      <alignment horizontal="center" vertical="center" wrapText="1"/>
    </xf>
    <xf numFmtId="0" fontId="7" fillId="2" borderId="41" xfId="2" applyFont="1" applyFill="1" applyBorder="1" applyAlignment="1">
      <alignment horizontal="center" vertical="center" wrapText="1"/>
    </xf>
    <xf numFmtId="0" fontId="7" fillId="2" borderId="43"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50" xfId="2" applyFont="1" applyFill="1" applyBorder="1" applyAlignment="1">
      <alignment horizontal="center" vertical="center" wrapText="1"/>
    </xf>
    <xf numFmtId="0" fontId="7" fillId="2" borderId="49"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5" xfId="2" applyFont="1" applyFill="1" applyBorder="1" applyAlignment="1">
      <alignment horizontal="center" vertical="center" wrapText="1"/>
    </xf>
  </cellXfs>
  <cellStyles count="6">
    <cellStyle name="Normal" xfId="0" builtinId="0"/>
    <cellStyle name="Normal 2" xfId="3" xr:uid="{00000000-0005-0000-0000-000001000000}"/>
    <cellStyle name="Normal 2 3" xfId="2" xr:uid="{00000000-0005-0000-0000-000002000000}"/>
    <cellStyle name="Normal 3" xfId="4" xr:uid="{00000000-0005-0000-0000-000003000000}"/>
    <cellStyle name="Normal 4" xfId="5" xr:uid="{4830C1BB-89A2-4EBC-8C92-D04318C2A561}"/>
    <cellStyle name="Normal_Revised SAICS for water and for sewerage" xfId="1" xr:uid="{00000000-0005-0000-0000-000004000000}"/>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Peter Billington" id="{9089D43C-217B-4201-84E7-3DCF8D6E3ABD}" userId="S::Peter.Billington@iwnl.co.uk::d2eb8a0b-0462-494f-8c95-5b456d73a2ef" providerId="AD"/>
</personList>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threadedComments/threadedComment1.xml><?xml version="1.0" encoding="utf-8"?>
<ThreadedComments xmlns="http://schemas.microsoft.com/office/spreadsheetml/2018/threadedcomments" xmlns:x="http://schemas.openxmlformats.org/spreadsheetml/2006/main">
  <threadedComment ref="V21" dT="2019-02-27T10:30:31.37" personId="{9089D43C-217B-4201-84E7-3DCF8D6E3ABD}" id="{DB72F303-CD16-4328-9B43-864DD069C30B}">
    <text>No sign date. Date assumed from 'date modified' of documents in Legal folder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61"/>
  <sheetViews>
    <sheetView showGridLines="0" tabSelected="1" zoomScale="55" zoomScaleNormal="55" workbookViewId="0">
      <pane xSplit="3" topLeftCell="D1" activePane="topRight" state="frozen"/>
      <selection pane="topRight"/>
    </sheetView>
  </sheetViews>
  <sheetFormatPr defaultColWidth="7.85546875" defaultRowHeight="25.4" customHeight="1"/>
  <cols>
    <col min="1" max="1" width="13.140625" style="2" customWidth="1"/>
    <col min="2" max="2" width="35.7109375" style="2" customWidth="1"/>
    <col min="3" max="3" width="32.35546875" style="2" customWidth="1"/>
    <col min="4" max="4" width="37" style="2" bestFit="1"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4" customHeight="1">
      <c r="B2" s="189" t="s">
        <v>0</v>
      </c>
      <c r="C2" s="189"/>
      <c r="D2" s="189"/>
      <c r="E2" s="189"/>
      <c r="F2" s="189"/>
      <c r="G2" s="189"/>
      <c r="H2" s="189"/>
      <c r="I2" s="189"/>
      <c r="J2" s="189"/>
      <c r="K2" s="189"/>
      <c r="L2" s="189"/>
      <c r="M2" s="189"/>
      <c r="N2" s="189"/>
      <c r="O2" s="189"/>
      <c r="P2" s="189"/>
      <c r="Q2" s="189"/>
      <c r="R2" s="189"/>
      <c r="S2" s="189"/>
      <c r="T2" s="189"/>
      <c r="U2" s="189"/>
      <c r="V2" s="189"/>
      <c r="W2" s="189"/>
      <c r="X2" s="189"/>
      <c r="Y2" s="189"/>
      <c r="Z2" s="189"/>
    </row>
    <row r="3" spans="2:27" ht="25.4" customHeight="1">
      <c r="B3" s="3"/>
      <c r="C3" s="3"/>
      <c r="D3" s="3"/>
      <c r="E3" s="4"/>
      <c r="F3" s="4"/>
      <c r="G3" s="4"/>
      <c r="H3" s="4"/>
      <c r="I3" s="4"/>
      <c r="J3" s="4"/>
      <c r="K3" s="4"/>
      <c r="L3" s="4"/>
      <c r="M3" s="4"/>
      <c r="N3" s="4"/>
      <c r="O3" s="4"/>
      <c r="P3" s="4"/>
      <c r="Q3" s="4"/>
      <c r="R3" s="4"/>
      <c r="S3" s="4"/>
      <c r="T3" s="4"/>
      <c r="U3" s="4"/>
      <c r="V3" s="4"/>
      <c r="W3" s="4"/>
      <c r="X3" s="4"/>
      <c r="Y3" s="4"/>
      <c r="Z3" s="4"/>
    </row>
    <row r="4" spans="2:27" ht="25.4" customHeight="1">
      <c r="B4" s="88" t="s">
        <v>1</v>
      </c>
      <c r="C4" s="88"/>
      <c r="D4" s="88"/>
      <c r="E4" s="4"/>
      <c r="F4" s="4"/>
      <c r="G4" s="4"/>
      <c r="H4" s="4"/>
      <c r="I4" s="4"/>
      <c r="J4" s="4"/>
      <c r="K4" s="4"/>
      <c r="L4" s="4"/>
      <c r="M4" s="5"/>
      <c r="N4" s="5"/>
      <c r="O4" s="5"/>
      <c r="P4" s="4"/>
      <c r="Q4" s="4"/>
      <c r="R4" s="4"/>
      <c r="S4" s="4"/>
      <c r="T4" s="4"/>
      <c r="U4" s="4"/>
      <c r="V4" s="6"/>
      <c r="W4" s="4"/>
      <c r="X4" s="4"/>
      <c r="Y4" s="4"/>
      <c r="Z4" s="4"/>
    </row>
    <row r="5" spans="2:27" ht="25.4"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75" customHeight="1">
      <c r="B6" s="179" t="s">
        <v>5</v>
      </c>
      <c r="C6" s="182" t="s">
        <v>6</v>
      </c>
      <c r="D6" s="185" t="s">
        <v>7</v>
      </c>
      <c r="E6" s="165" t="s">
        <v>8</v>
      </c>
      <c r="F6" s="161" t="s">
        <v>9</v>
      </c>
      <c r="G6" s="161" t="s">
        <v>10</v>
      </c>
      <c r="H6" s="161" t="s">
        <v>11</v>
      </c>
      <c r="I6" s="163" t="s">
        <v>12</v>
      </c>
      <c r="J6" s="165" t="s">
        <v>8</v>
      </c>
      <c r="K6" s="161" t="s">
        <v>9</v>
      </c>
      <c r="L6" s="161" t="s">
        <v>10</v>
      </c>
      <c r="M6" s="161" t="s">
        <v>11</v>
      </c>
      <c r="N6" s="163" t="s">
        <v>13</v>
      </c>
      <c r="O6" s="165" t="s">
        <v>8</v>
      </c>
      <c r="P6" s="161" t="s">
        <v>9</v>
      </c>
      <c r="Q6" s="161" t="s">
        <v>10</v>
      </c>
      <c r="R6" s="161" t="s">
        <v>11</v>
      </c>
      <c r="S6" s="163" t="s">
        <v>14</v>
      </c>
      <c r="U6" s="169" t="s">
        <v>15</v>
      </c>
      <c r="V6" s="161" t="s">
        <v>16</v>
      </c>
      <c r="W6" s="173" t="s">
        <v>17</v>
      </c>
      <c r="X6" s="173" t="s">
        <v>18</v>
      </c>
      <c r="Y6" s="175" t="s">
        <v>19</v>
      </c>
      <c r="AA6" s="155" t="s">
        <v>20</v>
      </c>
    </row>
    <row r="7" spans="2:27" ht="24.75" customHeight="1">
      <c r="B7" s="180"/>
      <c r="C7" s="183"/>
      <c r="D7" s="186"/>
      <c r="E7" s="188"/>
      <c r="F7" s="172"/>
      <c r="G7" s="172"/>
      <c r="H7" s="172"/>
      <c r="I7" s="164"/>
      <c r="J7" s="188"/>
      <c r="K7" s="172"/>
      <c r="L7" s="172"/>
      <c r="M7" s="172"/>
      <c r="N7" s="164"/>
      <c r="O7" s="188"/>
      <c r="P7" s="172"/>
      <c r="Q7" s="172"/>
      <c r="R7" s="172"/>
      <c r="S7" s="164"/>
      <c r="U7" s="170"/>
      <c r="V7" s="172"/>
      <c r="W7" s="174"/>
      <c r="X7" s="174"/>
      <c r="Y7" s="176"/>
      <c r="AA7" s="156"/>
    </row>
    <row r="8" spans="2:27" ht="25.4" customHeight="1">
      <c r="B8" s="180"/>
      <c r="C8" s="183"/>
      <c r="D8" s="186"/>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70"/>
      <c r="V8" s="167" t="s">
        <v>24</v>
      </c>
      <c r="W8" s="160" t="s">
        <v>25</v>
      </c>
      <c r="X8" s="160" t="s">
        <v>24</v>
      </c>
      <c r="Y8" s="154" t="s">
        <v>21</v>
      </c>
      <c r="AA8" s="156"/>
    </row>
    <row r="9" spans="2:27" ht="25.4" customHeight="1">
      <c r="B9" s="181"/>
      <c r="C9" s="184"/>
      <c r="D9" s="187"/>
      <c r="E9" s="145" t="s">
        <v>69</v>
      </c>
      <c r="F9" s="146"/>
      <c r="G9" s="146"/>
      <c r="H9" s="146"/>
      <c r="I9" s="147"/>
      <c r="J9" s="145" t="s">
        <v>70</v>
      </c>
      <c r="K9" s="146"/>
      <c r="L9" s="146"/>
      <c r="M9" s="146"/>
      <c r="N9" s="147"/>
      <c r="O9" s="145" t="s">
        <v>71</v>
      </c>
      <c r="P9" s="146"/>
      <c r="Q9" s="146"/>
      <c r="R9" s="146"/>
      <c r="S9" s="147"/>
      <c r="U9" s="171"/>
      <c r="V9" s="168"/>
      <c r="W9" s="160"/>
      <c r="X9" s="178"/>
      <c r="Y9" s="177"/>
      <c r="AA9" s="157"/>
    </row>
    <row r="10" spans="2:27" s="13" customFormat="1" ht="25.4" customHeight="1">
      <c r="B10" s="120" t="s">
        <v>72</v>
      </c>
      <c r="C10" s="121" t="s">
        <v>73</v>
      </c>
      <c r="D10" s="56" t="s">
        <v>74</v>
      </c>
      <c r="E10" s="55">
        <v>1612</v>
      </c>
      <c r="F10" s="24">
        <v>1.67</v>
      </c>
      <c r="G10" s="25">
        <v>28</v>
      </c>
      <c r="H10" s="25"/>
      <c r="I10" s="42">
        <v>2720</v>
      </c>
      <c r="J10" s="55">
        <v>4524</v>
      </c>
      <c r="K10" s="24">
        <v>1.3491</v>
      </c>
      <c r="L10" s="25">
        <v>0</v>
      </c>
      <c r="M10" s="25"/>
      <c r="N10" s="42">
        <v>6103</v>
      </c>
      <c r="O10" s="55">
        <f>J10+(J10-E10)</f>
        <v>7436</v>
      </c>
      <c r="P10" s="24">
        <v>0.89990000000000003</v>
      </c>
      <c r="Q10" s="25">
        <v>0</v>
      </c>
      <c r="R10" s="25"/>
      <c r="S10" s="42">
        <f>(O10*P10)+Q10+R10</f>
        <v>6691.6563999999998</v>
      </c>
      <c r="U10" s="123" t="s">
        <v>100</v>
      </c>
      <c r="V10" s="130">
        <v>43193</v>
      </c>
      <c r="W10" s="14" t="s">
        <v>101</v>
      </c>
      <c r="X10" s="124"/>
      <c r="Y10" s="107"/>
      <c r="AA10" s="48"/>
    </row>
    <row r="11" spans="2:27" s="13" customFormat="1" ht="25.4" customHeight="1">
      <c r="B11" s="120" t="s">
        <v>72</v>
      </c>
      <c r="C11" s="121" t="s">
        <v>75</v>
      </c>
      <c r="D11" s="56" t="s">
        <v>76</v>
      </c>
      <c r="E11" s="55">
        <v>1705</v>
      </c>
      <c r="F11" s="24">
        <v>1.4307000000000001</v>
      </c>
      <c r="G11" s="25">
        <v>61</v>
      </c>
      <c r="H11" s="25"/>
      <c r="I11" s="42">
        <v>2501</v>
      </c>
      <c r="J11" s="55">
        <v>2138</v>
      </c>
      <c r="K11" s="24">
        <v>1.5143</v>
      </c>
      <c r="L11" s="25">
        <v>120</v>
      </c>
      <c r="M11" s="25"/>
      <c r="N11" s="42">
        <v>3358</v>
      </c>
      <c r="O11" s="55">
        <f t="shared" ref="O11:O26" si="0">J11+(J11-E11)</f>
        <v>2571</v>
      </c>
      <c r="P11" s="24">
        <v>1.7881</v>
      </c>
      <c r="Q11" s="25">
        <f>2*135.29</f>
        <v>270.58</v>
      </c>
      <c r="R11" s="25"/>
      <c r="S11" s="42">
        <f t="shared" ref="S11:S26" si="1">(O11*P11)+Q11+R11</f>
        <v>4867.7851000000001</v>
      </c>
      <c r="U11" s="123" t="s">
        <v>100</v>
      </c>
      <c r="V11" s="130">
        <v>43136</v>
      </c>
      <c r="W11" s="14" t="s">
        <v>102</v>
      </c>
      <c r="X11" s="124">
        <v>50441</v>
      </c>
      <c r="Y11" s="107"/>
      <c r="AA11" s="48"/>
    </row>
    <row r="12" spans="2:27" s="13" customFormat="1" ht="25.4" customHeight="1">
      <c r="B12" s="120" t="s">
        <v>72</v>
      </c>
      <c r="C12" s="121" t="s">
        <v>77</v>
      </c>
      <c r="D12" s="56" t="s">
        <v>78</v>
      </c>
      <c r="E12" s="55">
        <v>163797</v>
      </c>
      <c r="F12" s="24">
        <v>0.43140000000000001</v>
      </c>
      <c r="G12" s="25">
        <v>74574</v>
      </c>
      <c r="H12" s="25"/>
      <c r="I12" s="42">
        <v>145235</v>
      </c>
      <c r="J12" s="55">
        <v>143950</v>
      </c>
      <c r="K12" s="24">
        <v>0.47389999999999999</v>
      </c>
      <c r="L12" s="25">
        <v>86494</v>
      </c>
      <c r="M12" s="25"/>
      <c r="N12" s="42">
        <v>154712</v>
      </c>
      <c r="O12" s="55">
        <f t="shared" si="0"/>
        <v>124103</v>
      </c>
      <c r="P12" s="24">
        <v>0.47389999999999999</v>
      </c>
      <c r="Q12" s="25">
        <v>86494</v>
      </c>
      <c r="R12" s="25"/>
      <c r="S12" s="42">
        <f t="shared" si="1"/>
        <v>145306.4117</v>
      </c>
      <c r="U12" s="123" t="s">
        <v>100</v>
      </c>
      <c r="V12" s="130">
        <v>39591</v>
      </c>
      <c r="W12" s="14" t="s">
        <v>101</v>
      </c>
      <c r="X12" s="124"/>
      <c r="Y12" s="107"/>
      <c r="AA12" s="134" t="s">
        <v>108</v>
      </c>
    </row>
    <row r="13" spans="2:27" s="13" customFormat="1" ht="25.4" customHeight="1">
      <c r="B13" s="120" t="s">
        <v>72</v>
      </c>
      <c r="C13" s="121" t="s">
        <v>79</v>
      </c>
      <c r="D13" s="56" t="s">
        <v>80</v>
      </c>
      <c r="E13" s="55" t="s">
        <v>106</v>
      </c>
      <c r="F13" s="24">
        <v>0.86599999999999999</v>
      </c>
      <c r="G13" s="25">
        <v>12887</v>
      </c>
      <c r="H13" s="25"/>
      <c r="I13" s="42">
        <v>108204</v>
      </c>
      <c r="J13" s="55">
        <v>378810</v>
      </c>
      <c r="K13" s="24">
        <v>0.91090000000000004</v>
      </c>
      <c r="L13" s="25">
        <v>13418</v>
      </c>
      <c r="M13" s="25"/>
      <c r="N13" s="42">
        <v>358476</v>
      </c>
      <c r="O13" s="55">
        <v>378810</v>
      </c>
      <c r="P13" s="24">
        <v>0.82909999999999995</v>
      </c>
      <c r="Q13" s="25">
        <v>0</v>
      </c>
      <c r="R13" s="25"/>
      <c r="S13" s="42">
        <v>314071.37099999998</v>
      </c>
      <c r="U13" s="123" t="s">
        <v>100</v>
      </c>
      <c r="V13" s="130">
        <v>40869</v>
      </c>
      <c r="W13" s="14" t="s">
        <v>101</v>
      </c>
      <c r="X13" s="124"/>
      <c r="Y13" s="107"/>
      <c r="AA13" s="134"/>
    </row>
    <row r="14" spans="2:27" s="13" customFormat="1" ht="25.4" customHeight="1">
      <c r="B14" s="120" t="s">
        <v>72</v>
      </c>
      <c r="C14" s="121" t="s">
        <v>81</v>
      </c>
      <c r="D14" s="56" t="s">
        <v>82</v>
      </c>
      <c r="E14" s="55">
        <v>71623</v>
      </c>
      <c r="F14" s="24">
        <v>1.1331</v>
      </c>
      <c r="G14" s="25">
        <v>211</v>
      </c>
      <c r="H14" s="25"/>
      <c r="I14" s="42">
        <v>81367</v>
      </c>
      <c r="J14" s="55">
        <v>80364</v>
      </c>
      <c r="K14" s="24">
        <v>1.0544</v>
      </c>
      <c r="L14" s="25">
        <v>139</v>
      </c>
      <c r="M14" s="25"/>
      <c r="N14" s="42">
        <v>84875</v>
      </c>
      <c r="O14" s="55">
        <f t="shared" si="0"/>
        <v>89105</v>
      </c>
      <c r="P14" s="24">
        <v>0.91410000000000002</v>
      </c>
      <c r="Q14" s="25">
        <v>0</v>
      </c>
      <c r="R14" s="25"/>
      <c r="S14" s="42">
        <f t="shared" si="1"/>
        <v>81450.880499999999</v>
      </c>
      <c r="U14" s="123" t="s">
        <v>100</v>
      </c>
      <c r="V14" s="130">
        <v>41428</v>
      </c>
      <c r="W14" s="14" t="s">
        <v>101</v>
      </c>
      <c r="X14" s="124"/>
      <c r="Y14" s="107"/>
      <c r="AA14" s="48"/>
    </row>
    <row r="15" spans="2:27" s="13" customFormat="1" ht="25.4" customHeight="1">
      <c r="B15" s="120" t="s">
        <v>72</v>
      </c>
      <c r="C15" s="121" t="s">
        <v>83</v>
      </c>
      <c r="D15" s="56" t="s">
        <v>78</v>
      </c>
      <c r="E15" s="55">
        <v>96850</v>
      </c>
      <c r="F15" s="24">
        <v>0.43140000000000001</v>
      </c>
      <c r="G15" s="25">
        <v>62918</v>
      </c>
      <c r="H15" s="25"/>
      <c r="I15" s="42">
        <v>104699</v>
      </c>
      <c r="J15" s="55">
        <v>95246</v>
      </c>
      <c r="K15" s="24">
        <v>0.47389999999999999</v>
      </c>
      <c r="L15" s="25">
        <v>70633</v>
      </c>
      <c r="M15" s="25"/>
      <c r="N15" s="42">
        <v>115770</v>
      </c>
      <c r="O15" s="55">
        <f>J15</f>
        <v>95246</v>
      </c>
      <c r="P15" s="24">
        <v>0.47389999999999999</v>
      </c>
      <c r="Q15" s="25">
        <v>70633</v>
      </c>
      <c r="R15" s="25"/>
      <c r="S15" s="42">
        <f t="shared" si="1"/>
        <v>115770.0794</v>
      </c>
      <c r="U15" s="123" t="s">
        <v>100</v>
      </c>
      <c r="V15" s="130"/>
      <c r="W15" s="14"/>
      <c r="X15" s="124"/>
      <c r="Y15" s="107"/>
      <c r="AA15" s="134" t="s">
        <v>108</v>
      </c>
    </row>
    <row r="16" spans="2:27" s="13" customFormat="1" ht="25.4" customHeight="1">
      <c r="B16" s="120" t="s">
        <v>72</v>
      </c>
      <c r="C16" s="122" t="s">
        <v>84</v>
      </c>
      <c r="D16" s="56" t="s">
        <v>85</v>
      </c>
      <c r="E16" s="55">
        <v>24641</v>
      </c>
      <c r="F16" s="24">
        <v>0.72350000000000003</v>
      </c>
      <c r="G16" s="25">
        <v>7080</v>
      </c>
      <c r="H16" s="25"/>
      <c r="I16" s="42">
        <v>24908</v>
      </c>
      <c r="J16" s="55">
        <v>21612</v>
      </c>
      <c r="K16" s="24">
        <v>0.47389999999999999</v>
      </c>
      <c r="L16" s="25">
        <v>12573</v>
      </c>
      <c r="M16" s="25"/>
      <c r="N16" s="42">
        <v>22814</v>
      </c>
      <c r="O16" s="55">
        <v>21612</v>
      </c>
      <c r="P16" s="24">
        <v>0.47389999999999999</v>
      </c>
      <c r="Q16" s="25">
        <v>12573</v>
      </c>
      <c r="R16" s="25"/>
      <c r="S16" s="42">
        <f t="shared" si="1"/>
        <v>22814.926800000001</v>
      </c>
      <c r="U16" s="123" t="s">
        <v>100</v>
      </c>
      <c r="V16" s="130">
        <v>39657</v>
      </c>
      <c r="W16" s="14" t="s">
        <v>101</v>
      </c>
      <c r="X16" s="124"/>
      <c r="Y16" s="107"/>
      <c r="AA16" s="134" t="s">
        <v>108</v>
      </c>
    </row>
    <row r="17" spans="2:27" s="13" customFormat="1" ht="25.4" customHeight="1">
      <c r="B17" s="120" t="s">
        <v>72</v>
      </c>
      <c r="C17" s="121" t="s">
        <v>86</v>
      </c>
      <c r="D17" s="56" t="s">
        <v>87</v>
      </c>
      <c r="E17" s="55">
        <v>387101</v>
      </c>
      <c r="F17" s="24">
        <v>0.78049999999999997</v>
      </c>
      <c r="G17" s="25">
        <v>61487</v>
      </c>
      <c r="H17" s="25"/>
      <c r="I17" s="42">
        <v>363619</v>
      </c>
      <c r="J17" s="55">
        <v>350193</v>
      </c>
      <c r="K17" s="24">
        <v>0.81520000000000004</v>
      </c>
      <c r="L17" s="25">
        <v>64005</v>
      </c>
      <c r="M17" s="25"/>
      <c r="N17" s="42">
        <v>349482</v>
      </c>
      <c r="O17" s="55">
        <f>J17</f>
        <v>350193</v>
      </c>
      <c r="P17" s="24">
        <v>0.82909999999999995</v>
      </c>
      <c r="Q17" s="25">
        <v>0</v>
      </c>
      <c r="R17" s="25"/>
      <c r="S17" s="42">
        <f t="shared" si="1"/>
        <v>290345.01629999996</v>
      </c>
      <c r="U17" s="123" t="s">
        <v>100</v>
      </c>
      <c r="V17" s="130">
        <v>40854</v>
      </c>
      <c r="W17" s="14" t="s">
        <v>101</v>
      </c>
      <c r="X17" s="124"/>
      <c r="Y17" s="107"/>
      <c r="AA17" s="134"/>
    </row>
    <row r="18" spans="2:27" s="13" customFormat="1" ht="25.4" customHeight="1">
      <c r="B18" s="120" t="s">
        <v>72</v>
      </c>
      <c r="C18" s="121" t="s">
        <v>88</v>
      </c>
      <c r="D18" s="56" t="s">
        <v>89</v>
      </c>
      <c r="E18" s="55">
        <v>50696</v>
      </c>
      <c r="F18" s="24">
        <v>1.1599999999999999</v>
      </c>
      <c r="G18" s="25">
        <v>2060</v>
      </c>
      <c r="H18" s="25"/>
      <c r="I18" s="42">
        <v>60867</v>
      </c>
      <c r="J18" s="55">
        <v>47823</v>
      </c>
      <c r="K18" s="24">
        <v>1.1659999999999999</v>
      </c>
      <c r="L18" s="25">
        <v>2059</v>
      </c>
      <c r="M18" s="25"/>
      <c r="N18" s="42">
        <v>57821</v>
      </c>
      <c r="O18" s="55">
        <f>J18</f>
        <v>47823</v>
      </c>
      <c r="P18" s="24">
        <v>1.1279999999999999</v>
      </c>
      <c r="Q18" s="25">
        <v>2059</v>
      </c>
      <c r="R18" s="25"/>
      <c r="S18" s="42">
        <f t="shared" si="1"/>
        <v>56003.343999999997</v>
      </c>
      <c r="U18" s="123" t="s">
        <v>100</v>
      </c>
      <c r="V18" s="130">
        <v>42258</v>
      </c>
      <c r="W18" s="14" t="s">
        <v>101</v>
      </c>
      <c r="X18" s="124"/>
      <c r="Y18" s="107"/>
      <c r="AA18" s="48"/>
    </row>
    <row r="19" spans="2:27" s="13" customFormat="1" ht="25.4" customHeight="1">
      <c r="B19" s="120" t="s">
        <v>72</v>
      </c>
      <c r="C19" s="121" t="s">
        <v>90</v>
      </c>
      <c r="D19" s="56" t="s">
        <v>85</v>
      </c>
      <c r="E19" s="55">
        <v>142448</v>
      </c>
      <c r="F19" s="24">
        <v>0.43140000000000001</v>
      </c>
      <c r="G19" s="25">
        <v>89790</v>
      </c>
      <c r="H19" s="25"/>
      <c r="I19" s="42">
        <v>151242</v>
      </c>
      <c r="J19" s="55">
        <v>216301</v>
      </c>
      <c r="K19" s="24">
        <v>0.47389999999999999</v>
      </c>
      <c r="L19" s="25">
        <v>96265</v>
      </c>
      <c r="M19" s="25"/>
      <c r="N19" s="42">
        <v>198770</v>
      </c>
      <c r="O19" s="55">
        <f t="shared" si="0"/>
        <v>290154</v>
      </c>
      <c r="P19" s="24">
        <v>0.47389999999999999</v>
      </c>
      <c r="Q19" s="25">
        <v>96265</v>
      </c>
      <c r="R19" s="25"/>
      <c r="S19" s="42">
        <f t="shared" si="1"/>
        <v>233768.98060000001</v>
      </c>
      <c r="U19" s="123" t="s">
        <v>100</v>
      </c>
      <c r="V19" s="130">
        <v>40080</v>
      </c>
      <c r="W19" s="14" t="s">
        <v>101</v>
      </c>
      <c r="X19" s="124"/>
      <c r="Y19" s="107"/>
      <c r="AA19" s="134" t="s">
        <v>108</v>
      </c>
    </row>
    <row r="20" spans="2:27" s="13" customFormat="1" ht="49.5" customHeight="1">
      <c r="B20" s="120" t="s">
        <v>72</v>
      </c>
      <c r="C20" s="121" t="s">
        <v>91</v>
      </c>
      <c r="D20" s="56" t="s">
        <v>87</v>
      </c>
      <c r="E20" s="55">
        <v>85734</v>
      </c>
      <c r="F20" s="24">
        <v>0.86599999999999999</v>
      </c>
      <c r="G20" s="25">
        <v>2202</v>
      </c>
      <c r="H20" s="25"/>
      <c r="I20" s="42">
        <v>76448</v>
      </c>
      <c r="J20" s="136" t="s">
        <v>106</v>
      </c>
      <c r="K20" s="137" t="s">
        <v>106</v>
      </c>
      <c r="L20" s="138" t="s">
        <v>106</v>
      </c>
      <c r="M20" s="138"/>
      <c r="N20" s="139" t="s">
        <v>106</v>
      </c>
      <c r="O20" s="55">
        <v>132717</v>
      </c>
      <c r="P20" s="24">
        <v>0.82909999999999995</v>
      </c>
      <c r="Q20" s="25">
        <v>0</v>
      </c>
      <c r="R20" s="25"/>
      <c r="S20" s="42">
        <f t="shared" si="1"/>
        <v>110035.66469999999</v>
      </c>
      <c r="U20" s="123" t="s">
        <v>100</v>
      </c>
      <c r="V20" s="130">
        <v>40837</v>
      </c>
      <c r="W20" s="14" t="s">
        <v>101</v>
      </c>
      <c r="X20" s="124"/>
      <c r="Y20" s="107"/>
      <c r="AA20" s="134" t="s">
        <v>113</v>
      </c>
    </row>
    <row r="21" spans="2:27" s="13" customFormat="1" ht="42.45">
      <c r="B21" s="120" t="s">
        <v>72</v>
      </c>
      <c r="C21" s="121" t="s">
        <v>92</v>
      </c>
      <c r="D21" s="56" t="s">
        <v>87</v>
      </c>
      <c r="E21" s="55">
        <v>43501</v>
      </c>
      <c r="F21" s="24">
        <v>0.86599999999999999</v>
      </c>
      <c r="G21" s="25">
        <v>12887</v>
      </c>
      <c r="H21" s="25"/>
      <c r="I21" s="42">
        <v>50586</v>
      </c>
      <c r="J21" s="136" t="s">
        <v>106</v>
      </c>
      <c r="K21" s="137" t="s">
        <v>106</v>
      </c>
      <c r="L21" s="138" t="s">
        <v>106</v>
      </c>
      <c r="M21" s="138"/>
      <c r="N21" s="139" t="s">
        <v>106</v>
      </c>
      <c r="O21" s="55">
        <v>122340</v>
      </c>
      <c r="P21" s="24">
        <v>0.82909999999999995</v>
      </c>
      <c r="Q21" s="25">
        <v>0</v>
      </c>
      <c r="R21" s="25"/>
      <c r="S21" s="42">
        <f t="shared" si="1"/>
        <v>101432.094</v>
      </c>
      <c r="U21" s="123" t="s">
        <v>100</v>
      </c>
      <c r="V21" s="130">
        <v>41569</v>
      </c>
      <c r="W21" s="14" t="s">
        <v>101</v>
      </c>
      <c r="X21" s="124"/>
      <c r="Y21" s="107"/>
      <c r="AA21" s="134" t="s">
        <v>114</v>
      </c>
    </row>
    <row r="22" spans="2:27" s="13" customFormat="1" ht="25.4" customHeight="1">
      <c r="B22" s="120" t="s">
        <v>72</v>
      </c>
      <c r="C22" s="121" t="s">
        <v>93</v>
      </c>
      <c r="D22" s="56" t="s">
        <v>94</v>
      </c>
      <c r="E22" s="55">
        <v>4169</v>
      </c>
      <c r="F22" s="24">
        <v>1.5980000000000001</v>
      </c>
      <c r="G22" s="25">
        <v>146</v>
      </c>
      <c r="H22" s="25"/>
      <c r="I22" s="42">
        <v>6806</v>
      </c>
      <c r="J22" s="55">
        <v>5229</v>
      </c>
      <c r="K22" s="24">
        <v>1.3491</v>
      </c>
      <c r="L22" s="25">
        <v>0</v>
      </c>
      <c r="M22" s="25"/>
      <c r="N22" s="42">
        <v>7055</v>
      </c>
      <c r="O22" s="55">
        <f t="shared" si="0"/>
        <v>6289</v>
      </c>
      <c r="P22" s="24">
        <v>0.89990000000000003</v>
      </c>
      <c r="Q22" s="25">
        <v>0</v>
      </c>
      <c r="R22" s="25"/>
      <c r="S22" s="42">
        <f t="shared" si="1"/>
        <v>5659.4711000000007</v>
      </c>
      <c r="U22" s="123" t="s">
        <v>100</v>
      </c>
      <c r="V22" s="130">
        <v>42174</v>
      </c>
      <c r="W22" s="14" t="s">
        <v>101</v>
      </c>
      <c r="X22" s="124"/>
      <c r="Y22" s="107"/>
      <c r="AA22" s="48"/>
    </row>
    <row r="23" spans="2:27" s="13" customFormat="1" ht="42.45">
      <c r="B23" s="120" t="s">
        <v>72</v>
      </c>
      <c r="C23" s="122" t="s">
        <v>103</v>
      </c>
      <c r="D23" s="56" t="s">
        <v>87</v>
      </c>
      <c r="E23" s="55" t="s">
        <v>106</v>
      </c>
      <c r="F23" s="24">
        <v>0.86599999999999999</v>
      </c>
      <c r="G23" s="25" t="s">
        <v>106</v>
      </c>
      <c r="H23" s="25"/>
      <c r="I23" s="42" t="s">
        <v>106</v>
      </c>
      <c r="J23" s="55" t="s">
        <v>106</v>
      </c>
      <c r="K23" s="24" t="s">
        <v>106</v>
      </c>
      <c r="L23" s="25" t="s">
        <v>106</v>
      </c>
      <c r="M23" s="25"/>
      <c r="N23" s="139" t="s">
        <v>106</v>
      </c>
      <c r="O23" s="55">
        <v>114020</v>
      </c>
      <c r="P23" s="24">
        <v>0.82909999999999995</v>
      </c>
      <c r="Q23" s="25">
        <v>0</v>
      </c>
      <c r="R23" s="25"/>
      <c r="S23" s="42">
        <f t="shared" si="1"/>
        <v>94533.981999999989</v>
      </c>
      <c r="U23" s="123" t="s">
        <v>100</v>
      </c>
      <c r="V23" s="130">
        <v>42331</v>
      </c>
      <c r="W23" s="14" t="s">
        <v>101</v>
      </c>
      <c r="X23" s="124"/>
      <c r="Y23" s="107"/>
      <c r="AA23" s="134" t="s">
        <v>114</v>
      </c>
    </row>
    <row r="24" spans="2:27" s="13" customFormat="1" ht="25.4" customHeight="1">
      <c r="B24" s="120" t="s">
        <v>72</v>
      </c>
      <c r="C24" s="121" t="s">
        <v>95</v>
      </c>
      <c r="D24" s="56" t="s">
        <v>96</v>
      </c>
      <c r="E24" s="55">
        <v>55</v>
      </c>
      <c r="F24" s="24">
        <v>1.1473</v>
      </c>
      <c r="G24" s="25">
        <v>0</v>
      </c>
      <c r="H24" s="25"/>
      <c r="I24" s="42">
        <v>63</v>
      </c>
      <c r="J24" s="55">
        <v>1273</v>
      </c>
      <c r="K24" s="24">
        <v>1.1642999999999999</v>
      </c>
      <c r="L24" s="25">
        <v>0</v>
      </c>
      <c r="M24" s="25"/>
      <c r="N24" s="42">
        <v>1482</v>
      </c>
      <c r="O24" s="55">
        <f t="shared" si="0"/>
        <v>2491</v>
      </c>
      <c r="P24" s="24">
        <v>1.1642999999999999</v>
      </c>
      <c r="Q24" s="25">
        <v>0</v>
      </c>
      <c r="R24" s="25"/>
      <c r="S24" s="42">
        <f t="shared" si="1"/>
        <v>2900.2712999999999</v>
      </c>
      <c r="U24" s="123" t="s">
        <v>100</v>
      </c>
      <c r="V24" s="130">
        <v>43279</v>
      </c>
      <c r="W24" s="14" t="s">
        <v>101</v>
      </c>
      <c r="X24" s="124"/>
      <c r="Y24" s="107"/>
      <c r="AA24" s="134" t="s">
        <v>108</v>
      </c>
    </row>
    <row r="25" spans="2:27" s="13" customFormat="1" ht="25.4" customHeight="1">
      <c r="B25" s="120" t="s">
        <v>72</v>
      </c>
      <c r="C25" s="121" t="s">
        <v>97</v>
      </c>
      <c r="D25" s="56" t="s">
        <v>105</v>
      </c>
      <c r="E25" s="55">
        <v>234</v>
      </c>
      <c r="F25" s="24">
        <v>1.6317999999999999</v>
      </c>
      <c r="G25" s="25">
        <v>39</v>
      </c>
      <c r="H25" s="25"/>
      <c r="I25" s="42">
        <v>421</v>
      </c>
      <c r="J25" s="55">
        <v>592</v>
      </c>
      <c r="K25" s="24">
        <v>1.7155</v>
      </c>
      <c r="L25" s="25">
        <v>134</v>
      </c>
      <c r="M25" s="25"/>
      <c r="N25" s="42">
        <v>1150</v>
      </c>
      <c r="O25" s="55">
        <f>J25*2</f>
        <v>1184</v>
      </c>
      <c r="P25" s="24">
        <v>1.7881</v>
      </c>
      <c r="Q25" s="25">
        <v>135.29</v>
      </c>
      <c r="R25" s="25"/>
      <c r="S25" s="42">
        <f t="shared" si="1"/>
        <v>2252.4004</v>
      </c>
      <c r="U25" s="123" t="s">
        <v>100</v>
      </c>
      <c r="V25" s="130">
        <v>43343</v>
      </c>
      <c r="W25" s="14" t="s">
        <v>101</v>
      </c>
      <c r="X25" s="124">
        <v>50648</v>
      </c>
      <c r="Y25" s="107"/>
      <c r="AA25" s="48"/>
    </row>
    <row r="26" spans="2:27" s="13" customFormat="1" ht="14.15">
      <c r="B26" s="120" t="s">
        <v>72</v>
      </c>
      <c r="C26" s="121" t="s">
        <v>98</v>
      </c>
      <c r="D26" s="56" t="s">
        <v>99</v>
      </c>
      <c r="E26" s="55">
        <v>0</v>
      </c>
      <c r="F26" s="24">
        <v>0</v>
      </c>
      <c r="G26" s="25">
        <v>0</v>
      </c>
      <c r="H26" s="25"/>
      <c r="I26" s="42">
        <v>0</v>
      </c>
      <c r="J26" s="55">
        <v>2341</v>
      </c>
      <c r="K26" s="24">
        <v>1.2696000000000001</v>
      </c>
      <c r="L26" s="25">
        <v>0</v>
      </c>
      <c r="M26" s="25"/>
      <c r="N26" s="42">
        <v>2973</v>
      </c>
      <c r="O26" s="55">
        <f t="shared" si="0"/>
        <v>4682</v>
      </c>
      <c r="P26" s="24">
        <v>1.2696000000000001</v>
      </c>
      <c r="Q26" s="25">
        <v>0</v>
      </c>
      <c r="R26" s="25"/>
      <c r="S26" s="42">
        <f t="shared" si="1"/>
        <v>5944.2672000000002</v>
      </c>
      <c r="U26" s="123" t="s">
        <v>100</v>
      </c>
      <c r="V26" s="130">
        <v>43334</v>
      </c>
      <c r="W26" s="14" t="s">
        <v>101</v>
      </c>
      <c r="X26" s="124"/>
      <c r="Y26" s="107"/>
      <c r="AA26" s="134" t="s">
        <v>107</v>
      </c>
    </row>
    <row r="27" spans="2:27" s="13" customFormat="1" ht="25.4" customHeight="1">
      <c r="B27" s="70"/>
      <c r="C27" s="71"/>
      <c r="D27" s="72"/>
      <c r="E27" s="76"/>
      <c r="F27" s="77"/>
      <c r="G27" s="78"/>
      <c r="H27" s="78"/>
      <c r="I27" s="79"/>
      <c r="J27" s="76"/>
      <c r="K27" s="77"/>
      <c r="L27" s="78"/>
      <c r="M27" s="78"/>
      <c r="N27" s="79"/>
      <c r="O27" s="76"/>
      <c r="P27" s="77"/>
      <c r="Q27" s="78"/>
      <c r="R27" s="78"/>
      <c r="S27" s="79"/>
      <c r="U27" s="84"/>
      <c r="V27" s="131"/>
      <c r="W27" s="85"/>
      <c r="X27" s="132"/>
      <c r="Y27" s="109"/>
      <c r="AA27" s="86"/>
    </row>
    <row r="28" spans="2:27" ht="25.4" customHeight="1">
      <c r="B28" s="73"/>
      <c r="C28" s="74"/>
      <c r="D28" s="75"/>
      <c r="E28" s="80"/>
      <c r="F28" s="82"/>
      <c r="G28" s="81"/>
      <c r="H28" s="81"/>
      <c r="I28" s="83"/>
      <c r="J28" s="80"/>
      <c r="K28" s="82"/>
      <c r="L28" s="81"/>
      <c r="M28" s="81"/>
      <c r="N28" s="81"/>
      <c r="O28" s="80"/>
      <c r="P28" s="82"/>
      <c r="Q28" s="81"/>
      <c r="R28" s="81"/>
      <c r="S28" s="83"/>
      <c r="U28" s="73"/>
      <c r="V28" s="74"/>
      <c r="W28" s="74"/>
      <c r="X28" s="74"/>
      <c r="Y28" s="75"/>
      <c r="AA28" s="87"/>
    </row>
    <row r="29" spans="2:27" ht="25.4" customHeight="1">
      <c r="B29" s="30" t="s">
        <v>26</v>
      </c>
      <c r="C29" s="16"/>
      <c r="D29" s="31"/>
      <c r="E29" s="59">
        <f>SUM(E10:E27)</f>
        <v>1074166</v>
      </c>
      <c r="F29" s="11"/>
      <c r="G29" s="12"/>
      <c r="H29" s="12"/>
      <c r="I29" s="58">
        <f>SUM(I10:I27)</f>
        <v>1179686</v>
      </c>
      <c r="J29" s="59">
        <f>SUM(J10:J27)</f>
        <v>1350396</v>
      </c>
      <c r="K29" s="11"/>
      <c r="L29" s="12"/>
      <c r="M29" s="12"/>
      <c r="N29" s="10">
        <f>SUM(N10:N27)</f>
        <v>1364841</v>
      </c>
      <c r="O29" s="59">
        <f>SUM(O10:O27)</f>
        <v>1790776</v>
      </c>
      <c r="P29" s="11"/>
      <c r="Q29" s="12"/>
      <c r="R29" s="12"/>
      <c r="S29" s="38">
        <f>SUM(S10:S27)</f>
        <v>1593848.6024999998</v>
      </c>
      <c r="U29" s="30"/>
      <c r="V29" s="16"/>
      <c r="W29" s="16"/>
      <c r="X29" s="16"/>
      <c r="Y29" s="31"/>
      <c r="AA29" s="50"/>
    </row>
    <row r="30" spans="2:27" ht="25.4" customHeight="1" thickBot="1">
      <c r="B30" s="32"/>
      <c r="C30" s="33"/>
      <c r="D30" s="34"/>
      <c r="E30" s="57"/>
      <c r="F30" s="40"/>
      <c r="G30" s="39"/>
      <c r="H30" s="39"/>
      <c r="I30" s="41"/>
      <c r="J30" s="57"/>
      <c r="K30" s="40"/>
      <c r="L30" s="39"/>
      <c r="M30" s="39"/>
      <c r="N30" s="39"/>
      <c r="O30" s="57"/>
      <c r="P30" s="40"/>
      <c r="Q30" s="39"/>
      <c r="R30" s="39"/>
      <c r="S30" s="41"/>
      <c r="U30" s="32"/>
      <c r="V30" s="33"/>
      <c r="W30" s="33"/>
      <c r="X30" s="33"/>
      <c r="Y30" s="34"/>
      <c r="AA30" s="51"/>
    </row>
    <row r="32" spans="2:27" ht="25.4" customHeight="1">
      <c r="B32" s="88" t="s">
        <v>27</v>
      </c>
      <c r="C32" s="88"/>
      <c r="D32" s="88"/>
      <c r="E32" s="4"/>
      <c r="F32" s="4"/>
      <c r="G32" s="4"/>
      <c r="H32" s="4"/>
      <c r="I32" s="4"/>
      <c r="J32" s="4"/>
      <c r="K32" s="5"/>
      <c r="L32" s="4"/>
      <c r="M32" s="4"/>
      <c r="N32" s="4"/>
      <c r="O32" s="4"/>
      <c r="P32" s="6"/>
      <c r="Q32" s="4"/>
      <c r="R32" s="4"/>
      <c r="S32" s="4"/>
    </row>
    <row r="33" spans="2:27" ht="25.4" customHeight="1" thickBot="1">
      <c r="B33" s="7" t="s">
        <v>2</v>
      </c>
      <c r="C33" s="7"/>
      <c r="D33" s="7"/>
      <c r="E33" s="4"/>
      <c r="F33" s="4"/>
      <c r="G33" s="4"/>
      <c r="H33" s="4"/>
      <c r="I33" s="4"/>
      <c r="J33" s="4"/>
      <c r="K33" s="4"/>
      <c r="L33" s="4"/>
      <c r="M33" s="4"/>
      <c r="N33" s="4"/>
      <c r="O33" s="4"/>
      <c r="P33" s="4"/>
      <c r="Q33" s="4"/>
      <c r="R33" s="4"/>
      <c r="S33" s="4"/>
      <c r="U33" s="7" t="s">
        <v>3</v>
      </c>
      <c r="AA33" s="7" t="s">
        <v>4</v>
      </c>
    </row>
    <row r="34" spans="2:27" ht="25.4" customHeight="1">
      <c r="B34" s="179" t="s">
        <v>5</v>
      </c>
      <c r="C34" s="182" t="s">
        <v>6</v>
      </c>
      <c r="D34" s="185" t="s">
        <v>28</v>
      </c>
      <c r="E34" s="165" t="s">
        <v>29</v>
      </c>
      <c r="F34" s="161" t="s">
        <v>9</v>
      </c>
      <c r="G34" s="161" t="s">
        <v>10</v>
      </c>
      <c r="H34" s="161" t="s">
        <v>11</v>
      </c>
      <c r="I34" s="163" t="s">
        <v>30</v>
      </c>
      <c r="J34" s="165" t="s">
        <v>29</v>
      </c>
      <c r="K34" s="161" t="s">
        <v>9</v>
      </c>
      <c r="L34" s="161" t="s">
        <v>10</v>
      </c>
      <c r="M34" s="161" t="s">
        <v>11</v>
      </c>
      <c r="N34" s="163" t="s">
        <v>31</v>
      </c>
      <c r="O34" s="165" t="s">
        <v>29</v>
      </c>
      <c r="P34" s="161" t="s">
        <v>9</v>
      </c>
      <c r="Q34" s="161" t="s">
        <v>10</v>
      </c>
      <c r="R34" s="161" t="s">
        <v>11</v>
      </c>
      <c r="S34" s="163" t="s">
        <v>32</v>
      </c>
      <c r="U34" s="169" t="s">
        <v>15</v>
      </c>
      <c r="V34" s="161" t="s">
        <v>16</v>
      </c>
      <c r="W34" s="173" t="s">
        <v>17</v>
      </c>
      <c r="X34" s="173" t="s">
        <v>18</v>
      </c>
      <c r="Y34" s="175" t="s">
        <v>33</v>
      </c>
      <c r="AA34" s="155" t="s">
        <v>20</v>
      </c>
    </row>
    <row r="35" spans="2:27" ht="25.4" customHeight="1">
      <c r="B35" s="180"/>
      <c r="C35" s="183"/>
      <c r="D35" s="186"/>
      <c r="E35" s="166"/>
      <c r="F35" s="162"/>
      <c r="G35" s="162"/>
      <c r="H35" s="162"/>
      <c r="I35" s="164"/>
      <c r="J35" s="166"/>
      <c r="K35" s="162"/>
      <c r="L35" s="162"/>
      <c r="M35" s="162"/>
      <c r="N35" s="164"/>
      <c r="O35" s="166"/>
      <c r="P35" s="162"/>
      <c r="Q35" s="162"/>
      <c r="R35" s="162"/>
      <c r="S35" s="164"/>
      <c r="U35" s="170"/>
      <c r="V35" s="172"/>
      <c r="W35" s="174"/>
      <c r="X35" s="174"/>
      <c r="Y35" s="176"/>
      <c r="AA35" s="156"/>
    </row>
    <row r="36" spans="2:27" ht="25.4" customHeight="1">
      <c r="B36" s="180"/>
      <c r="C36" s="183"/>
      <c r="D36" s="186"/>
      <c r="E36" s="54" t="s">
        <v>21</v>
      </c>
      <c r="F36" s="52" t="s">
        <v>22</v>
      </c>
      <c r="G36" s="52" t="s">
        <v>23</v>
      </c>
      <c r="H36" s="52" t="s">
        <v>23</v>
      </c>
      <c r="I36" s="53" t="s">
        <v>23</v>
      </c>
      <c r="J36" s="54" t="s">
        <v>21</v>
      </c>
      <c r="K36" s="52" t="s">
        <v>22</v>
      </c>
      <c r="L36" s="52" t="s">
        <v>23</v>
      </c>
      <c r="M36" s="52" t="s">
        <v>23</v>
      </c>
      <c r="N36" s="53" t="s">
        <v>23</v>
      </c>
      <c r="O36" s="54" t="s">
        <v>21</v>
      </c>
      <c r="P36" s="52" t="s">
        <v>22</v>
      </c>
      <c r="Q36" s="52" t="s">
        <v>23</v>
      </c>
      <c r="R36" s="52" t="s">
        <v>23</v>
      </c>
      <c r="S36" s="53" t="s">
        <v>23</v>
      </c>
      <c r="U36" s="170"/>
      <c r="V36" s="167" t="s">
        <v>24</v>
      </c>
      <c r="W36" s="160" t="s">
        <v>25</v>
      </c>
      <c r="X36" s="160" t="s">
        <v>24</v>
      </c>
      <c r="Y36" s="154" t="s">
        <v>21</v>
      </c>
      <c r="AA36" s="156"/>
    </row>
    <row r="37" spans="2:27" s="13" customFormat="1" ht="25.4" customHeight="1">
      <c r="B37" s="181"/>
      <c r="C37" s="184"/>
      <c r="D37" s="187"/>
      <c r="E37" s="145" t="s">
        <v>69</v>
      </c>
      <c r="F37" s="146"/>
      <c r="G37" s="146"/>
      <c r="H37" s="146"/>
      <c r="I37" s="147"/>
      <c r="J37" s="145" t="s">
        <v>70</v>
      </c>
      <c r="K37" s="146"/>
      <c r="L37" s="146"/>
      <c r="M37" s="146"/>
      <c r="N37" s="147"/>
      <c r="O37" s="145" t="s">
        <v>71</v>
      </c>
      <c r="P37" s="146"/>
      <c r="Q37" s="146"/>
      <c r="R37" s="146"/>
      <c r="S37" s="147"/>
      <c r="U37" s="171"/>
      <c r="V37" s="168"/>
      <c r="W37" s="160"/>
      <c r="X37" s="160"/>
      <c r="Y37" s="154"/>
      <c r="AA37" s="157"/>
    </row>
    <row r="38" spans="2:27" s="13" customFormat="1" ht="25.4" customHeight="1">
      <c r="B38" s="35"/>
      <c r="C38" s="43"/>
      <c r="D38" s="56"/>
      <c r="E38" s="55"/>
      <c r="F38" s="24"/>
      <c r="G38" s="25"/>
      <c r="H38" s="25"/>
      <c r="I38" s="42"/>
      <c r="J38" s="55"/>
      <c r="K38" s="24"/>
      <c r="L38" s="25"/>
      <c r="M38" s="25"/>
      <c r="N38" s="42"/>
      <c r="O38" s="55"/>
      <c r="P38" s="24"/>
      <c r="Q38" s="25"/>
      <c r="R38" s="25"/>
      <c r="S38" s="42"/>
      <c r="U38" s="27"/>
      <c r="V38" s="14"/>
      <c r="W38" s="14"/>
      <c r="X38" s="14"/>
      <c r="Y38" s="100"/>
      <c r="AA38" s="49"/>
    </row>
    <row r="39" spans="2:27" s="13" customFormat="1" ht="25.4" customHeight="1">
      <c r="B39" s="35"/>
      <c r="C39" s="43"/>
      <c r="D39" s="56"/>
      <c r="E39" s="55"/>
      <c r="F39" s="24"/>
      <c r="G39" s="25"/>
      <c r="H39" s="25"/>
      <c r="I39" s="42"/>
      <c r="J39" s="55"/>
      <c r="K39" s="24"/>
      <c r="L39" s="25"/>
      <c r="M39" s="25"/>
      <c r="N39" s="42"/>
      <c r="O39" s="55"/>
      <c r="P39" s="24"/>
      <c r="Q39" s="25"/>
      <c r="R39" s="25"/>
      <c r="S39" s="42"/>
      <c r="U39" s="28"/>
      <c r="V39" s="26"/>
      <c r="W39" s="15"/>
      <c r="X39" s="15"/>
      <c r="Y39" s="29"/>
      <c r="AA39" s="49"/>
    </row>
    <row r="40" spans="2:27" s="13" customFormat="1" ht="25.4" customHeight="1">
      <c r="B40" s="35"/>
      <c r="C40" s="43"/>
      <c r="D40" s="56"/>
      <c r="E40" s="55"/>
      <c r="F40" s="24"/>
      <c r="G40" s="25"/>
      <c r="H40" s="25"/>
      <c r="I40" s="42"/>
      <c r="J40" s="55"/>
      <c r="K40" s="24"/>
      <c r="L40" s="25"/>
      <c r="M40" s="25"/>
      <c r="N40" s="42"/>
      <c r="O40" s="55"/>
      <c r="P40" s="24"/>
      <c r="Q40" s="25"/>
      <c r="R40" s="25"/>
      <c r="S40" s="42"/>
      <c r="U40" s="28"/>
      <c r="V40" s="15"/>
      <c r="W40" s="15"/>
      <c r="X40" s="15"/>
      <c r="Y40" s="29"/>
      <c r="AA40" s="49"/>
    </row>
    <row r="41" spans="2:27" s="13" customFormat="1" ht="25.4" customHeight="1">
      <c r="B41" s="70"/>
      <c r="C41" s="71"/>
      <c r="D41" s="72"/>
      <c r="E41" s="76"/>
      <c r="F41" s="77"/>
      <c r="G41" s="78"/>
      <c r="H41" s="78"/>
      <c r="I41" s="79"/>
      <c r="J41" s="76"/>
      <c r="K41" s="77"/>
      <c r="L41" s="78"/>
      <c r="M41" s="78"/>
      <c r="N41" s="79"/>
      <c r="O41" s="76"/>
      <c r="P41" s="77"/>
      <c r="Q41" s="78"/>
      <c r="R41" s="78"/>
      <c r="S41" s="79"/>
      <c r="U41" s="84"/>
      <c r="V41" s="85"/>
      <c r="W41" s="110"/>
      <c r="X41" s="110"/>
      <c r="Y41" s="111"/>
      <c r="AA41" s="86"/>
    </row>
    <row r="42" spans="2:27" ht="24.75" customHeight="1">
      <c r="B42" s="73"/>
      <c r="C42" s="74"/>
      <c r="D42" s="74"/>
      <c r="E42" s="80"/>
      <c r="F42" s="82"/>
      <c r="G42" s="81"/>
      <c r="H42" s="81"/>
      <c r="I42" s="83"/>
      <c r="J42" s="81"/>
      <c r="K42" s="82"/>
      <c r="L42" s="81"/>
      <c r="M42" s="81"/>
      <c r="N42" s="81"/>
      <c r="O42" s="80"/>
      <c r="P42" s="82"/>
      <c r="Q42" s="81"/>
      <c r="R42" s="81"/>
      <c r="S42" s="83"/>
      <c r="U42" s="73"/>
      <c r="V42" s="74"/>
      <c r="W42" s="74"/>
      <c r="X42" s="74"/>
      <c r="Y42" s="75"/>
      <c r="AA42" s="87"/>
    </row>
    <row r="43" spans="2:27" ht="25.4" customHeight="1">
      <c r="B43" s="30" t="s">
        <v>26</v>
      </c>
      <c r="C43" s="16"/>
      <c r="D43" s="16"/>
      <c r="E43" s="59">
        <f>SUM(E37:E41)</f>
        <v>0</v>
      </c>
      <c r="F43" s="11"/>
      <c r="G43" s="12"/>
      <c r="H43" s="12"/>
      <c r="I43" s="58">
        <f>SUM(I37:I41)</f>
        <v>0</v>
      </c>
      <c r="J43" s="60">
        <f>SUM(J38:J41)</f>
        <v>0</v>
      </c>
      <c r="K43" s="11"/>
      <c r="L43" s="12"/>
      <c r="M43" s="12"/>
      <c r="N43" s="10">
        <f>SUM(N37:N41)</f>
        <v>0</v>
      </c>
      <c r="O43" s="59">
        <f>SUM(O37:O41)</f>
        <v>0</v>
      </c>
      <c r="P43" s="11"/>
      <c r="Q43" s="12"/>
      <c r="R43" s="12"/>
      <c r="S43" s="38">
        <f>SUM(S37:S41)</f>
        <v>0</v>
      </c>
      <c r="U43" s="30"/>
      <c r="V43" s="16"/>
      <c r="W43" s="16"/>
      <c r="X43" s="16"/>
      <c r="Y43" s="31"/>
      <c r="AA43" s="50"/>
    </row>
    <row r="44" spans="2:27" ht="25.4" customHeight="1" thickBot="1">
      <c r="B44" s="32"/>
      <c r="C44" s="33"/>
      <c r="D44" s="33"/>
      <c r="E44" s="57"/>
      <c r="F44" s="40"/>
      <c r="G44" s="39"/>
      <c r="H44" s="39"/>
      <c r="I44" s="41"/>
      <c r="J44" s="39"/>
      <c r="K44" s="40"/>
      <c r="L44" s="39"/>
      <c r="M44" s="39"/>
      <c r="N44" s="39"/>
      <c r="O44" s="57"/>
      <c r="P44" s="40"/>
      <c r="Q44" s="39"/>
      <c r="R44" s="39"/>
      <c r="S44" s="41"/>
      <c r="U44" s="32"/>
      <c r="V44" s="33"/>
      <c r="W44" s="33"/>
      <c r="X44" s="33"/>
      <c r="Y44" s="34"/>
      <c r="AA44" s="51"/>
    </row>
    <row r="46" spans="2:27" ht="25.4" customHeight="1" thickBot="1">
      <c r="B46" s="88" t="s">
        <v>34</v>
      </c>
    </row>
    <row r="47" spans="2:27" ht="25.4" customHeight="1">
      <c r="B47" s="61" t="s">
        <v>35</v>
      </c>
      <c r="C47" s="62" t="s">
        <v>36</v>
      </c>
      <c r="D47" s="92" t="s">
        <v>37</v>
      </c>
      <c r="E47" s="150" t="s">
        <v>38</v>
      </c>
      <c r="F47" s="150"/>
      <c r="G47" s="150"/>
      <c r="H47" s="150"/>
      <c r="I47" s="150"/>
      <c r="J47" s="151"/>
    </row>
    <row r="48" spans="2:27" ht="26.15" customHeight="1">
      <c r="B48" s="158" t="s">
        <v>39</v>
      </c>
      <c r="C48" s="112" t="s">
        <v>5</v>
      </c>
      <c r="D48" s="112" t="s">
        <v>40</v>
      </c>
      <c r="E48" s="152" t="s">
        <v>41</v>
      </c>
      <c r="F48" s="152"/>
      <c r="G48" s="152"/>
      <c r="H48" s="152"/>
      <c r="I48" s="152"/>
      <c r="J48" s="153"/>
    </row>
    <row r="49" spans="2:10" ht="26.15" customHeight="1">
      <c r="B49" s="159"/>
      <c r="C49" s="112" t="s">
        <v>6</v>
      </c>
      <c r="D49" s="112" t="s">
        <v>40</v>
      </c>
      <c r="E49" s="143" t="s">
        <v>42</v>
      </c>
      <c r="F49" s="143"/>
      <c r="G49" s="143"/>
      <c r="H49" s="143"/>
      <c r="I49" s="143"/>
      <c r="J49" s="144"/>
    </row>
    <row r="50" spans="2:10" ht="26.15" customHeight="1">
      <c r="B50" s="159"/>
      <c r="C50" s="112" t="s">
        <v>115</v>
      </c>
      <c r="D50" s="112" t="s">
        <v>40</v>
      </c>
      <c r="E50" s="143" t="s">
        <v>43</v>
      </c>
      <c r="F50" s="143"/>
      <c r="G50" s="143"/>
      <c r="H50" s="143"/>
      <c r="I50" s="143"/>
      <c r="J50" s="144"/>
    </row>
    <row r="51" spans="2:10" ht="26.15" customHeight="1">
      <c r="B51" s="159"/>
      <c r="C51" s="112" t="s">
        <v>44</v>
      </c>
      <c r="D51" s="112" t="s">
        <v>21</v>
      </c>
      <c r="E51" s="143" t="s">
        <v>45</v>
      </c>
      <c r="F51" s="143"/>
      <c r="G51" s="143"/>
      <c r="H51" s="143"/>
      <c r="I51" s="143"/>
      <c r="J51" s="144"/>
    </row>
    <row r="52" spans="2:10" ht="26.15" customHeight="1">
      <c r="B52" s="159"/>
      <c r="C52" s="112" t="s">
        <v>9</v>
      </c>
      <c r="D52" s="112" t="s">
        <v>22</v>
      </c>
      <c r="E52" s="143" t="s">
        <v>46</v>
      </c>
      <c r="F52" s="143"/>
      <c r="G52" s="143"/>
      <c r="H52" s="143"/>
      <c r="I52" s="143"/>
      <c r="J52" s="144"/>
    </row>
    <row r="53" spans="2:10" ht="26.15" customHeight="1">
      <c r="B53" s="159"/>
      <c r="C53" s="112" t="s">
        <v>10</v>
      </c>
      <c r="D53" s="112" t="s">
        <v>23</v>
      </c>
      <c r="E53" s="143" t="s">
        <v>47</v>
      </c>
      <c r="F53" s="143"/>
      <c r="G53" s="143"/>
      <c r="H53" s="143"/>
      <c r="I53" s="143"/>
      <c r="J53" s="144"/>
    </row>
    <row r="54" spans="2:10" ht="26.15" customHeight="1">
      <c r="B54" s="159"/>
      <c r="C54" s="112" t="s">
        <v>11</v>
      </c>
      <c r="D54" s="112" t="s">
        <v>23</v>
      </c>
      <c r="E54" s="143" t="s">
        <v>48</v>
      </c>
      <c r="F54" s="143"/>
      <c r="G54" s="143"/>
      <c r="H54" s="143"/>
      <c r="I54" s="143"/>
      <c r="J54" s="144"/>
    </row>
    <row r="55" spans="2:10" ht="26.15" customHeight="1">
      <c r="B55" s="159"/>
      <c r="C55" s="112" t="s">
        <v>49</v>
      </c>
      <c r="D55" s="112" t="s">
        <v>23</v>
      </c>
      <c r="E55" s="143" t="s">
        <v>50</v>
      </c>
      <c r="F55" s="143"/>
      <c r="G55" s="143"/>
      <c r="H55" s="143"/>
      <c r="I55" s="143"/>
      <c r="J55" s="144"/>
    </row>
    <row r="56" spans="2:10" ht="26.15" customHeight="1">
      <c r="B56" s="159" t="s">
        <v>51</v>
      </c>
      <c r="C56" s="112" t="s">
        <v>52</v>
      </c>
      <c r="D56" s="113" t="s">
        <v>53</v>
      </c>
      <c r="E56" s="143" t="s">
        <v>54</v>
      </c>
      <c r="F56" s="143"/>
      <c r="G56" s="143"/>
      <c r="H56" s="143"/>
      <c r="I56" s="143"/>
      <c r="J56" s="144"/>
    </row>
    <row r="57" spans="2:10" ht="26.15" customHeight="1">
      <c r="B57" s="159"/>
      <c r="C57" s="112" t="s">
        <v>16</v>
      </c>
      <c r="D57" s="112" t="s">
        <v>24</v>
      </c>
      <c r="E57" s="143" t="s">
        <v>55</v>
      </c>
      <c r="F57" s="143"/>
      <c r="G57" s="143"/>
      <c r="H57" s="143"/>
      <c r="I57" s="143"/>
      <c r="J57" s="144"/>
    </row>
    <row r="58" spans="2:10" ht="26.15" customHeight="1">
      <c r="B58" s="159"/>
      <c r="C58" s="112" t="s">
        <v>17</v>
      </c>
      <c r="D58" s="112" t="s">
        <v>25</v>
      </c>
      <c r="E58" s="143" t="s">
        <v>56</v>
      </c>
      <c r="F58" s="143"/>
      <c r="G58" s="143"/>
      <c r="H58" s="143"/>
      <c r="I58" s="143"/>
      <c r="J58" s="144"/>
    </row>
    <row r="59" spans="2:10" ht="26.15" customHeight="1">
      <c r="B59" s="159"/>
      <c r="C59" s="112" t="s">
        <v>18</v>
      </c>
      <c r="D59" s="112" t="s">
        <v>24</v>
      </c>
      <c r="E59" s="143" t="s">
        <v>57</v>
      </c>
      <c r="F59" s="143"/>
      <c r="G59" s="143"/>
      <c r="H59" s="143"/>
      <c r="I59" s="143"/>
      <c r="J59" s="144"/>
    </row>
    <row r="60" spans="2:10" ht="26.15" customHeight="1">
      <c r="B60" s="159"/>
      <c r="C60" s="112" t="s">
        <v>58</v>
      </c>
      <c r="D60" s="112" t="s">
        <v>21</v>
      </c>
      <c r="E60" s="143" t="s">
        <v>59</v>
      </c>
      <c r="F60" s="143"/>
      <c r="G60" s="143"/>
      <c r="H60" s="143"/>
      <c r="I60" s="143"/>
      <c r="J60" s="144"/>
    </row>
    <row r="61" spans="2:10" ht="26.15" customHeight="1" thickBot="1">
      <c r="B61" s="63" t="s">
        <v>60</v>
      </c>
      <c r="C61" s="93" t="s">
        <v>20</v>
      </c>
      <c r="D61" s="93" t="s">
        <v>40</v>
      </c>
      <c r="E61" s="148" t="s">
        <v>61</v>
      </c>
      <c r="F61" s="148"/>
      <c r="G61" s="148"/>
      <c r="H61" s="148"/>
      <c r="I61" s="148"/>
      <c r="J61" s="149"/>
    </row>
  </sheetData>
  <autoFilter ref="B2:Z2" xr:uid="{E1C0B15F-A717-4230-92BE-573D020DB72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80">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N6:N7"/>
    <mergeCell ref="I6:I7"/>
    <mergeCell ref="U6:U9"/>
    <mergeCell ref="J6:J7"/>
    <mergeCell ref="O6:O7"/>
    <mergeCell ref="J9:N9"/>
    <mergeCell ref="E9:I9"/>
    <mergeCell ref="E6:E7"/>
    <mergeCell ref="O9:S9"/>
    <mergeCell ref="F34:F35"/>
    <mergeCell ref="G34:G35"/>
    <mergeCell ref="H34:H35"/>
    <mergeCell ref="J34:J35"/>
    <mergeCell ref="B34:B37"/>
    <mergeCell ref="C34:C37"/>
    <mergeCell ref="D34:D37"/>
    <mergeCell ref="E34:E35"/>
    <mergeCell ref="Y6:Y7"/>
    <mergeCell ref="Y8:Y9"/>
    <mergeCell ref="Y34:Y35"/>
    <mergeCell ref="V6:V7"/>
    <mergeCell ref="AA6:AA9"/>
    <mergeCell ref="X8:X9"/>
    <mergeCell ref="W8:W9"/>
    <mergeCell ref="V8:V9"/>
    <mergeCell ref="X34:X35"/>
    <mergeCell ref="V36:V37"/>
    <mergeCell ref="W36:W37"/>
    <mergeCell ref="M34:M35"/>
    <mergeCell ref="U34:U37"/>
    <mergeCell ref="V34:V35"/>
    <mergeCell ref="W34:W35"/>
    <mergeCell ref="E56:J56"/>
    <mergeCell ref="Y36:Y37"/>
    <mergeCell ref="E58:J58"/>
    <mergeCell ref="AA34:AA37"/>
    <mergeCell ref="B48:B55"/>
    <mergeCell ref="B56:B60"/>
    <mergeCell ref="X36:X37"/>
    <mergeCell ref="L34:L35"/>
    <mergeCell ref="R34:R35"/>
    <mergeCell ref="S34:S35"/>
    <mergeCell ref="N34:N35"/>
    <mergeCell ref="I34:I35"/>
    <mergeCell ref="O34:O35"/>
    <mergeCell ref="P34:P35"/>
    <mergeCell ref="Q34:Q35"/>
    <mergeCell ref="K34:K35"/>
    <mergeCell ref="E57:J57"/>
    <mergeCell ref="O37:S37"/>
    <mergeCell ref="E59:J59"/>
    <mergeCell ref="E60:J60"/>
    <mergeCell ref="E61:J61"/>
    <mergeCell ref="E47:J47"/>
    <mergeCell ref="J37:N37"/>
    <mergeCell ref="E37:I37"/>
    <mergeCell ref="E48:J48"/>
    <mergeCell ref="E49:J49"/>
    <mergeCell ref="E50:J50"/>
    <mergeCell ref="E51:J51"/>
    <mergeCell ref="E52:J52"/>
    <mergeCell ref="E53:J53"/>
    <mergeCell ref="E54:J54"/>
    <mergeCell ref="E55:J55"/>
  </mergeCells>
  <pageMargins left="0.35433070866141736" right="0.35433070866141736" top="0.19685039370078741" bottom="0.19685039370078741" header="0.51181102362204722" footer="0.11811023622047245"/>
  <pageSetup paperSize="8" scale="50" orientation="landscape" r:id="rId1"/>
  <headerFooter alignWithMargins="0">
    <oddFooter>&amp;RSAINWT11 FINAL WATER</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53"/>
  <sheetViews>
    <sheetView showGridLines="0" zoomScale="70" zoomScaleNormal="70" workbookViewId="0">
      <pane xSplit="3" topLeftCell="R1" activePane="topRight" state="frozen"/>
      <selection pane="topRight"/>
    </sheetView>
  </sheetViews>
  <sheetFormatPr defaultColWidth="7.85546875" defaultRowHeight="25.4" customHeight="1"/>
  <cols>
    <col min="1" max="1" width="12.85546875" style="2" customWidth="1"/>
    <col min="2" max="2" width="42.85546875" style="2" customWidth="1"/>
    <col min="3" max="3" width="36.640625" style="2" customWidth="1"/>
    <col min="4" max="23" width="17.35546875" style="2" customWidth="1"/>
    <col min="24" max="24" width="99.7109375" style="2" customWidth="1"/>
    <col min="25" max="28" width="17.35546875" style="2" customWidth="1"/>
    <col min="29" max="16384" width="7.85546875" style="2"/>
  </cols>
  <sheetData>
    <row r="2" spans="2:24" ht="25.4" customHeight="1">
      <c r="B2" s="189" t="s">
        <v>0</v>
      </c>
      <c r="C2" s="189"/>
      <c r="D2" s="189"/>
      <c r="E2" s="189"/>
      <c r="F2" s="189"/>
      <c r="G2" s="189"/>
      <c r="H2" s="189"/>
      <c r="I2" s="189"/>
      <c r="J2" s="189"/>
      <c r="K2" s="189"/>
      <c r="L2" s="189"/>
      <c r="M2" s="189"/>
      <c r="N2" s="189"/>
      <c r="O2" s="189"/>
      <c r="P2" s="189"/>
      <c r="Q2" s="189"/>
      <c r="R2" s="189"/>
    </row>
    <row r="3" spans="2:24" ht="25.4" customHeight="1">
      <c r="B3" s="3"/>
      <c r="C3" s="3"/>
      <c r="D3" s="4"/>
      <c r="E3" s="4"/>
      <c r="F3" s="4"/>
      <c r="G3" s="4"/>
      <c r="H3" s="4"/>
      <c r="I3" s="4"/>
      <c r="J3" s="4"/>
      <c r="K3" s="4"/>
      <c r="L3" s="4"/>
      <c r="M3" s="4"/>
      <c r="N3" s="4"/>
      <c r="O3" s="4"/>
      <c r="P3" s="4"/>
      <c r="Q3" s="4"/>
      <c r="R3" s="4"/>
    </row>
    <row r="4" spans="2:24" ht="25.4" customHeight="1">
      <c r="B4" s="1" t="s">
        <v>62</v>
      </c>
      <c r="C4" s="1"/>
      <c r="D4" s="4"/>
      <c r="E4" s="4"/>
      <c r="F4" s="4"/>
      <c r="G4" s="4"/>
      <c r="H4" s="4"/>
      <c r="I4" s="4"/>
      <c r="J4" s="4"/>
      <c r="K4" s="4"/>
      <c r="L4" s="4"/>
      <c r="M4" s="4"/>
      <c r="N4" s="4"/>
      <c r="O4" s="4"/>
      <c r="P4" s="4"/>
      <c r="Q4" s="4"/>
      <c r="R4" s="4"/>
    </row>
    <row r="5" spans="2:24" ht="25.4" customHeight="1" thickBot="1">
      <c r="B5" s="7" t="s">
        <v>2</v>
      </c>
      <c r="C5" s="7"/>
      <c r="D5" s="4"/>
      <c r="E5" s="4"/>
      <c r="F5" s="4"/>
      <c r="G5" s="4"/>
      <c r="H5" s="4"/>
      <c r="I5" s="4"/>
      <c r="J5" s="4"/>
      <c r="K5" s="4"/>
      <c r="L5" s="4"/>
      <c r="M5" s="4"/>
      <c r="N5" s="4"/>
      <c r="O5" s="4"/>
      <c r="P5" s="4"/>
      <c r="Q5" s="4"/>
      <c r="R5" s="4"/>
      <c r="T5" s="7" t="s">
        <v>3</v>
      </c>
      <c r="X5" s="7" t="s">
        <v>4</v>
      </c>
    </row>
    <row r="6" spans="2:24" ht="25.4" customHeight="1">
      <c r="B6" s="179" t="s">
        <v>5</v>
      </c>
      <c r="C6" s="182" t="s">
        <v>6</v>
      </c>
      <c r="D6" s="165" t="s">
        <v>8</v>
      </c>
      <c r="E6" s="161" t="s">
        <v>9</v>
      </c>
      <c r="F6" s="161" t="s">
        <v>10</v>
      </c>
      <c r="G6" s="161" t="s">
        <v>11</v>
      </c>
      <c r="H6" s="163" t="s">
        <v>12</v>
      </c>
      <c r="I6" s="165" t="s">
        <v>63</v>
      </c>
      <c r="J6" s="161" t="s">
        <v>9</v>
      </c>
      <c r="K6" s="161" t="s">
        <v>10</v>
      </c>
      <c r="L6" s="161" t="s">
        <v>11</v>
      </c>
      <c r="M6" s="163" t="s">
        <v>13</v>
      </c>
      <c r="N6" s="207" t="s">
        <v>63</v>
      </c>
      <c r="O6" s="161" t="s">
        <v>9</v>
      </c>
      <c r="P6" s="161" t="s">
        <v>10</v>
      </c>
      <c r="Q6" s="161" t="s">
        <v>11</v>
      </c>
      <c r="R6" s="163" t="s">
        <v>14</v>
      </c>
      <c r="S6" s="17"/>
      <c r="T6" s="202" t="s">
        <v>16</v>
      </c>
      <c r="U6" s="192" t="s">
        <v>17</v>
      </c>
      <c r="V6" s="200" t="s">
        <v>18</v>
      </c>
      <c r="X6" s="155" t="s">
        <v>20</v>
      </c>
    </row>
    <row r="7" spans="2:24" ht="25.4" customHeight="1">
      <c r="B7" s="180"/>
      <c r="C7" s="183"/>
      <c r="D7" s="166"/>
      <c r="E7" s="162"/>
      <c r="F7" s="162"/>
      <c r="G7" s="162"/>
      <c r="H7" s="204"/>
      <c r="I7" s="166"/>
      <c r="J7" s="162"/>
      <c r="K7" s="162"/>
      <c r="L7" s="162"/>
      <c r="M7" s="204"/>
      <c r="N7" s="208"/>
      <c r="O7" s="162"/>
      <c r="P7" s="162"/>
      <c r="Q7" s="162"/>
      <c r="R7" s="204"/>
      <c r="S7" s="17"/>
      <c r="T7" s="203"/>
      <c r="U7" s="193"/>
      <c r="V7" s="201"/>
      <c r="X7" s="156"/>
    </row>
    <row r="8" spans="2:24" ht="25.4" customHeight="1">
      <c r="B8" s="180"/>
      <c r="C8" s="183"/>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194" t="s">
        <v>24</v>
      </c>
      <c r="U8" s="196" t="s">
        <v>25</v>
      </c>
      <c r="V8" s="198" t="s">
        <v>24</v>
      </c>
      <c r="X8" s="156"/>
    </row>
    <row r="9" spans="2:24" ht="25.4" customHeight="1">
      <c r="B9" s="181"/>
      <c r="C9" s="184"/>
      <c r="D9" s="145" t="s">
        <v>69</v>
      </c>
      <c r="E9" s="146"/>
      <c r="F9" s="146"/>
      <c r="G9" s="146"/>
      <c r="H9" s="147"/>
      <c r="I9" s="145" t="s">
        <v>70</v>
      </c>
      <c r="J9" s="146"/>
      <c r="K9" s="146"/>
      <c r="L9" s="146"/>
      <c r="M9" s="147"/>
      <c r="N9" s="145" t="s">
        <v>71</v>
      </c>
      <c r="O9" s="146"/>
      <c r="P9" s="146"/>
      <c r="Q9" s="146"/>
      <c r="R9" s="147"/>
      <c r="S9" s="18"/>
      <c r="T9" s="195"/>
      <c r="U9" s="197"/>
      <c r="V9" s="199"/>
      <c r="X9" s="157"/>
    </row>
    <row r="10" spans="2:24" s="13" customFormat="1" ht="25.4" customHeight="1">
      <c r="B10" s="120" t="s">
        <v>72</v>
      </c>
      <c r="C10" s="56" t="s">
        <v>77</v>
      </c>
      <c r="D10" s="94">
        <v>147417</v>
      </c>
      <c r="E10" s="95">
        <v>1.4785999999999999</v>
      </c>
      <c r="F10" s="96">
        <v>270</v>
      </c>
      <c r="G10" s="96"/>
      <c r="H10" s="97">
        <v>218241</v>
      </c>
      <c r="I10" s="94">
        <v>129555</v>
      </c>
      <c r="J10" s="95">
        <v>1.5165</v>
      </c>
      <c r="K10" s="96">
        <v>270</v>
      </c>
      <c r="L10" s="98"/>
      <c r="M10" s="97">
        <v>196740</v>
      </c>
      <c r="N10" s="101">
        <f>I10</f>
        <v>129555</v>
      </c>
      <c r="O10" s="95">
        <v>1.5165</v>
      </c>
      <c r="P10" s="96">
        <v>270</v>
      </c>
      <c r="Q10" s="96"/>
      <c r="R10" s="97">
        <f>(N10*O10)+P10+Q10</f>
        <v>196740.1575</v>
      </c>
      <c r="S10" s="19"/>
      <c r="T10" s="133">
        <v>39591</v>
      </c>
      <c r="U10" s="15" t="s">
        <v>101</v>
      </c>
      <c r="V10" s="128">
        <v>47573</v>
      </c>
      <c r="X10" s="134" t="s">
        <v>108</v>
      </c>
    </row>
    <row r="11" spans="2:24" s="13" customFormat="1" ht="25.4" customHeight="1">
      <c r="B11" s="120" t="s">
        <v>72</v>
      </c>
      <c r="C11" s="56" t="s">
        <v>79</v>
      </c>
      <c r="D11" s="94">
        <v>110066</v>
      </c>
      <c r="E11" s="95">
        <v>0.72430000000000005</v>
      </c>
      <c r="F11" s="96">
        <v>5437</v>
      </c>
      <c r="G11" s="96"/>
      <c r="H11" s="97">
        <v>85158</v>
      </c>
      <c r="I11" s="94">
        <v>378810</v>
      </c>
      <c r="J11" s="95">
        <v>0.72430000000000005</v>
      </c>
      <c r="K11" s="96">
        <v>20702</v>
      </c>
      <c r="L11" s="98"/>
      <c r="M11" s="97">
        <v>295074</v>
      </c>
      <c r="N11" s="101">
        <f>I11</f>
        <v>378810</v>
      </c>
      <c r="O11" s="95">
        <v>0.71699999999999997</v>
      </c>
      <c r="P11" s="96">
        <v>0</v>
      </c>
      <c r="Q11" s="96"/>
      <c r="R11" s="97">
        <f t="shared" ref="R11:R20" si="0">(N11*O11)+P11+Q11</f>
        <v>271606.76999999996</v>
      </c>
      <c r="S11" s="19"/>
      <c r="T11" s="133">
        <v>40869</v>
      </c>
      <c r="U11" s="15" t="s">
        <v>101</v>
      </c>
      <c r="V11" s="128"/>
      <c r="X11" s="134"/>
    </row>
    <row r="12" spans="2:24" s="13" customFormat="1" ht="25.4" customHeight="1">
      <c r="B12" s="120" t="s">
        <v>72</v>
      </c>
      <c r="C12" s="56" t="s">
        <v>83</v>
      </c>
      <c r="D12" s="94">
        <v>87165</v>
      </c>
      <c r="E12" s="95">
        <v>1.3693</v>
      </c>
      <c r="F12" s="96">
        <v>2730</v>
      </c>
      <c r="G12" s="96"/>
      <c r="H12" s="97">
        <v>122085</v>
      </c>
      <c r="I12" s="94">
        <v>85721</v>
      </c>
      <c r="J12" s="95">
        <v>1.405</v>
      </c>
      <c r="K12" s="96">
        <v>2772</v>
      </c>
      <c r="L12" s="98"/>
      <c r="M12" s="97">
        <v>123211</v>
      </c>
      <c r="N12" s="101">
        <f>I12</f>
        <v>85721</v>
      </c>
      <c r="O12" s="95">
        <v>1.405</v>
      </c>
      <c r="P12" s="96">
        <v>2772</v>
      </c>
      <c r="Q12" s="96"/>
      <c r="R12" s="97">
        <f t="shared" si="0"/>
        <v>123210.005</v>
      </c>
      <c r="S12" s="19"/>
      <c r="T12" s="126"/>
      <c r="U12" s="15"/>
      <c r="V12" s="128"/>
      <c r="X12" s="134" t="s">
        <v>108</v>
      </c>
    </row>
    <row r="13" spans="2:24" s="13" customFormat="1" ht="25.4" customHeight="1">
      <c r="B13" s="120" t="s">
        <v>72</v>
      </c>
      <c r="C13" s="56" t="s">
        <v>86</v>
      </c>
      <c r="D13" s="94">
        <v>387101</v>
      </c>
      <c r="E13" s="95">
        <v>0.66339999999999999</v>
      </c>
      <c r="F13" s="96">
        <v>57181</v>
      </c>
      <c r="G13" s="96"/>
      <c r="H13" s="97">
        <v>313983</v>
      </c>
      <c r="I13" s="94">
        <v>350193</v>
      </c>
      <c r="J13" s="95">
        <v>0.6966</v>
      </c>
      <c r="K13" s="96">
        <v>59859</v>
      </c>
      <c r="L13" s="98"/>
      <c r="M13" s="97">
        <v>303803</v>
      </c>
      <c r="N13" s="101">
        <f>I13</f>
        <v>350193</v>
      </c>
      <c r="O13" s="95">
        <v>0.71699999999999997</v>
      </c>
      <c r="P13" s="96">
        <v>0</v>
      </c>
      <c r="Q13" s="96"/>
      <c r="R13" s="97">
        <f t="shared" si="0"/>
        <v>251088.38099999999</v>
      </c>
      <c r="S13" s="19"/>
      <c r="T13" s="133">
        <v>40854</v>
      </c>
      <c r="U13" s="15" t="s">
        <v>101</v>
      </c>
      <c r="V13" s="128"/>
      <c r="X13" s="134"/>
    </row>
    <row r="14" spans="2:24" s="13" customFormat="1" ht="25.4" customHeight="1">
      <c r="B14" s="120" t="s">
        <v>72</v>
      </c>
      <c r="C14" s="56" t="s">
        <v>88</v>
      </c>
      <c r="D14" s="94">
        <v>54048</v>
      </c>
      <c r="E14" s="95">
        <v>0.8286</v>
      </c>
      <c r="F14" s="96">
        <v>1829</v>
      </c>
      <c r="G14" s="96"/>
      <c r="H14" s="97">
        <v>46614</v>
      </c>
      <c r="I14" s="94">
        <v>42633</v>
      </c>
      <c r="J14" s="95">
        <v>0.72430000000000005</v>
      </c>
      <c r="K14" s="96">
        <v>1915</v>
      </c>
      <c r="L14" s="98"/>
      <c r="M14" s="97">
        <v>32794</v>
      </c>
      <c r="N14" s="101">
        <f>I14</f>
        <v>42633</v>
      </c>
      <c r="O14" s="95">
        <v>0.71699999999999997</v>
      </c>
      <c r="P14" s="96">
        <v>0</v>
      </c>
      <c r="Q14" s="96"/>
      <c r="R14" s="97">
        <f t="shared" si="0"/>
        <v>30567.860999999997</v>
      </c>
      <c r="S14" s="19"/>
      <c r="T14" s="133">
        <v>42212</v>
      </c>
      <c r="U14" s="15" t="s">
        <v>101</v>
      </c>
      <c r="V14" s="128"/>
      <c r="X14" s="134"/>
    </row>
    <row r="15" spans="2:24" s="13" customFormat="1" ht="25.4" customHeight="1">
      <c r="B15" s="120" t="s">
        <v>72</v>
      </c>
      <c r="C15" s="56" t="s">
        <v>90</v>
      </c>
      <c r="D15" s="94">
        <v>195127</v>
      </c>
      <c r="E15" s="95">
        <v>1.4785999999999999</v>
      </c>
      <c r="F15" s="96">
        <v>270</v>
      </c>
      <c r="G15" s="96"/>
      <c r="H15" s="97">
        <v>288785</v>
      </c>
      <c r="I15" s="94">
        <v>222939</v>
      </c>
      <c r="J15" s="95">
        <v>1.5165</v>
      </c>
      <c r="K15" s="96">
        <v>270</v>
      </c>
      <c r="L15" s="98"/>
      <c r="M15" s="97">
        <v>338358</v>
      </c>
      <c r="N15" s="101">
        <f t="shared" ref="N15:N18" si="1">I15+(I15-D15)</f>
        <v>250751</v>
      </c>
      <c r="O15" s="95">
        <v>1.5165</v>
      </c>
      <c r="P15" s="96">
        <v>270</v>
      </c>
      <c r="Q15" s="96"/>
      <c r="R15" s="97">
        <f t="shared" si="0"/>
        <v>380533.89149999997</v>
      </c>
      <c r="S15" s="19"/>
      <c r="T15" s="133">
        <v>40080</v>
      </c>
      <c r="U15" s="15" t="s">
        <v>101</v>
      </c>
      <c r="V15" s="128"/>
      <c r="X15" s="134" t="s">
        <v>108</v>
      </c>
    </row>
    <row r="16" spans="2:24" s="13" customFormat="1" ht="28.3">
      <c r="B16" s="120" t="s">
        <v>72</v>
      </c>
      <c r="C16" s="56" t="s">
        <v>91</v>
      </c>
      <c r="D16" s="94">
        <v>85734</v>
      </c>
      <c r="E16" s="95">
        <v>0.72430000000000005</v>
      </c>
      <c r="F16" s="96">
        <v>14638</v>
      </c>
      <c r="G16" s="96"/>
      <c r="H16" s="97">
        <v>76735</v>
      </c>
      <c r="I16" s="140" t="s">
        <v>106</v>
      </c>
      <c r="J16" s="141" t="s">
        <v>106</v>
      </c>
      <c r="K16" s="142" t="s">
        <v>106</v>
      </c>
      <c r="L16" s="98"/>
      <c r="M16" s="97" t="s">
        <v>106</v>
      </c>
      <c r="N16" s="94">
        <v>132717</v>
      </c>
      <c r="O16" s="95">
        <v>0.71699999999999997</v>
      </c>
      <c r="P16" s="96">
        <v>0</v>
      </c>
      <c r="Q16" s="96"/>
      <c r="R16" s="97">
        <f t="shared" si="0"/>
        <v>95158.088999999993</v>
      </c>
      <c r="S16" s="19"/>
      <c r="T16" s="133">
        <v>40837</v>
      </c>
      <c r="U16" s="15" t="s">
        <v>101</v>
      </c>
      <c r="V16" s="128"/>
      <c r="X16" s="134" t="s">
        <v>109</v>
      </c>
    </row>
    <row r="17" spans="2:24" s="13" customFormat="1" ht="28.3">
      <c r="B17" s="120" t="s">
        <v>72</v>
      </c>
      <c r="C17" s="56" t="s">
        <v>92</v>
      </c>
      <c r="D17" s="94">
        <v>43501</v>
      </c>
      <c r="E17" s="95">
        <v>0.72430000000000005</v>
      </c>
      <c r="F17" s="96">
        <v>7319</v>
      </c>
      <c r="G17" s="96"/>
      <c r="H17" s="97">
        <v>38827</v>
      </c>
      <c r="I17" s="140" t="s">
        <v>106</v>
      </c>
      <c r="J17" s="141" t="s">
        <v>106</v>
      </c>
      <c r="K17" s="142" t="s">
        <v>106</v>
      </c>
      <c r="L17" s="98"/>
      <c r="M17" s="97" t="s">
        <v>106</v>
      </c>
      <c r="N17" s="94">
        <v>122340</v>
      </c>
      <c r="O17" s="95">
        <v>0.71699999999999997</v>
      </c>
      <c r="P17" s="96">
        <v>0</v>
      </c>
      <c r="Q17" s="96"/>
      <c r="R17" s="97">
        <f t="shared" si="0"/>
        <v>87717.78</v>
      </c>
      <c r="S17" s="19"/>
      <c r="T17" s="133">
        <v>41569</v>
      </c>
      <c r="U17" s="15" t="s">
        <v>101</v>
      </c>
      <c r="V17" s="128"/>
      <c r="X17" s="134" t="s">
        <v>110</v>
      </c>
    </row>
    <row r="18" spans="2:24" s="13" customFormat="1" ht="25.4" customHeight="1">
      <c r="B18" s="120" t="s">
        <v>72</v>
      </c>
      <c r="C18" s="56" t="s">
        <v>93</v>
      </c>
      <c r="D18" s="94">
        <v>6808</v>
      </c>
      <c r="E18" s="95">
        <v>2.39</v>
      </c>
      <c r="F18" s="96">
        <v>61</v>
      </c>
      <c r="G18" s="96"/>
      <c r="H18" s="97">
        <v>16332</v>
      </c>
      <c r="I18" s="94">
        <v>10868</v>
      </c>
      <c r="J18" s="95">
        <v>2.456</v>
      </c>
      <c r="K18" s="96">
        <v>42</v>
      </c>
      <c r="L18" s="98"/>
      <c r="M18" s="97">
        <v>26733</v>
      </c>
      <c r="N18" s="101">
        <f t="shared" si="1"/>
        <v>14928</v>
      </c>
      <c r="O18" s="95">
        <v>1.704</v>
      </c>
      <c r="P18" s="96">
        <v>0</v>
      </c>
      <c r="Q18" s="96"/>
      <c r="R18" s="97">
        <f t="shared" si="0"/>
        <v>25437.311999999998</v>
      </c>
      <c r="S18" s="19"/>
      <c r="T18" s="133">
        <v>42297</v>
      </c>
      <c r="U18" s="15" t="s">
        <v>101</v>
      </c>
      <c r="V18" s="128"/>
      <c r="X18" s="48"/>
    </row>
    <row r="19" spans="2:24" s="13" customFormat="1" ht="14.15">
      <c r="B19" s="120" t="s">
        <v>72</v>
      </c>
      <c r="C19" s="125" t="s">
        <v>75</v>
      </c>
      <c r="D19" s="94">
        <v>0</v>
      </c>
      <c r="E19" s="95">
        <v>0</v>
      </c>
      <c r="F19" s="96">
        <v>0</v>
      </c>
      <c r="G19" s="96"/>
      <c r="H19" s="97">
        <v>0</v>
      </c>
      <c r="I19" s="140" t="s">
        <v>106</v>
      </c>
      <c r="J19" s="141" t="s">
        <v>106</v>
      </c>
      <c r="K19" s="142" t="s">
        <v>106</v>
      </c>
      <c r="L19" s="98"/>
      <c r="M19" s="97" t="s">
        <v>106</v>
      </c>
      <c r="N19" s="101">
        <f>2571*0.925</f>
        <v>2378.1750000000002</v>
      </c>
      <c r="O19" s="95">
        <v>1.704</v>
      </c>
      <c r="P19" s="96">
        <v>0</v>
      </c>
      <c r="Q19" s="96"/>
      <c r="R19" s="97">
        <f t="shared" si="0"/>
        <v>4052.4102000000003</v>
      </c>
      <c r="S19" s="19"/>
      <c r="T19" s="127">
        <v>43689</v>
      </c>
      <c r="U19" s="85" t="s">
        <v>101</v>
      </c>
      <c r="V19" s="129"/>
      <c r="X19" s="135" t="s">
        <v>111</v>
      </c>
    </row>
    <row r="20" spans="2:24" s="13" customFormat="1" ht="28.3">
      <c r="B20" s="120" t="s">
        <v>72</v>
      </c>
      <c r="C20" s="125" t="s">
        <v>104</v>
      </c>
      <c r="D20" s="94">
        <v>2583</v>
      </c>
      <c r="E20" s="95">
        <v>0.68379999999999996</v>
      </c>
      <c r="F20" s="96">
        <v>36</v>
      </c>
      <c r="G20" s="96"/>
      <c r="H20" s="97">
        <v>12639</v>
      </c>
      <c r="I20" s="140" t="s">
        <v>106</v>
      </c>
      <c r="J20" s="141" t="s">
        <v>106</v>
      </c>
      <c r="K20" s="142" t="s">
        <v>106</v>
      </c>
      <c r="L20" s="98"/>
      <c r="M20" s="97" t="s">
        <v>106</v>
      </c>
      <c r="N20" s="101">
        <v>7436</v>
      </c>
      <c r="O20" s="95">
        <v>0.71699999999999997</v>
      </c>
      <c r="P20" s="96">
        <v>0</v>
      </c>
      <c r="Q20" s="96"/>
      <c r="R20" s="97">
        <f t="shared" si="0"/>
        <v>5331.6120000000001</v>
      </c>
      <c r="S20" s="19"/>
      <c r="T20" s="133">
        <v>43207</v>
      </c>
      <c r="U20" s="15" t="s">
        <v>101</v>
      </c>
      <c r="V20" s="129"/>
      <c r="X20" s="134" t="s">
        <v>112</v>
      </c>
    </row>
    <row r="21" spans="2:24" s="13" customFormat="1" ht="25.4" customHeight="1">
      <c r="B21" s="120"/>
      <c r="C21" s="125"/>
      <c r="D21" s="94"/>
      <c r="E21" s="95"/>
      <c r="F21" s="96"/>
      <c r="G21" s="96"/>
      <c r="H21" s="97"/>
      <c r="I21" s="140"/>
      <c r="J21" s="141"/>
      <c r="K21" s="142"/>
      <c r="L21" s="98"/>
      <c r="M21" s="97"/>
      <c r="N21" s="101"/>
      <c r="O21" s="95"/>
      <c r="P21" s="96"/>
      <c r="Q21" s="96"/>
      <c r="R21" s="97"/>
      <c r="S21" s="19"/>
      <c r="T21" s="127"/>
      <c r="U21" s="85"/>
      <c r="V21" s="129"/>
      <c r="X21" s="134"/>
    </row>
    <row r="22" spans="2:24" s="20" customFormat="1" ht="25.4" customHeight="1">
      <c r="B22" s="35"/>
      <c r="C22" s="43"/>
      <c r="D22" s="27"/>
      <c r="E22" s="99"/>
      <c r="F22" s="15"/>
      <c r="G22" s="15"/>
      <c r="H22" s="100"/>
      <c r="I22" s="27"/>
      <c r="J22" s="15"/>
      <c r="K22" s="15"/>
      <c r="L22" s="14"/>
      <c r="M22" s="100"/>
      <c r="N22" s="104"/>
      <c r="O22" s="99"/>
      <c r="P22" s="15"/>
      <c r="Q22" s="15"/>
      <c r="R22" s="100"/>
      <c r="S22" s="19"/>
      <c r="T22" s="127"/>
      <c r="U22" s="85"/>
      <c r="V22" s="129"/>
      <c r="X22" s="86"/>
    </row>
    <row r="23" spans="2:24" ht="25.4" customHeight="1">
      <c r="B23" s="36"/>
      <c r="C23" s="44"/>
      <c r="D23" s="65"/>
      <c r="E23" s="9"/>
      <c r="F23" s="8"/>
      <c r="G23" s="8"/>
      <c r="H23" s="37"/>
      <c r="I23" s="65"/>
      <c r="J23" s="8"/>
      <c r="K23" s="8"/>
      <c r="L23" s="8"/>
      <c r="M23" s="37"/>
      <c r="N23" s="9"/>
      <c r="O23" s="9"/>
      <c r="P23" s="8"/>
      <c r="Q23" s="8"/>
      <c r="R23" s="37"/>
      <c r="S23" s="21"/>
      <c r="T23" s="73"/>
      <c r="U23" s="74"/>
      <c r="V23" s="75"/>
      <c r="X23" s="87"/>
    </row>
    <row r="24" spans="2:24" ht="25.4" customHeight="1">
      <c r="B24" s="30" t="s">
        <v>26</v>
      </c>
      <c r="C24" s="16"/>
      <c r="D24" s="59">
        <f>SUM(D10:D22)</f>
        <v>1119550</v>
      </c>
      <c r="E24" s="11"/>
      <c r="F24" s="12"/>
      <c r="G24" s="12"/>
      <c r="H24" s="58">
        <f>SUM(H10:H22)</f>
        <v>1219399</v>
      </c>
      <c r="I24" s="59">
        <f>SUM(I10:I22)</f>
        <v>1220719</v>
      </c>
      <c r="J24" s="12"/>
      <c r="K24" s="12"/>
      <c r="M24" s="10">
        <f>SUM(L10:L22)</f>
        <v>0</v>
      </c>
      <c r="N24" s="59">
        <f>SUM(N10:N22)</f>
        <v>1517462.175</v>
      </c>
      <c r="O24" s="11"/>
      <c r="P24" s="12"/>
      <c r="Q24" s="12"/>
      <c r="R24" s="38">
        <f>SUM(R10:R22)</f>
        <v>1471444.2691999997</v>
      </c>
      <c r="S24" s="22"/>
      <c r="T24" s="30"/>
      <c r="U24" s="16"/>
      <c r="V24" s="31"/>
      <c r="X24" s="50"/>
    </row>
    <row r="25" spans="2:24" ht="25.4" customHeight="1" thickBot="1">
      <c r="B25" s="32"/>
      <c r="C25" s="33"/>
      <c r="D25" s="57"/>
      <c r="E25" s="40"/>
      <c r="F25" s="39"/>
      <c r="G25" s="39"/>
      <c r="H25" s="41"/>
      <c r="I25" s="57"/>
      <c r="J25" s="39"/>
      <c r="K25" s="39"/>
      <c r="L25" s="39"/>
      <c r="M25" s="41"/>
      <c r="N25" s="40"/>
      <c r="O25" s="40"/>
      <c r="P25" s="39"/>
      <c r="Q25" s="39"/>
      <c r="R25" s="41"/>
      <c r="S25" s="23"/>
      <c r="T25" s="45"/>
      <c r="U25" s="46"/>
      <c r="V25" s="34"/>
      <c r="X25" s="51"/>
    </row>
    <row r="27" spans="2:24" ht="25.4" customHeight="1">
      <c r="B27" s="1" t="s">
        <v>64</v>
      </c>
      <c r="C27" s="1"/>
      <c r="D27" s="4"/>
      <c r="E27" s="4"/>
      <c r="F27" s="4"/>
      <c r="G27" s="4"/>
      <c r="H27" s="4"/>
      <c r="I27" s="4"/>
      <c r="J27" s="4"/>
      <c r="K27" s="4"/>
      <c r="L27" s="4"/>
      <c r="M27" s="4"/>
      <c r="N27" s="4"/>
      <c r="O27" s="4"/>
      <c r="P27" s="4"/>
      <c r="Q27" s="4"/>
      <c r="R27" s="4"/>
    </row>
    <row r="28" spans="2:24" ht="25.4" customHeight="1" thickBot="1">
      <c r="B28" s="7" t="s">
        <v>2</v>
      </c>
      <c r="C28" s="7"/>
      <c r="D28" s="4"/>
      <c r="E28" s="4"/>
      <c r="F28" s="4"/>
      <c r="G28" s="4"/>
      <c r="H28" s="4"/>
      <c r="I28" s="4"/>
      <c r="J28" s="4"/>
      <c r="K28" s="4"/>
      <c r="L28" s="4"/>
      <c r="M28" s="4"/>
      <c r="N28" s="4"/>
      <c r="O28" s="4"/>
      <c r="P28" s="4"/>
      <c r="Q28" s="4"/>
      <c r="R28" s="4"/>
      <c r="S28" s="7"/>
      <c r="T28" s="7" t="s">
        <v>3</v>
      </c>
      <c r="X28" s="7" t="s">
        <v>4</v>
      </c>
    </row>
    <row r="29" spans="2:24" ht="25.4" customHeight="1">
      <c r="B29" s="179" t="s">
        <v>5</v>
      </c>
      <c r="C29" s="185" t="s">
        <v>6</v>
      </c>
      <c r="D29" s="165" t="s">
        <v>29</v>
      </c>
      <c r="E29" s="161" t="s">
        <v>9</v>
      </c>
      <c r="F29" s="161" t="s">
        <v>10</v>
      </c>
      <c r="G29" s="161" t="s">
        <v>11</v>
      </c>
      <c r="H29" s="163" t="s">
        <v>30</v>
      </c>
      <c r="I29" s="207" t="s">
        <v>63</v>
      </c>
      <c r="J29" s="161" t="s">
        <v>9</v>
      </c>
      <c r="K29" s="161" t="s">
        <v>10</v>
      </c>
      <c r="L29" s="161" t="s">
        <v>11</v>
      </c>
      <c r="M29" s="205" t="s">
        <v>31</v>
      </c>
      <c r="N29" s="165" t="s">
        <v>63</v>
      </c>
      <c r="O29" s="161" t="s">
        <v>9</v>
      </c>
      <c r="P29" s="161" t="s">
        <v>10</v>
      </c>
      <c r="Q29" s="161" t="s">
        <v>11</v>
      </c>
      <c r="R29" s="163" t="s">
        <v>32</v>
      </c>
      <c r="T29" s="202" t="s">
        <v>16</v>
      </c>
      <c r="U29" s="192" t="s">
        <v>17</v>
      </c>
      <c r="V29" s="200" t="s">
        <v>18</v>
      </c>
      <c r="X29" s="155" t="s">
        <v>20</v>
      </c>
    </row>
    <row r="30" spans="2:24" ht="25.4" customHeight="1">
      <c r="B30" s="180"/>
      <c r="C30" s="186"/>
      <c r="D30" s="166"/>
      <c r="E30" s="162"/>
      <c r="F30" s="162"/>
      <c r="G30" s="162"/>
      <c r="H30" s="204"/>
      <c r="I30" s="208"/>
      <c r="J30" s="162"/>
      <c r="K30" s="162"/>
      <c r="L30" s="162"/>
      <c r="M30" s="206"/>
      <c r="N30" s="166"/>
      <c r="O30" s="162"/>
      <c r="P30" s="162"/>
      <c r="Q30" s="162"/>
      <c r="R30" s="204"/>
      <c r="T30" s="203"/>
      <c r="U30" s="193"/>
      <c r="V30" s="201"/>
      <c r="X30" s="156"/>
    </row>
    <row r="31" spans="2:24" ht="25.4" customHeight="1">
      <c r="B31" s="180"/>
      <c r="C31" s="186"/>
      <c r="D31" s="89" t="s">
        <v>21</v>
      </c>
      <c r="E31" s="90" t="s">
        <v>22</v>
      </c>
      <c r="F31" s="90" t="s">
        <v>23</v>
      </c>
      <c r="G31" s="90" t="s">
        <v>23</v>
      </c>
      <c r="H31" s="91" t="s">
        <v>23</v>
      </c>
      <c r="I31" s="66" t="s">
        <v>21</v>
      </c>
      <c r="J31" s="90" t="s">
        <v>22</v>
      </c>
      <c r="K31" s="90" t="s">
        <v>23</v>
      </c>
      <c r="L31" s="90" t="s">
        <v>23</v>
      </c>
      <c r="M31" s="67" t="s">
        <v>23</v>
      </c>
      <c r="N31" s="89" t="s">
        <v>21</v>
      </c>
      <c r="O31" s="90" t="s">
        <v>22</v>
      </c>
      <c r="P31" s="90" t="s">
        <v>23</v>
      </c>
      <c r="Q31" s="90" t="s">
        <v>23</v>
      </c>
      <c r="R31" s="91" t="s">
        <v>23</v>
      </c>
      <c r="T31" s="194" t="s">
        <v>24</v>
      </c>
      <c r="U31" s="196" t="s">
        <v>25</v>
      </c>
      <c r="V31" s="198" t="s">
        <v>24</v>
      </c>
      <c r="X31" s="156"/>
    </row>
    <row r="32" spans="2:24" ht="25.4" customHeight="1">
      <c r="B32" s="181"/>
      <c r="C32" s="187"/>
      <c r="D32" s="145" t="s">
        <v>69</v>
      </c>
      <c r="E32" s="146"/>
      <c r="F32" s="146"/>
      <c r="G32" s="146"/>
      <c r="H32" s="147"/>
      <c r="I32" s="145" t="s">
        <v>70</v>
      </c>
      <c r="J32" s="146"/>
      <c r="K32" s="146"/>
      <c r="L32" s="146"/>
      <c r="M32" s="147"/>
      <c r="N32" s="145" t="s">
        <v>71</v>
      </c>
      <c r="O32" s="146"/>
      <c r="P32" s="146"/>
      <c r="Q32" s="146"/>
      <c r="R32" s="147"/>
      <c r="T32" s="194"/>
      <c r="U32" s="196"/>
      <c r="V32" s="198"/>
      <c r="X32" s="157"/>
    </row>
    <row r="33" spans="2:24" s="13" customFormat="1" ht="25.4" customHeight="1">
      <c r="B33" s="35"/>
      <c r="C33" s="56"/>
      <c r="D33" s="94"/>
      <c r="E33" s="95"/>
      <c r="F33" s="96"/>
      <c r="G33" s="96"/>
      <c r="H33" s="97"/>
      <c r="I33" s="101"/>
      <c r="J33" s="96"/>
      <c r="K33" s="96"/>
      <c r="L33" s="98"/>
      <c r="M33" s="102"/>
      <c r="N33" s="103"/>
      <c r="O33" s="95"/>
      <c r="P33" s="96"/>
      <c r="Q33" s="96"/>
      <c r="R33" s="97"/>
      <c r="T33" s="116"/>
      <c r="U33" s="117"/>
      <c r="V33" s="108"/>
      <c r="X33" s="49"/>
    </row>
    <row r="34" spans="2:24" s="13" customFormat="1" ht="25.4" customHeight="1">
      <c r="B34" s="35"/>
      <c r="C34" s="56"/>
      <c r="D34" s="27"/>
      <c r="E34" s="99"/>
      <c r="F34" s="15"/>
      <c r="G34" s="15"/>
      <c r="H34" s="100"/>
      <c r="I34" s="104"/>
      <c r="J34" s="15"/>
      <c r="K34" s="15"/>
      <c r="L34" s="14"/>
      <c r="M34" s="105"/>
      <c r="N34" s="106"/>
      <c r="O34" s="99"/>
      <c r="P34" s="15"/>
      <c r="Q34" s="15"/>
      <c r="R34" s="100"/>
      <c r="T34" s="116"/>
      <c r="U34" s="117"/>
      <c r="V34" s="108"/>
      <c r="X34" s="49"/>
    </row>
    <row r="35" spans="2:24" s="13" customFormat="1" ht="25.4" customHeight="1">
      <c r="B35" s="35"/>
      <c r="C35" s="56"/>
      <c r="D35" s="27"/>
      <c r="E35" s="99"/>
      <c r="F35" s="15"/>
      <c r="G35" s="15"/>
      <c r="H35" s="100"/>
      <c r="I35" s="104"/>
      <c r="J35" s="15"/>
      <c r="K35" s="15"/>
      <c r="L35" s="14"/>
      <c r="M35" s="105"/>
      <c r="N35" s="106"/>
      <c r="O35" s="99"/>
      <c r="P35" s="15"/>
      <c r="Q35" s="15"/>
      <c r="R35" s="100"/>
      <c r="T35" s="116"/>
      <c r="U35" s="117"/>
      <c r="V35" s="108"/>
      <c r="X35" s="49"/>
    </row>
    <row r="36" spans="2:24" s="13" customFormat="1" ht="25.4" customHeight="1">
      <c r="B36" s="35"/>
      <c r="C36" s="56"/>
      <c r="D36" s="27"/>
      <c r="E36" s="99"/>
      <c r="F36" s="15"/>
      <c r="G36" s="15"/>
      <c r="H36" s="100"/>
      <c r="I36" s="104"/>
      <c r="J36" s="15"/>
      <c r="K36" s="15"/>
      <c r="L36" s="14"/>
      <c r="M36" s="105"/>
      <c r="N36" s="106"/>
      <c r="O36" s="99"/>
      <c r="P36" s="15"/>
      <c r="Q36" s="15"/>
      <c r="R36" s="100"/>
      <c r="T36" s="118"/>
      <c r="U36" s="119"/>
      <c r="V36" s="109"/>
      <c r="X36" s="86"/>
    </row>
    <row r="37" spans="2:24" ht="25.4" customHeight="1">
      <c r="B37" s="36"/>
      <c r="C37" s="64"/>
      <c r="D37" s="65"/>
      <c r="E37" s="9"/>
      <c r="F37" s="8"/>
      <c r="G37" s="8"/>
      <c r="H37" s="37"/>
      <c r="I37" s="8"/>
      <c r="J37" s="8"/>
      <c r="K37" s="8"/>
      <c r="L37" s="8"/>
      <c r="M37" s="8"/>
      <c r="N37" s="68"/>
      <c r="O37" s="9"/>
      <c r="P37" s="8"/>
      <c r="Q37" s="8"/>
      <c r="R37" s="37"/>
      <c r="T37" s="73"/>
      <c r="U37" s="74"/>
      <c r="V37" s="75"/>
      <c r="X37" s="87"/>
    </row>
    <row r="38" spans="2:24" ht="25.4" customHeight="1">
      <c r="B38" s="30" t="s">
        <v>26</v>
      </c>
      <c r="C38" s="31"/>
      <c r="D38" s="59">
        <f>SUM(D33:D36)</f>
        <v>0</v>
      </c>
      <c r="E38" s="11"/>
      <c r="F38" s="12"/>
      <c r="G38" s="12"/>
      <c r="H38" s="58">
        <f>SUM(H33:H36)</f>
        <v>0</v>
      </c>
      <c r="I38" s="59">
        <f>SUM(I33:I36)</f>
        <v>0</v>
      </c>
      <c r="J38" s="12"/>
      <c r="K38" s="12"/>
      <c r="M38" s="10">
        <f>SUM(L33:L36)</f>
        <v>0</v>
      </c>
      <c r="N38" s="59">
        <f>SUM(N33:N36)</f>
        <v>0</v>
      </c>
      <c r="O38" s="11"/>
      <c r="P38" s="12"/>
      <c r="Q38" s="12"/>
      <c r="R38" s="38">
        <f>SUM(R33:R36)</f>
        <v>0</v>
      </c>
      <c r="T38" s="30"/>
      <c r="U38" s="16"/>
      <c r="V38" s="31"/>
      <c r="X38" s="50"/>
    </row>
    <row r="39" spans="2:24" ht="25.4" customHeight="1" thickBot="1">
      <c r="B39" s="32"/>
      <c r="C39" s="34"/>
      <c r="D39" s="57"/>
      <c r="E39" s="40"/>
      <c r="F39" s="39"/>
      <c r="G39" s="39"/>
      <c r="H39" s="41"/>
      <c r="I39" s="39"/>
      <c r="J39" s="39"/>
      <c r="K39" s="39"/>
      <c r="L39" s="39"/>
      <c r="M39" s="39"/>
      <c r="N39" s="69"/>
      <c r="O39" s="40"/>
      <c r="P39" s="39"/>
      <c r="Q39" s="39"/>
      <c r="R39" s="41"/>
      <c r="T39" s="45"/>
      <c r="U39" s="46"/>
      <c r="V39" s="47"/>
      <c r="X39" s="51"/>
    </row>
    <row r="41" spans="2:24" ht="25.4" customHeight="1" thickBot="1">
      <c r="B41" s="88" t="s">
        <v>34</v>
      </c>
    </row>
    <row r="42" spans="2:24" ht="25.4" customHeight="1">
      <c r="B42" s="114" t="s">
        <v>35</v>
      </c>
      <c r="C42" s="115" t="s">
        <v>36</v>
      </c>
      <c r="D42" s="115" t="s">
        <v>37</v>
      </c>
      <c r="E42" s="190" t="s">
        <v>38</v>
      </c>
      <c r="F42" s="190"/>
      <c r="G42" s="190"/>
      <c r="H42" s="190"/>
      <c r="I42" s="190"/>
      <c r="J42" s="191"/>
    </row>
    <row r="43" spans="2:24" ht="25.4" customHeight="1">
      <c r="B43" s="159" t="s">
        <v>39</v>
      </c>
      <c r="C43" s="112" t="s">
        <v>5</v>
      </c>
      <c r="D43" s="112" t="s">
        <v>40</v>
      </c>
      <c r="E43" s="143" t="s">
        <v>65</v>
      </c>
      <c r="F43" s="143"/>
      <c r="G43" s="143"/>
      <c r="H43" s="143"/>
      <c r="I43" s="143"/>
      <c r="J43" s="144"/>
    </row>
    <row r="44" spans="2:24" ht="25.4" customHeight="1">
      <c r="B44" s="159"/>
      <c r="C44" s="112" t="s">
        <v>6</v>
      </c>
      <c r="D44" s="112" t="s">
        <v>40</v>
      </c>
      <c r="E44" s="143" t="s">
        <v>66</v>
      </c>
      <c r="F44" s="143"/>
      <c r="G44" s="143"/>
      <c r="H44" s="143"/>
      <c r="I44" s="143"/>
      <c r="J44" s="144"/>
    </row>
    <row r="45" spans="2:24" ht="25.4" customHeight="1">
      <c r="B45" s="159"/>
      <c r="C45" s="112" t="s">
        <v>44</v>
      </c>
      <c r="D45" s="112" t="s">
        <v>21</v>
      </c>
      <c r="E45" s="143" t="s">
        <v>67</v>
      </c>
      <c r="F45" s="143"/>
      <c r="G45" s="143"/>
      <c r="H45" s="143"/>
      <c r="I45" s="143"/>
      <c r="J45" s="144"/>
    </row>
    <row r="46" spans="2:24" ht="25.4" customHeight="1">
      <c r="B46" s="159"/>
      <c r="C46" s="112" t="s">
        <v>9</v>
      </c>
      <c r="D46" s="112" t="s">
        <v>22</v>
      </c>
      <c r="E46" s="143" t="s">
        <v>46</v>
      </c>
      <c r="F46" s="143"/>
      <c r="G46" s="143"/>
      <c r="H46" s="143"/>
      <c r="I46" s="143"/>
      <c r="J46" s="144"/>
    </row>
    <row r="47" spans="2:24" ht="25.4" customHeight="1">
      <c r="B47" s="159"/>
      <c r="C47" s="112" t="s">
        <v>10</v>
      </c>
      <c r="D47" s="112" t="s">
        <v>23</v>
      </c>
      <c r="E47" s="143" t="s">
        <v>47</v>
      </c>
      <c r="F47" s="143"/>
      <c r="G47" s="143"/>
      <c r="H47" s="143"/>
      <c r="I47" s="143"/>
      <c r="J47" s="144"/>
    </row>
    <row r="48" spans="2:24" ht="25.4" customHeight="1">
      <c r="B48" s="159"/>
      <c r="C48" s="112" t="s">
        <v>11</v>
      </c>
      <c r="D48" s="112" t="s">
        <v>23</v>
      </c>
      <c r="E48" s="143" t="s">
        <v>48</v>
      </c>
      <c r="F48" s="143"/>
      <c r="G48" s="143"/>
      <c r="H48" s="143"/>
      <c r="I48" s="143"/>
      <c r="J48" s="144"/>
    </row>
    <row r="49" spans="2:10" ht="25.4" customHeight="1">
      <c r="B49" s="159"/>
      <c r="C49" s="112" t="s">
        <v>49</v>
      </c>
      <c r="D49" s="112" t="s">
        <v>23</v>
      </c>
      <c r="E49" s="143" t="s">
        <v>68</v>
      </c>
      <c r="F49" s="143"/>
      <c r="G49" s="143"/>
      <c r="H49" s="143"/>
      <c r="I49" s="143"/>
      <c r="J49" s="144"/>
    </row>
    <row r="50" spans="2:10" ht="25.4" customHeight="1">
      <c r="B50" s="159" t="s">
        <v>51</v>
      </c>
      <c r="C50" s="112" t="s">
        <v>16</v>
      </c>
      <c r="D50" s="112" t="s">
        <v>24</v>
      </c>
      <c r="E50" s="143" t="s">
        <v>55</v>
      </c>
      <c r="F50" s="143"/>
      <c r="G50" s="143"/>
      <c r="H50" s="143"/>
      <c r="I50" s="143"/>
      <c r="J50" s="144"/>
    </row>
    <row r="51" spans="2:10" ht="25.4" customHeight="1">
      <c r="B51" s="159"/>
      <c r="C51" s="112" t="s">
        <v>17</v>
      </c>
      <c r="D51" s="112" t="s">
        <v>25</v>
      </c>
      <c r="E51" s="143" t="s">
        <v>56</v>
      </c>
      <c r="F51" s="143"/>
      <c r="G51" s="143"/>
      <c r="H51" s="143"/>
      <c r="I51" s="143"/>
      <c r="J51" s="144"/>
    </row>
    <row r="52" spans="2:10" ht="25.4" customHeight="1">
      <c r="B52" s="159"/>
      <c r="C52" s="112" t="s">
        <v>18</v>
      </c>
      <c r="D52" s="112" t="s">
        <v>24</v>
      </c>
      <c r="E52" s="143" t="s">
        <v>57</v>
      </c>
      <c r="F52" s="143"/>
      <c r="G52" s="143"/>
      <c r="H52" s="143"/>
      <c r="I52" s="143"/>
      <c r="J52" s="144"/>
    </row>
    <row r="53" spans="2:10" ht="25.4" customHeight="1" thickBot="1">
      <c r="B53" s="63" t="s">
        <v>60</v>
      </c>
      <c r="C53" s="93" t="s">
        <v>20</v>
      </c>
      <c r="D53" s="93" t="s">
        <v>40</v>
      </c>
      <c r="E53" s="148" t="s">
        <v>61</v>
      </c>
      <c r="F53" s="148"/>
      <c r="G53" s="148"/>
      <c r="H53" s="148"/>
      <c r="I53" s="148"/>
      <c r="J53" s="149"/>
    </row>
  </sheetData>
  <mergeCells count="69">
    <mergeCell ref="B2:R2"/>
    <mergeCell ref="B29:B32"/>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9:C32"/>
    <mergeCell ref="D29:D30"/>
    <mergeCell ref="E29:E30"/>
    <mergeCell ref="F29:F30"/>
    <mergeCell ref="K29:K30"/>
    <mergeCell ref="O6:O7"/>
    <mergeCell ref="H6:H7"/>
    <mergeCell ref="Q29:Q30"/>
    <mergeCell ref="R29:R30"/>
    <mergeCell ref="D32:H32"/>
    <mergeCell ref="I32:M32"/>
    <mergeCell ref="N32:R32"/>
    <mergeCell ref="L29:L30"/>
    <mergeCell ref="M29:M30"/>
    <mergeCell ref="N29:N30"/>
    <mergeCell ref="O29:O30"/>
    <mergeCell ref="P29:P30"/>
    <mergeCell ref="G29:G30"/>
    <mergeCell ref="H29:H30"/>
    <mergeCell ref="I29:I30"/>
    <mergeCell ref="J29:J30"/>
    <mergeCell ref="X29:X32"/>
    <mergeCell ref="T29:T30"/>
    <mergeCell ref="U29:U30"/>
    <mergeCell ref="V29:V30"/>
    <mergeCell ref="T31:T32"/>
    <mergeCell ref="U31:U32"/>
    <mergeCell ref="V31:V32"/>
    <mergeCell ref="X6:X9"/>
    <mergeCell ref="U6:U7"/>
    <mergeCell ref="T8:T9"/>
    <mergeCell ref="U8:U9"/>
    <mergeCell ref="V8:V9"/>
    <mergeCell ref="V6:V7"/>
    <mergeCell ref="T6:T7"/>
    <mergeCell ref="B50:B52"/>
    <mergeCell ref="B43:B49"/>
    <mergeCell ref="E45:J45"/>
    <mergeCell ref="E46:J46"/>
    <mergeCell ref="E47:J47"/>
    <mergeCell ref="E48:J48"/>
    <mergeCell ref="E49:J49"/>
    <mergeCell ref="E43:J43"/>
    <mergeCell ref="E44:J44"/>
    <mergeCell ref="E42:J42"/>
    <mergeCell ref="E50:J50"/>
    <mergeCell ref="E51:J51"/>
    <mergeCell ref="E52:J52"/>
    <mergeCell ref="E53:J53"/>
  </mergeCells>
  <pageMargins left="0.35433070866141736" right="0.35433070866141736" top="0.19685039370078741" bottom="0.19685039370078741" header="0.51181102362204722" footer="0.11811023622047245"/>
  <pageSetup paperSize="8" scale="54"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01" PreviousValue="false"/>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F6FD12D3C20D84CB900617102AD0C21" ma:contentTypeVersion="89" ma:contentTypeDescription="" ma:contentTypeScope="" ma:versionID="e1501983b484116f984e6dfbabe43ffc">
  <xsd:schema xmlns:xsd="http://www.w3.org/2001/XMLSchema" xmlns:xs="http://www.w3.org/2001/XMLSchema" xmlns:p="http://schemas.microsoft.com/office/2006/metadata/properties" xmlns:ns2="7041854e-4853-44f9-9e63-23b7acad5461" targetNamespace="http://schemas.microsoft.com/office/2006/metadata/properties" ma:root="true" ma:fieldsID="3290c2407ca321ad89e8d6a52f5d7050"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oe9d4f963f4c420b8d2b35d038476850>
  </documentManagement>
</p:properties>
</file>

<file path=customXml/itemProps1.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2.xml><?xml version="1.0" encoding="utf-8"?>
<ds:datastoreItem xmlns:ds="http://schemas.openxmlformats.org/officeDocument/2006/customXml" ds:itemID="{E75645E6-81F6-4311-B35D-5E732DB9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4.xml><?xml version="1.0" encoding="utf-8"?>
<ds:datastoreItem xmlns:ds="http://schemas.openxmlformats.org/officeDocument/2006/customXml" ds:itemID="{2B8E1069-428B-4FB4-ABF0-1C4E4C4618DA}">
  <ds:schemaRefs>
    <ds:schemaRef ds:uri="http://schemas.microsoft.com/office/2006/documentManagement/types"/>
    <ds:schemaRef ds:uri="7041854e-4853-44f9-9e63-23b7acad5461"/>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cp:lastPrinted>2020-01-15T10:20:14Z</cp:lastPrinted>
  <dcterms:created xsi:type="dcterms:W3CDTF">2015-10-14T16:49:04Z</dcterms:created>
  <dcterms:modified xsi:type="dcterms:W3CDTF">2020-12-16T10:54:19Z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0x010100573134B1BDBFC74F8C2DBF70E4CDEAD401006F6FD12D3C20D84CB900617102AD0C21</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ies>
</file>