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07-06-2021 - Publishable files/"/>
    </mc:Choice>
  </mc:AlternateContent>
  <xr:revisionPtr revIDLastSave="15" documentId="8_{74B0C916-744E-4A8F-8C78-2695C8FF3F0C}" xr6:coauthVersionLast="45" xr6:coauthVersionMax="45" xr10:uidLastSave="{AAB337F6-E274-4CD9-915B-A972A0DB27C5}"/>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6" i="222" l="1"/>
  <c r="H56" i="222"/>
  <c r="I56" i="222"/>
  <c r="F405" i="222"/>
  <c r="H405" i="222"/>
  <c r="I405" i="222"/>
  <c r="F579" i="222"/>
  <c r="H579" i="222"/>
  <c r="I579" i="222"/>
  <c r="I754" i="222"/>
  <c r="H754" i="222"/>
  <c r="F754" i="222"/>
  <c r="I753" i="222"/>
  <c r="G753" i="222"/>
  <c r="F753" i="222"/>
  <c r="E753" i="222"/>
  <c r="I578" i="222"/>
  <c r="G578" i="222"/>
  <c r="F578" i="222"/>
  <c r="E578" i="222"/>
  <c r="I404" i="222"/>
  <c r="G404" i="222"/>
  <c r="F404" i="222"/>
  <c r="E404" i="222"/>
  <c r="I55" i="222"/>
  <c r="G55" i="222"/>
  <c r="F55" i="222"/>
  <c r="E55" i="222"/>
  <c r="I230" i="222"/>
  <c r="G230" i="222"/>
  <c r="F230" i="222"/>
  <c r="E230" i="222"/>
  <c r="I231" i="222"/>
  <c r="H231" i="222"/>
  <c r="F231" i="222"/>
  <c r="E861" i="222" l="1"/>
  <c r="F861" i="222"/>
  <c r="G861" i="222"/>
  <c r="H861" i="222"/>
  <c r="I861" i="222"/>
  <c r="E851" i="222"/>
  <c r="F851" i="222"/>
  <c r="G851" i="222"/>
  <c r="H851" i="222"/>
  <c r="I851" i="222"/>
  <c r="E686" i="222"/>
  <c r="F686" i="222"/>
  <c r="G686" i="222"/>
  <c r="H686" i="222"/>
  <c r="I686" i="222"/>
  <c r="E676" i="222"/>
  <c r="F676" i="222"/>
  <c r="G676" i="222"/>
  <c r="H676" i="222"/>
  <c r="I676" i="222"/>
  <c r="E511" i="222"/>
  <c r="F511" i="222"/>
  <c r="G511" i="222"/>
  <c r="H511" i="222"/>
  <c r="I511" i="222"/>
  <c r="E501" i="222"/>
  <c r="F501" i="222"/>
  <c r="G501" i="222"/>
  <c r="H501" i="222"/>
  <c r="I501" i="222"/>
  <c r="E163" i="222"/>
  <c r="F163" i="222"/>
  <c r="G163" i="222"/>
  <c r="H163" i="222"/>
  <c r="I163" i="222"/>
  <c r="E153" i="222"/>
  <c r="F153" i="222"/>
  <c r="G153" i="222"/>
  <c r="H153" i="222"/>
  <c r="I153" i="222"/>
  <c r="E337" i="222"/>
  <c r="F337" i="222"/>
  <c r="G337" i="222"/>
  <c r="H337" i="222"/>
  <c r="I337" i="222"/>
  <c r="E327" i="222"/>
  <c r="F327" i="222"/>
  <c r="G327" i="222"/>
  <c r="H327" i="222"/>
  <c r="I327" i="222"/>
  <c r="E902" i="222"/>
  <c r="E903" i="222"/>
  <c r="E904" i="222"/>
  <c r="E905" i="222"/>
  <c r="E906" i="222"/>
  <c r="E908" i="222"/>
  <c r="E909" i="222"/>
  <c r="E910" i="222"/>
  <c r="E911" i="222"/>
  <c r="E912" i="222"/>
  <c r="E914" i="222"/>
  <c r="E915" i="222"/>
  <c r="E916" i="222"/>
  <c r="E917" i="222"/>
  <c r="E918" i="222"/>
  <c r="E920" i="222"/>
  <c r="E921" i="222"/>
  <c r="E922" i="222"/>
  <c r="E923" i="222"/>
  <c r="E924" i="222"/>
  <c r="E926" i="222"/>
  <c r="E927" i="222"/>
  <c r="E928" i="222"/>
  <c r="E929" i="222"/>
  <c r="E930" i="222"/>
  <c r="E782" i="222"/>
  <c r="F782" i="222"/>
  <c r="G782" i="222"/>
  <c r="H782" i="222"/>
  <c r="I782" i="222"/>
  <c r="F781" i="222"/>
  <c r="H781" i="222"/>
  <c r="I781" i="222"/>
  <c r="E607" i="222"/>
  <c r="F607" i="222"/>
  <c r="G607" i="222"/>
  <c r="H607" i="222"/>
  <c r="I607" i="222"/>
  <c r="F606" i="222"/>
  <c r="H606" i="222"/>
  <c r="I606" i="222"/>
  <c r="E433" i="222"/>
  <c r="F433" i="222"/>
  <c r="G433" i="222"/>
  <c r="H433" i="222"/>
  <c r="I433" i="222"/>
  <c r="F432" i="222"/>
  <c r="H432" i="222"/>
  <c r="I432" i="222"/>
  <c r="E84" i="222"/>
  <c r="F84" i="222"/>
  <c r="G84" i="222"/>
  <c r="H84" i="222"/>
  <c r="I84" i="222"/>
  <c r="F83" i="222"/>
  <c r="H83" i="222"/>
  <c r="I83" i="222"/>
  <c r="E259" i="222"/>
  <c r="F259" i="222"/>
  <c r="G259" i="222"/>
  <c r="H259" i="222"/>
  <c r="I259" i="222"/>
  <c r="F258" i="222"/>
  <c r="H258" i="222"/>
  <c r="I258" i="222"/>
  <c r="A3" i="245" l="1"/>
  <c r="A2" i="245"/>
  <c r="E766" i="222" l="1"/>
  <c r="F766" i="222"/>
  <c r="G766" i="222"/>
  <c r="H766" i="222"/>
  <c r="I766" i="222"/>
  <c r="I765" i="222"/>
  <c r="H765" i="222"/>
  <c r="F765" i="222"/>
  <c r="I590" i="222" l="1"/>
  <c r="H590" i="222"/>
  <c r="F590"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28" i="222"/>
  <c r="F828" i="222"/>
  <c r="G828" i="222"/>
  <c r="H828" i="222"/>
  <c r="I828" i="222"/>
  <c r="E827" i="222"/>
  <c r="F827" i="222"/>
  <c r="G827" i="222"/>
  <c r="H827" i="222"/>
  <c r="I827" i="222"/>
  <c r="E826" i="222"/>
  <c r="F826" i="222"/>
  <c r="G826" i="222"/>
  <c r="H826" i="222"/>
  <c r="I826" i="222"/>
  <c r="I653" i="222"/>
  <c r="H653" i="222"/>
  <c r="G653" i="222"/>
  <c r="F653" i="222"/>
  <c r="E653" i="222"/>
  <c r="I652" i="222"/>
  <c r="H652" i="222"/>
  <c r="G652" i="222"/>
  <c r="F652" i="222"/>
  <c r="E652" i="222"/>
  <c r="I651" i="222"/>
  <c r="H651" i="222"/>
  <c r="G651" i="222"/>
  <c r="F651" i="222"/>
  <c r="E651" i="222"/>
  <c r="I478" i="222"/>
  <c r="H478" i="222"/>
  <c r="G478" i="222"/>
  <c r="F478" i="222"/>
  <c r="E478" i="222"/>
  <c r="I477" i="222"/>
  <c r="H477" i="222"/>
  <c r="G477" i="222"/>
  <c r="F477" i="222"/>
  <c r="E477" i="222"/>
  <c r="I476" i="222"/>
  <c r="H476" i="222"/>
  <c r="G476" i="222"/>
  <c r="F476" i="222"/>
  <c r="E476" i="222"/>
  <c r="I304" i="222"/>
  <c r="H304" i="222"/>
  <c r="G304" i="222"/>
  <c r="F304" i="222"/>
  <c r="E304" i="222"/>
  <c r="I303" i="222"/>
  <c r="H303" i="222"/>
  <c r="G303" i="222"/>
  <c r="F303" i="222"/>
  <c r="E303" i="222"/>
  <c r="I302" i="222"/>
  <c r="H302" i="222"/>
  <c r="G302" i="222"/>
  <c r="F302" i="222"/>
  <c r="E302" i="222"/>
  <c r="E130" i="222"/>
  <c r="F130" i="222"/>
  <c r="G130" i="222"/>
  <c r="H130" i="222"/>
  <c r="I130" i="222"/>
  <c r="E129" i="222"/>
  <c r="F129" i="222"/>
  <c r="G129" i="222"/>
  <c r="H129" i="222"/>
  <c r="I129" i="222"/>
  <c r="E128" i="222"/>
  <c r="F128" i="222"/>
  <c r="G128" i="222"/>
  <c r="H128" i="222"/>
  <c r="I128" i="222"/>
  <c r="E137" i="232" l="1"/>
  <c r="E447" i="232"/>
  <c r="E292" i="232"/>
  <c r="E602" i="232"/>
  <c r="E757" i="232"/>
  <c r="I41" i="233"/>
  <c r="H41" i="233"/>
  <c r="G41" i="233"/>
  <c r="F41" i="233"/>
  <c r="E41" i="233"/>
  <c r="I34" i="233"/>
  <c r="H34" i="233"/>
  <c r="G34" i="233"/>
  <c r="F34" i="233"/>
  <c r="E34" i="233"/>
  <c r="I28" i="233"/>
  <c r="H28" i="233"/>
  <c r="G28" i="233"/>
  <c r="F28" i="233"/>
  <c r="E28" i="233"/>
  <c r="I748" i="222"/>
  <c r="G748" i="222"/>
  <c r="F748" i="222"/>
  <c r="E748" i="222"/>
  <c r="I573" i="222"/>
  <c r="G573" i="222"/>
  <c r="F573" i="222"/>
  <c r="E573" i="222"/>
  <c r="I399" i="222"/>
  <c r="G399" i="222"/>
  <c r="F399" i="222"/>
  <c r="E399" i="222"/>
  <c r="I225" i="222"/>
  <c r="G225" i="222"/>
  <c r="F225" i="222"/>
  <c r="E225" i="222"/>
  <c r="I269" i="222"/>
  <c r="G269" i="222"/>
  <c r="F269" i="222"/>
  <c r="E269" i="222"/>
  <c r="I443" i="222"/>
  <c r="G443" i="222"/>
  <c r="F443" i="222"/>
  <c r="E443" i="222"/>
  <c r="I618" i="222"/>
  <c r="G618" i="222"/>
  <c r="F618" i="222"/>
  <c r="E618" i="222"/>
  <c r="I793" i="222"/>
  <c r="G793" i="222"/>
  <c r="F793" i="222"/>
  <c r="E793" i="222"/>
  <c r="I95" i="222"/>
  <c r="G95" i="222"/>
  <c r="F95" i="222"/>
  <c r="E95" i="222"/>
  <c r="I50" i="222"/>
  <c r="G50" i="222"/>
  <c r="F50" i="222"/>
  <c r="E50" i="222"/>
  <c r="I712" i="222"/>
  <c r="G712" i="222"/>
  <c r="F712" i="222"/>
  <c r="E712" i="222"/>
  <c r="I537" i="222"/>
  <c r="G537" i="222"/>
  <c r="F537" i="222"/>
  <c r="E537" i="222"/>
  <c r="I363" i="222"/>
  <c r="G363" i="222"/>
  <c r="F363" i="222"/>
  <c r="E363" i="222"/>
  <c r="I189" i="222"/>
  <c r="G189" i="222"/>
  <c r="F189" i="222"/>
  <c r="E189"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5" i="222"/>
  <c r="F875" i="222"/>
  <c r="G875" i="222"/>
  <c r="H875" i="222"/>
  <c r="I875" i="222"/>
  <c r="E869" i="222"/>
  <c r="F869" i="222"/>
  <c r="G869" i="222"/>
  <c r="H869" i="222"/>
  <c r="I869" i="222"/>
  <c r="E859" i="222"/>
  <c r="F859" i="222"/>
  <c r="G859" i="222"/>
  <c r="H859" i="222"/>
  <c r="I859" i="222"/>
  <c r="E855" i="222"/>
  <c r="F855" i="222"/>
  <c r="G855" i="222"/>
  <c r="H855" i="222"/>
  <c r="I855" i="222"/>
  <c r="E854" i="222"/>
  <c r="F854" i="222"/>
  <c r="G854" i="222"/>
  <c r="H854" i="222"/>
  <c r="I854" i="222"/>
  <c r="E842" i="222"/>
  <c r="F842" i="222"/>
  <c r="G842" i="222"/>
  <c r="H842" i="222"/>
  <c r="I842" i="222"/>
  <c r="E841" i="222"/>
  <c r="F841" i="222"/>
  <c r="G841" i="222"/>
  <c r="H841" i="222"/>
  <c r="I841" i="222"/>
  <c r="E838" i="222"/>
  <c r="F838" i="222"/>
  <c r="G838" i="222"/>
  <c r="H838" i="222"/>
  <c r="I838" i="222"/>
  <c r="E837" i="222"/>
  <c r="F837" i="222"/>
  <c r="G837" i="222"/>
  <c r="H837" i="222"/>
  <c r="I837" i="222"/>
  <c r="E836" i="222"/>
  <c r="F836" i="222"/>
  <c r="G836" i="222"/>
  <c r="H836" i="222"/>
  <c r="I836" i="222"/>
  <c r="E833" i="222"/>
  <c r="F833" i="222"/>
  <c r="G833" i="222"/>
  <c r="H833" i="222"/>
  <c r="I833" i="222"/>
  <c r="E832" i="222"/>
  <c r="F832" i="222"/>
  <c r="G832" i="222"/>
  <c r="H832" i="222"/>
  <c r="I832" i="222"/>
  <c r="E831" i="222"/>
  <c r="F831" i="222"/>
  <c r="G831" i="222"/>
  <c r="H831" i="222"/>
  <c r="I831" i="222"/>
  <c r="E818" i="222"/>
  <c r="F818" i="222"/>
  <c r="G818" i="222"/>
  <c r="H818" i="222"/>
  <c r="I818" i="222"/>
  <c r="E814" i="222"/>
  <c r="F814" i="222"/>
  <c r="G814" i="222"/>
  <c r="H814" i="222"/>
  <c r="I814" i="222"/>
  <c r="E813" i="222"/>
  <c r="F813" i="222"/>
  <c r="G813" i="222"/>
  <c r="H813" i="222"/>
  <c r="I813" i="222"/>
  <c r="E810" i="222"/>
  <c r="F810" i="222"/>
  <c r="G810" i="222"/>
  <c r="H810" i="222"/>
  <c r="I810" i="222"/>
  <c r="E809" i="222"/>
  <c r="F809" i="222"/>
  <c r="G809" i="222"/>
  <c r="H809" i="222"/>
  <c r="I809" i="222"/>
  <c r="E808" i="222"/>
  <c r="F808" i="222"/>
  <c r="G808" i="222"/>
  <c r="H808" i="222"/>
  <c r="I808" i="222"/>
  <c r="E805" i="222"/>
  <c r="F805" i="222"/>
  <c r="G805" i="222"/>
  <c r="H805" i="222"/>
  <c r="I805" i="222"/>
  <c r="E804" i="222"/>
  <c r="F804" i="222"/>
  <c r="G804" i="222"/>
  <c r="H804" i="222"/>
  <c r="I804" i="222"/>
  <c r="E779" i="222"/>
  <c r="F779" i="222"/>
  <c r="G779" i="222"/>
  <c r="H779" i="222"/>
  <c r="I779" i="222"/>
  <c r="E775" i="222"/>
  <c r="F775" i="222"/>
  <c r="G775" i="222"/>
  <c r="H775" i="222"/>
  <c r="I775" i="222"/>
  <c r="E774" i="222"/>
  <c r="F774" i="222"/>
  <c r="G774" i="222"/>
  <c r="H774" i="222"/>
  <c r="I774" i="222"/>
  <c r="E771" i="222"/>
  <c r="F771" i="222"/>
  <c r="G771" i="222"/>
  <c r="H771" i="222"/>
  <c r="I771" i="222"/>
  <c r="E770" i="222"/>
  <c r="F770" i="222"/>
  <c r="G770" i="222"/>
  <c r="H770" i="222"/>
  <c r="I770" i="222"/>
  <c r="E769" i="222"/>
  <c r="F769" i="222"/>
  <c r="G769" i="222"/>
  <c r="H769" i="222"/>
  <c r="I769" i="222"/>
  <c r="E764" i="222"/>
  <c r="F764" i="222"/>
  <c r="G764" i="222"/>
  <c r="H764" i="222"/>
  <c r="I764" i="222"/>
  <c r="E763" i="222"/>
  <c r="F763" i="222"/>
  <c r="G763" i="222"/>
  <c r="H763" i="222"/>
  <c r="I763" i="222"/>
  <c r="E735" i="222"/>
  <c r="F735" i="222"/>
  <c r="G735" i="222"/>
  <c r="H735" i="222"/>
  <c r="I735" i="222"/>
  <c r="E731" i="222"/>
  <c r="F731" i="222"/>
  <c r="G731" i="222"/>
  <c r="H731" i="222"/>
  <c r="I731" i="222"/>
  <c r="E730" i="222"/>
  <c r="F730" i="222"/>
  <c r="G730" i="222"/>
  <c r="H730" i="222"/>
  <c r="I730" i="222"/>
  <c r="E727" i="222"/>
  <c r="E386" i="233" s="1"/>
  <c r="F727" i="222"/>
  <c r="F386" i="233" s="1"/>
  <c r="G727" i="222"/>
  <c r="G386" i="233" s="1"/>
  <c r="H727" i="222"/>
  <c r="H386" i="233" s="1"/>
  <c r="I727" i="222"/>
  <c r="I386" i="233" s="1"/>
  <c r="E726" i="222"/>
  <c r="E385" i="233" s="1"/>
  <c r="F726" i="222"/>
  <c r="F385" i="233" s="1"/>
  <c r="G726" i="222"/>
  <c r="G385" i="233" s="1"/>
  <c r="H726" i="222"/>
  <c r="H385" i="233" s="1"/>
  <c r="I726" i="222"/>
  <c r="I385" i="233" s="1"/>
  <c r="E723" i="222"/>
  <c r="F723" i="222"/>
  <c r="G723" i="222"/>
  <c r="H723" i="222"/>
  <c r="I723" i="222"/>
  <c r="E722" i="222"/>
  <c r="F722" i="222"/>
  <c r="G722" i="222"/>
  <c r="H722" i="222"/>
  <c r="I722" i="222"/>
  <c r="I700" i="222"/>
  <c r="H700" i="222"/>
  <c r="G700" i="222"/>
  <c r="F700" i="222"/>
  <c r="E700" i="222"/>
  <c r="E694" i="222"/>
  <c r="F694" i="222"/>
  <c r="G694" i="222"/>
  <c r="H694" i="222"/>
  <c r="I694" i="222"/>
  <c r="E684" i="222"/>
  <c r="F684" i="222"/>
  <c r="G684" i="222"/>
  <c r="H684" i="222"/>
  <c r="I684" i="222"/>
  <c r="E680" i="222"/>
  <c r="F680" i="222"/>
  <c r="G680" i="222"/>
  <c r="H680" i="222"/>
  <c r="I680" i="222"/>
  <c r="E679" i="222"/>
  <c r="F679" i="222"/>
  <c r="G679" i="222"/>
  <c r="H679" i="222"/>
  <c r="I679" i="222"/>
  <c r="E667" i="222"/>
  <c r="F667" i="222"/>
  <c r="G667" i="222"/>
  <c r="H667" i="222"/>
  <c r="I667" i="222"/>
  <c r="E666" i="222"/>
  <c r="F666" i="222"/>
  <c r="G666" i="222"/>
  <c r="H666" i="222"/>
  <c r="I666" i="222"/>
  <c r="E663" i="222"/>
  <c r="F663" i="222"/>
  <c r="G663" i="222"/>
  <c r="H663" i="222"/>
  <c r="I663" i="222"/>
  <c r="E662" i="222"/>
  <c r="F662" i="222"/>
  <c r="G662" i="222"/>
  <c r="H662" i="222"/>
  <c r="I662" i="222"/>
  <c r="E661" i="222"/>
  <c r="F661" i="222"/>
  <c r="G661" i="222"/>
  <c r="H661" i="222"/>
  <c r="I661" i="222"/>
  <c r="E658" i="222"/>
  <c r="F658" i="222"/>
  <c r="G658" i="222"/>
  <c r="H658" i="222"/>
  <c r="I658" i="222"/>
  <c r="E657" i="222"/>
  <c r="F657" i="222"/>
  <c r="G657" i="222"/>
  <c r="H657" i="222"/>
  <c r="I657" i="222"/>
  <c r="E656" i="222"/>
  <c r="F656" i="222"/>
  <c r="G656" i="222"/>
  <c r="H656" i="222"/>
  <c r="I656" i="222"/>
  <c r="E643" i="222"/>
  <c r="F643" i="222"/>
  <c r="G643" i="222"/>
  <c r="H643" i="222"/>
  <c r="I643" i="222"/>
  <c r="E639" i="222"/>
  <c r="F639" i="222"/>
  <c r="G639" i="222"/>
  <c r="H639" i="222"/>
  <c r="I639" i="222"/>
  <c r="E638" i="222"/>
  <c r="F638" i="222"/>
  <c r="G638" i="222"/>
  <c r="H638" i="222"/>
  <c r="I638" i="222"/>
  <c r="E635" i="222"/>
  <c r="F635" i="222"/>
  <c r="G635" i="222"/>
  <c r="H635" i="222"/>
  <c r="I635" i="222"/>
  <c r="E634" i="222"/>
  <c r="F634" i="222"/>
  <c r="G634" i="222"/>
  <c r="H634" i="222"/>
  <c r="I634" i="222"/>
  <c r="E633" i="222"/>
  <c r="F633" i="222"/>
  <c r="G633" i="222"/>
  <c r="H633" i="222"/>
  <c r="I633" i="222"/>
  <c r="E630" i="222"/>
  <c r="F630" i="222"/>
  <c r="G630" i="222"/>
  <c r="H630" i="222"/>
  <c r="I630" i="222"/>
  <c r="E629" i="222"/>
  <c r="F629" i="222"/>
  <c r="G629" i="222"/>
  <c r="H629" i="222"/>
  <c r="I629" i="222"/>
  <c r="E604" i="222"/>
  <c r="F604" i="222"/>
  <c r="G604" i="222"/>
  <c r="H604" i="222"/>
  <c r="I604" i="222"/>
  <c r="E600" i="222"/>
  <c r="F600" i="222"/>
  <c r="G600" i="222"/>
  <c r="H600" i="222"/>
  <c r="I600" i="222"/>
  <c r="E599" i="222"/>
  <c r="F599" i="222"/>
  <c r="G599" i="222"/>
  <c r="H599" i="222"/>
  <c r="I599" i="222"/>
  <c r="E596" i="222"/>
  <c r="F596" i="222"/>
  <c r="G596" i="222"/>
  <c r="H596" i="222"/>
  <c r="I596" i="222"/>
  <c r="E595" i="222"/>
  <c r="F595" i="222"/>
  <c r="G595" i="222"/>
  <c r="H595" i="222"/>
  <c r="I595" i="222"/>
  <c r="E594" i="222"/>
  <c r="F594" i="222"/>
  <c r="G594" i="222"/>
  <c r="H594" i="222"/>
  <c r="I594" i="222"/>
  <c r="E591" i="222"/>
  <c r="F591" i="222"/>
  <c r="G591" i="222"/>
  <c r="H591" i="222"/>
  <c r="I591" i="222"/>
  <c r="E589" i="222"/>
  <c r="F589" i="222"/>
  <c r="G589" i="222"/>
  <c r="H589" i="222"/>
  <c r="I589" i="222"/>
  <c r="E588" i="222"/>
  <c r="F588" i="222"/>
  <c r="G588" i="222"/>
  <c r="H588" i="222"/>
  <c r="I588" i="222"/>
  <c r="E560" i="222"/>
  <c r="F560" i="222"/>
  <c r="G560" i="222"/>
  <c r="H560" i="222"/>
  <c r="I560" i="222"/>
  <c r="E556" i="222"/>
  <c r="F556" i="222"/>
  <c r="G556" i="222"/>
  <c r="H556" i="222"/>
  <c r="I556" i="222"/>
  <c r="E555" i="222"/>
  <c r="F555" i="222"/>
  <c r="G555" i="222"/>
  <c r="H555" i="222"/>
  <c r="I555" i="222"/>
  <c r="E552" i="222"/>
  <c r="E297" i="233" s="1"/>
  <c r="F552" i="222"/>
  <c r="F297" i="233" s="1"/>
  <c r="G552" i="222"/>
  <c r="G297" i="233" s="1"/>
  <c r="H552" i="222"/>
  <c r="H297" i="233" s="1"/>
  <c r="I552" i="222"/>
  <c r="I297" i="233" s="1"/>
  <c r="E551" i="222"/>
  <c r="E296" i="233" s="1"/>
  <c r="F551" i="222"/>
  <c r="F296" i="233" s="1"/>
  <c r="G551" i="222"/>
  <c r="G296" i="233" s="1"/>
  <c r="H551" i="222"/>
  <c r="H296" i="233" s="1"/>
  <c r="I551" i="222"/>
  <c r="I296" i="233" s="1"/>
  <c r="E548" i="222"/>
  <c r="F548" i="222"/>
  <c r="G548" i="222"/>
  <c r="H548" i="222"/>
  <c r="I548" i="222"/>
  <c r="E547" i="222"/>
  <c r="F547" i="222"/>
  <c r="G547" i="222"/>
  <c r="H547" i="222"/>
  <c r="I547" i="222"/>
  <c r="E525" i="222"/>
  <c r="F525" i="222"/>
  <c r="G525" i="222"/>
  <c r="H525" i="222"/>
  <c r="I525" i="222"/>
  <c r="E519" i="222"/>
  <c r="F519" i="222"/>
  <c r="G519" i="222"/>
  <c r="H519" i="222"/>
  <c r="I519" i="222"/>
  <c r="E509" i="222"/>
  <c r="F509" i="222"/>
  <c r="G509" i="222"/>
  <c r="H509" i="222"/>
  <c r="I509" i="222"/>
  <c r="E505" i="222"/>
  <c r="F505" i="222"/>
  <c r="G505" i="222"/>
  <c r="H505" i="222"/>
  <c r="I505" i="222"/>
  <c r="E504" i="222"/>
  <c r="F504" i="222"/>
  <c r="G504" i="222"/>
  <c r="H504" i="222"/>
  <c r="I504" i="222"/>
  <c r="E492" i="222"/>
  <c r="F492" i="222"/>
  <c r="G492" i="222"/>
  <c r="H492" i="222"/>
  <c r="I492" i="222"/>
  <c r="E491" i="222"/>
  <c r="F491" i="222"/>
  <c r="G491" i="222"/>
  <c r="H491" i="222"/>
  <c r="I491" i="222"/>
  <c r="E488" i="222"/>
  <c r="F488" i="222"/>
  <c r="G488" i="222"/>
  <c r="H488" i="222"/>
  <c r="I488" i="222"/>
  <c r="E487" i="222"/>
  <c r="F487" i="222"/>
  <c r="G487" i="222"/>
  <c r="H487" i="222"/>
  <c r="I487" i="222"/>
  <c r="E486" i="222"/>
  <c r="F486" i="222"/>
  <c r="G486" i="222"/>
  <c r="H486" i="222"/>
  <c r="I486" i="222"/>
  <c r="E483" i="222"/>
  <c r="F483" i="222"/>
  <c r="G483" i="222"/>
  <c r="H483" i="222"/>
  <c r="I483" i="222"/>
  <c r="E482" i="222"/>
  <c r="F482" i="222"/>
  <c r="G482" i="222"/>
  <c r="H482" i="222"/>
  <c r="I482" i="222"/>
  <c r="E481" i="222"/>
  <c r="F481" i="222"/>
  <c r="G481" i="222"/>
  <c r="H481" i="222"/>
  <c r="I481" i="222"/>
  <c r="E468" i="222"/>
  <c r="F468" i="222"/>
  <c r="G468" i="222"/>
  <c r="H468" i="222"/>
  <c r="I468" i="222"/>
  <c r="E464" i="222"/>
  <c r="F464" i="222"/>
  <c r="G464" i="222"/>
  <c r="H464" i="222"/>
  <c r="I464" i="222"/>
  <c r="E463" i="222"/>
  <c r="F463" i="222"/>
  <c r="G463" i="222"/>
  <c r="H463" i="222"/>
  <c r="I463" i="222"/>
  <c r="E460" i="222"/>
  <c r="E222" i="233" s="1"/>
  <c r="F460" i="222"/>
  <c r="G460" i="222"/>
  <c r="H460" i="222"/>
  <c r="I460" i="222"/>
  <c r="E459" i="222"/>
  <c r="E221" i="233" s="1"/>
  <c r="F459" i="222"/>
  <c r="G459" i="222"/>
  <c r="H459" i="222"/>
  <c r="I459" i="222"/>
  <c r="E458" i="222"/>
  <c r="E220" i="233" s="1"/>
  <c r="F458" i="222"/>
  <c r="G458" i="222"/>
  <c r="H458" i="222"/>
  <c r="I458" i="222"/>
  <c r="E455" i="222"/>
  <c r="F455" i="222"/>
  <c r="G455" i="222"/>
  <c r="H455" i="222"/>
  <c r="I455" i="222"/>
  <c r="E454" i="222"/>
  <c r="F454" i="222"/>
  <c r="G454" i="222"/>
  <c r="H454" i="222"/>
  <c r="I454" i="222"/>
  <c r="E430" i="222"/>
  <c r="F430" i="222"/>
  <c r="G430" i="222"/>
  <c r="H430" i="222"/>
  <c r="I430" i="222"/>
  <c r="E426" i="222"/>
  <c r="F426" i="222"/>
  <c r="G426" i="222"/>
  <c r="H426" i="222"/>
  <c r="I426" i="222"/>
  <c r="E425" i="222"/>
  <c r="F425" i="222"/>
  <c r="G425" i="222"/>
  <c r="H425" i="222"/>
  <c r="I425" i="222"/>
  <c r="E422" i="222"/>
  <c r="E215" i="233" s="1"/>
  <c r="F422" i="222"/>
  <c r="G422" i="222"/>
  <c r="H422" i="222"/>
  <c r="I422" i="222"/>
  <c r="E421" i="222"/>
  <c r="E214" i="233" s="1"/>
  <c r="F421" i="222"/>
  <c r="G421" i="222"/>
  <c r="H421" i="222"/>
  <c r="I421" i="222"/>
  <c r="E420" i="222"/>
  <c r="E213" i="233" s="1"/>
  <c r="F420" i="222"/>
  <c r="G420" i="222"/>
  <c r="H420" i="222"/>
  <c r="I420" i="222"/>
  <c r="E417" i="222"/>
  <c r="F417" i="222"/>
  <c r="G417" i="222"/>
  <c r="H417" i="222"/>
  <c r="I417" i="222"/>
  <c r="E415" i="222"/>
  <c r="F415" i="222"/>
  <c r="G415" i="222"/>
  <c r="H415" i="222"/>
  <c r="I415" i="222"/>
  <c r="E414" i="222"/>
  <c r="F414" i="222"/>
  <c r="G414" i="222"/>
  <c r="H414" i="222"/>
  <c r="I414" i="222"/>
  <c r="E386" i="222"/>
  <c r="F386" i="222"/>
  <c r="G386" i="222"/>
  <c r="H386" i="222"/>
  <c r="I386" i="222"/>
  <c r="E382" i="222"/>
  <c r="F382" i="222"/>
  <c r="G382" i="222"/>
  <c r="H382" i="222"/>
  <c r="I382" i="222"/>
  <c r="E381" i="222"/>
  <c r="F381" i="222"/>
  <c r="G381" i="222"/>
  <c r="H381" i="222"/>
  <c r="I381" i="222"/>
  <c r="E378" i="222"/>
  <c r="E208" i="233" s="1"/>
  <c r="F378" i="222"/>
  <c r="F208" i="233" s="1"/>
  <c r="G378" i="222"/>
  <c r="G208" i="233" s="1"/>
  <c r="H378" i="222"/>
  <c r="H208" i="233" s="1"/>
  <c r="I378" i="222"/>
  <c r="I208" i="233" s="1"/>
  <c r="E377" i="222"/>
  <c r="E207" i="233" s="1"/>
  <c r="F377" i="222"/>
  <c r="F207" i="233" s="1"/>
  <c r="G377" i="222"/>
  <c r="G207" i="233" s="1"/>
  <c r="H377" i="222"/>
  <c r="H207" i="233" s="1"/>
  <c r="I377" i="222"/>
  <c r="I207" i="233" s="1"/>
  <c r="E374" i="222"/>
  <c r="F374" i="222"/>
  <c r="G374" i="222"/>
  <c r="H374" i="222"/>
  <c r="I374" i="222"/>
  <c r="E373" i="222"/>
  <c r="F373" i="222"/>
  <c r="G373" i="222"/>
  <c r="H373" i="222"/>
  <c r="I373" i="222"/>
  <c r="E351" i="222"/>
  <c r="F351" i="222"/>
  <c r="G351" i="222"/>
  <c r="H351" i="222"/>
  <c r="I351" i="222"/>
  <c r="E345" i="222"/>
  <c r="F345" i="222"/>
  <c r="G345" i="222"/>
  <c r="H345" i="222"/>
  <c r="I345" i="222"/>
  <c r="E335" i="222"/>
  <c r="F335" i="222"/>
  <c r="G335" i="222"/>
  <c r="H335" i="222"/>
  <c r="I335" i="222"/>
  <c r="E331" i="222"/>
  <c r="F331" i="222"/>
  <c r="G331" i="222"/>
  <c r="H331" i="222"/>
  <c r="I331" i="222"/>
  <c r="E330" i="222"/>
  <c r="F330" i="222"/>
  <c r="G330" i="222"/>
  <c r="H330" i="222"/>
  <c r="I330" i="222"/>
  <c r="E318" i="222"/>
  <c r="F318" i="222"/>
  <c r="G318" i="222"/>
  <c r="H318" i="222"/>
  <c r="I318" i="222"/>
  <c r="E317" i="222"/>
  <c r="F317" i="222"/>
  <c r="G317" i="222"/>
  <c r="H317" i="222"/>
  <c r="I317" i="222"/>
  <c r="E314" i="222"/>
  <c r="F314" i="222"/>
  <c r="G314" i="222"/>
  <c r="H314" i="222"/>
  <c r="I314" i="222"/>
  <c r="E313" i="222"/>
  <c r="F313" i="222"/>
  <c r="G313" i="222"/>
  <c r="H313" i="222"/>
  <c r="I313" i="222"/>
  <c r="E312" i="222"/>
  <c r="F312" i="222"/>
  <c r="G312" i="222"/>
  <c r="H312" i="222"/>
  <c r="I312" i="222"/>
  <c r="E309" i="222"/>
  <c r="F309" i="222"/>
  <c r="G309" i="222"/>
  <c r="H309" i="222"/>
  <c r="I309" i="222"/>
  <c r="E308" i="222"/>
  <c r="F308" i="222"/>
  <c r="G308" i="222"/>
  <c r="H308" i="222"/>
  <c r="I308" i="222"/>
  <c r="E307" i="222"/>
  <c r="F307" i="222"/>
  <c r="G307" i="222"/>
  <c r="H307" i="222"/>
  <c r="I307" i="222"/>
  <c r="E294" i="222"/>
  <c r="F294" i="222"/>
  <c r="G294" i="222"/>
  <c r="H294" i="222"/>
  <c r="I294" i="222"/>
  <c r="E290" i="222"/>
  <c r="F290" i="222"/>
  <c r="G290" i="222"/>
  <c r="H290" i="222"/>
  <c r="I290" i="222"/>
  <c r="E289" i="222"/>
  <c r="F289" i="222"/>
  <c r="G289" i="222"/>
  <c r="H289" i="222"/>
  <c r="I289" i="222"/>
  <c r="E286" i="222"/>
  <c r="F286" i="222"/>
  <c r="G286" i="222"/>
  <c r="H286" i="222"/>
  <c r="I286" i="222"/>
  <c r="E285" i="222"/>
  <c r="F285" i="222"/>
  <c r="G285" i="222"/>
  <c r="H285" i="222"/>
  <c r="I285" i="222"/>
  <c r="E284" i="222"/>
  <c r="F284" i="222"/>
  <c r="G284" i="222"/>
  <c r="H284" i="222"/>
  <c r="I284" i="222"/>
  <c r="E281" i="222"/>
  <c r="F281" i="222"/>
  <c r="G281" i="222"/>
  <c r="H281" i="222"/>
  <c r="I281" i="222"/>
  <c r="E280" i="222"/>
  <c r="F280" i="222"/>
  <c r="G280" i="222"/>
  <c r="H280" i="222"/>
  <c r="I280" i="222"/>
  <c r="E256" i="222"/>
  <c r="F256" i="222"/>
  <c r="G256" i="222"/>
  <c r="H256" i="222"/>
  <c r="I256" i="222"/>
  <c r="E252" i="222"/>
  <c r="F252" i="222"/>
  <c r="G252" i="222"/>
  <c r="H252" i="222"/>
  <c r="I252" i="222"/>
  <c r="E251" i="222"/>
  <c r="F251" i="222"/>
  <c r="G251" i="222"/>
  <c r="H251" i="222"/>
  <c r="I251" i="222"/>
  <c r="E248" i="222"/>
  <c r="F248" i="222"/>
  <c r="G248" i="222"/>
  <c r="H248" i="222"/>
  <c r="I248" i="222"/>
  <c r="E247" i="222"/>
  <c r="F247" i="222"/>
  <c r="G247" i="222"/>
  <c r="H247" i="222"/>
  <c r="I247" i="222"/>
  <c r="E246" i="222"/>
  <c r="F246" i="222"/>
  <c r="G246" i="222"/>
  <c r="H246" i="222"/>
  <c r="I246" i="222"/>
  <c r="E243" i="222"/>
  <c r="F243" i="222"/>
  <c r="G243" i="222"/>
  <c r="H243" i="222"/>
  <c r="I243" i="222"/>
  <c r="E241" i="222"/>
  <c r="F241" i="222"/>
  <c r="G241" i="222"/>
  <c r="H241" i="222"/>
  <c r="I241" i="222"/>
  <c r="E240" i="222"/>
  <c r="F240" i="222"/>
  <c r="G240" i="222"/>
  <c r="H240" i="222"/>
  <c r="I240"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1" i="222"/>
  <c r="F81" i="222"/>
  <c r="G81" i="222"/>
  <c r="H81" i="222"/>
  <c r="I81" i="222"/>
  <c r="E77" i="222"/>
  <c r="F77" i="222"/>
  <c r="G77" i="222"/>
  <c r="H77" i="222"/>
  <c r="I77" i="222"/>
  <c r="E76" i="222"/>
  <c r="F76" i="222"/>
  <c r="G76" i="222"/>
  <c r="H76" i="222"/>
  <c r="I76" i="222"/>
  <c r="E73" i="222"/>
  <c r="F73" i="222"/>
  <c r="G73" i="222"/>
  <c r="H73" i="222"/>
  <c r="I73" i="222"/>
  <c r="E72" i="222"/>
  <c r="F72" i="222"/>
  <c r="G72" i="222"/>
  <c r="H72" i="222"/>
  <c r="I72" i="222"/>
  <c r="E71" i="222"/>
  <c r="F71" i="222"/>
  <c r="G71" i="222"/>
  <c r="H71" i="222"/>
  <c r="I71" i="222"/>
  <c r="E68" i="222"/>
  <c r="F68" i="222"/>
  <c r="G68" i="222"/>
  <c r="H68" i="222"/>
  <c r="I68" i="222"/>
  <c r="E66" i="222"/>
  <c r="F66" i="222"/>
  <c r="G66" i="222"/>
  <c r="H66" i="222"/>
  <c r="I66" i="222"/>
  <c r="E65" i="222"/>
  <c r="F65" i="222"/>
  <c r="G65" i="222"/>
  <c r="H65" i="222"/>
  <c r="I65"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6" i="222"/>
  <c r="F896" i="222"/>
  <c r="G896" i="222"/>
  <c r="H896" i="222"/>
  <c r="I896" i="222"/>
  <c r="E895" i="222"/>
  <c r="F895" i="222"/>
  <c r="G895" i="222"/>
  <c r="H895" i="222"/>
  <c r="I895" i="222"/>
  <c r="E894" i="222"/>
  <c r="F894" i="222"/>
  <c r="G894" i="222"/>
  <c r="H894" i="222"/>
  <c r="I894" i="222"/>
  <c r="E893" i="222"/>
  <c r="F893" i="222"/>
  <c r="G893" i="222"/>
  <c r="H893" i="222"/>
  <c r="I893" i="222"/>
  <c r="E892" i="222"/>
  <c r="F892" i="222"/>
  <c r="G892" i="222"/>
  <c r="H892" i="222"/>
  <c r="I892" i="222"/>
  <c r="I886" i="222"/>
  <c r="H886" i="222"/>
  <c r="G886" i="222"/>
  <c r="F886" i="222"/>
  <c r="E886" i="222"/>
  <c r="I885" i="222"/>
  <c r="H885" i="222"/>
  <c r="G885" i="222"/>
  <c r="F885" i="222"/>
  <c r="E885" i="222"/>
  <c r="I884" i="222"/>
  <c r="H884" i="222"/>
  <c r="G884" i="222"/>
  <c r="F884" i="222"/>
  <c r="E884" i="222"/>
  <c r="I883" i="222"/>
  <c r="H883" i="222"/>
  <c r="G883" i="222"/>
  <c r="F883" i="222"/>
  <c r="E883" i="222"/>
  <c r="I882" i="222"/>
  <c r="H882" i="222"/>
  <c r="G882" i="222"/>
  <c r="F882" i="222"/>
  <c r="E882" i="222"/>
  <c r="L874" i="222"/>
  <c r="K874" i="222"/>
  <c r="J874" i="222"/>
  <c r="I874" i="222"/>
  <c r="H874" i="222"/>
  <c r="G874" i="222"/>
  <c r="F874" i="222"/>
  <c r="E874" i="222"/>
  <c r="L699" i="222"/>
  <c r="K699" i="222"/>
  <c r="J699" i="222"/>
  <c r="I699" i="222"/>
  <c r="H699" i="222"/>
  <c r="G699" i="222"/>
  <c r="F699" i="222"/>
  <c r="E699" i="222"/>
  <c r="L524" i="222"/>
  <c r="K524" i="222"/>
  <c r="J524" i="222"/>
  <c r="I524" i="222"/>
  <c r="H524" i="222"/>
  <c r="G524" i="222"/>
  <c r="F524" i="222"/>
  <c r="E524" i="222"/>
  <c r="L350" i="222"/>
  <c r="K350" i="222"/>
  <c r="J350" i="222"/>
  <c r="I350" i="222"/>
  <c r="H350" i="222"/>
  <c r="G350" i="222"/>
  <c r="F350" i="222"/>
  <c r="E350" i="222"/>
  <c r="N208" i="213"/>
  <c r="N209" i="213" s="1"/>
  <c r="O208" i="213"/>
  <c r="P208" i="213"/>
  <c r="Q208" i="213"/>
  <c r="E176" i="222"/>
  <c r="F176" i="222"/>
  <c r="G176" i="222"/>
  <c r="H176" i="222"/>
  <c r="I176" i="222"/>
  <c r="J176" i="222"/>
  <c r="K176" i="222"/>
  <c r="L176"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68" i="222"/>
  <c r="P868" i="222"/>
  <c r="O868" i="222"/>
  <c r="N868" i="222"/>
  <c r="M868" i="222"/>
  <c r="L868" i="222"/>
  <c r="K868" i="222"/>
  <c r="J868" i="222"/>
  <c r="I868" i="222"/>
  <c r="H868" i="222"/>
  <c r="G868" i="222"/>
  <c r="F868" i="222"/>
  <c r="E868" i="222"/>
  <c r="Q693" i="222"/>
  <c r="P693" i="222"/>
  <c r="O693" i="222"/>
  <c r="N693" i="222"/>
  <c r="M693" i="222"/>
  <c r="L693" i="222"/>
  <c r="K693" i="222"/>
  <c r="J693" i="222"/>
  <c r="I693" i="222"/>
  <c r="H693" i="222"/>
  <c r="G693" i="222"/>
  <c r="F693" i="222"/>
  <c r="E693" i="222"/>
  <c r="Q518" i="222"/>
  <c r="P518" i="222"/>
  <c r="O518" i="222"/>
  <c r="N518" i="222"/>
  <c r="M518" i="222"/>
  <c r="L518" i="222"/>
  <c r="K518" i="222"/>
  <c r="J518" i="222"/>
  <c r="I518" i="222"/>
  <c r="H518" i="222"/>
  <c r="G518" i="222"/>
  <c r="F518" i="222"/>
  <c r="E518" i="222"/>
  <c r="Q344" i="222"/>
  <c r="P344" i="222"/>
  <c r="O344" i="222"/>
  <c r="N344" i="222"/>
  <c r="M344" i="222"/>
  <c r="L344" i="222"/>
  <c r="K344" i="222"/>
  <c r="J344" i="222"/>
  <c r="I344" i="222"/>
  <c r="H344" i="222"/>
  <c r="G344" i="222"/>
  <c r="F344" i="222"/>
  <c r="E344" i="222"/>
  <c r="E170" i="222"/>
  <c r="F170" i="222"/>
  <c r="G170" i="222"/>
  <c r="H170" i="222"/>
  <c r="I170" i="222"/>
  <c r="J170" i="222"/>
  <c r="K170" i="222"/>
  <c r="L170" i="222"/>
  <c r="M170" i="222"/>
  <c r="N170" i="222"/>
  <c r="O170" i="222"/>
  <c r="P170" i="222"/>
  <c r="Q170"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0" i="222"/>
  <c r="H860" i="222"/>
  <c r="I860" i="222"/>
  <c r="F847" i="222"/>
  <c r="H847" i="222"/>
  <c r="I847" i="222"/>
  <c r="F846" i="222"/>
  <c r="H846" i="222"/>
  <c r="I846" i="222"/>
  <c r="F819" i="222"/>
  <c r="H819" i="222"/>
  <c r="I819" i="222"/>
  <c r="F792" i="222"/>
  <c r="H792" i="222"/>
  <c r="I792" i="222"/>
  <c r="F791" i="222"/>
  <c r="H791" i="222"/>
  <c r="I791" i="222"/>
  <c r="F790" i="222"/>
  <c r="H790" i="222"/>
  <c r="I790" i="222"/>
  <c r="F789" i="222"/>
  <c r="H789" i="222"/>
  <c r="I789" i="222"/>
  <c r="F780" i="222"/>
  <c r="H780" i="222"/>
  <c r="I780" i="222"/>
  <c r="F747" i="222"/>
  <c r="H747" i="222"/>
  <c r="I747" i="222"/>
  <c r="F746" i="222"/>
  <c r="H746" i="222"/>
  <c r="I746" i="222"/>
  <c r="F745" i="222"/>
  <c r="H745" i="222"/>
  <c r="I745" i="222"/>
  <c r="F744" i="222"/>
  <c r="H744" i="222"/>
  <c r="I744" i="222"/>
  <c r="F743" i="222"/>
  <c r="H743" i="222"/>
  <c r="I743" i="222"/>
  <c r="F736" i="222"/>
  <c r="H736" i="222"/>
  <c r="I736" i="222"/>
  <c r="F711" i="222"/>
  <c r="H711" i="222"/>
  <c r="I711" i="222"/>
  <c r="F710" i="222"/>
  <c r="H710" i="222"/>
  <c r="I710" i="222"/>
  <c r="F709" i="222"/>
  <c r="H709" i="222"/>
  <c r="I709" i="222"/>
  <c r="I848" i="222"/>
  <c r="H848" i="222"/>
  <c r="G848" i="222"/>
  <c r="F848" i="222"/>
  <c r="E848" i="222"/>
  <c r="I796" i="222"/>
  <c r="H796" i="222"/>
  <c r="G796" i="222"/>
  <c r="F796" i="222"/>
  <c r="E796" i="222"/>
  <c r="I751" i="222"/>
  <c r="H751" i="222"/>
  <c r="G751" i="222"/>
  <c r="F751" i="222"/>
  <c r="E751" i="222"/>
  <c r="I715" i="222"/>
  <c r="H715" i="222"/>
  <c r="G715" i="222"/>
  <c r="F715" i="222"/>
  <c r="E715" i="222"/>
  <c r="F685" i="222"/>
  <c r="H685" i="222"/>
  <c r="I685" i="222"/>
  <c r="F672" i="222"/>
  <c r="H672" i="222"/>
  <c r="I672" i="222"/>
  <c r="F671" i="222"/>
  <c r="H671" i="222"/>
  <c r="I671" i="222"/>
  <c r="F644" i="222"/>
  <c r="H644" i="222"/>
  <c r="I644" i="222"/>
  <c r="F617" i="222"/>
  <c r="H617" i="222"/>
  <c r="I617" i="222"/>
  <c r="F616" i="222"/>
  <c r="H616" i="222"/>
  <c r="I616" i="222"/>
  <c r="F615" i="222"/>
  <c r="H615" i="222"/>
  <c r="I615" i="222"/>
  <c r="F614" i="222"/>
  <c r="H614" i="222"/>
  <c r="I614" i="222"/>
  <c r="F605" i="222"/>
  <c r="H605" i="222"/>
  <c r="I605" i="222"/>
  <c r="F572" i="222"/>
  <c r="H572" i="222"/>
  <c r="I572" i="222"/>
  <c r="F571" i="222"/>
  <c r="H571" i="222"/>
  <c r="I571" i="222"/>
  <c r="F570" i="222"/>
  <c r="H570" i="222"/>
  <c r="I570" i="222"/>
  <c r="F569" i="222"/>
  <c r="H569" i="222"/>
  <c r="I569" i="222"/>
  <c r="F568" i="222"/>
  <c r="H568" i="222"/>
  <c r="I568" i="222"/>
  <c r="F561" i="222"/>
  <c r="H561" i="222"/>
  <c r="I561" i="222"/>
  <c r="F536" i="222"/>
  <c r="H536" i="222"/>
  <c r="I536" i="222"/>
  <c r="F535" i="222"/>
  <c r="H535" i="222"/>
  <c r="I535" i="222"/>
  <c r="F534" i="222"/>
  <c r="H534" i="222"/>
  <c r="I534" i="222"/>
  <c r="I673" i="222"/>
  <c r="H673" i="222"/>
  <c r="G673" i="222"/>
  <c r="F673" i="222"/>
  <c r="E673" i="222"/>
  <c r="I621" i="222"/>
  <c r="H621" i="222"/>
  <c r="G621" i="222"/>
  <c r="F621" i="222"/>
  <c r="E621" i="222"/>
  <c r="I576" i="222"/>
  <c r="H576" i="222"/>
  <c r="G576" i="222"/>
  <c r="F576" i="222"/>
  <c r="E576" i="222"/>
  <c r="I540" i="222"/>
  <c r="H540" i="222"/>
  <c r="G540" i="222"/>
  <c r="F540" i="222"/>
  <c r="E540" i="222"/>
  <c r="F510" i="222"/>
  <c r="H510" i="222"/>
  <c r="I510" i="222"/>
  <c r="F497" i="222"/>
  <c r="H497" i="222"/>
  <c r="I497" i="222"/>
  <c r="F496" i="222"/>
  <c r="H496" i="222"/>
  <c r="I496" i="222"/>
  <c r="F469" i="222"/>
  <c r="H469" i="222"/>
  <c r="I469" i="222"/>
  <c r="F442" i="222"/>
  <c r="H442" i="222"/>
  <c r="I442" i="222"/>
  <c r="F441" i="222"/>
  <c r="H441" i="222"/>
  <c r="I441" i="222"/>
  <c r="F440" i="222"/>
  <c r="H440" i="222"/>
  <c r="I440" i="222"/>
  <c r="F439" i="222"/>
  <c r="H439" i="222"/>
  <c r="I439" i="222"/>
  <c r="F431" i="222"/>
  <c r="H431" i="222"/>
  <c r="I431" i="222"/>
  <c r="F398" i="222"/>
  <c r="H398" i="222"/>
  <c r="I398" i="222"/>
  <c r="F397" i="222"/>
  <c r="H397" i="222"/>
  <c r="I397" i="222"/>
  <c r="F396" i="222"/>
  <c r="H396" i="222"/>
  <c r="I396" i="222"/>
  <c r="F416" i="222"/>
  <c r="H416" i="222"/>
  <c r="I416" i="222"/>
  <c r="F395" i="222"/>
  <c r="H395" i="222"/>
  <c r="I395" i="222"/>
  <c r="F394" i="222"/>
  <c r="H394" i="222"/>
  <c r="I394" i="222"/>
  <c r="F387" i="222"/>
  <c r="H387" i="222"/>
  <c r="I387" i="222"/>
  <c r="F362" i="222"/>
  <c r="H362" i="222"/>
  <c r="I362" i="222"/>
  <c r="F361" i="222"/>
  <c r="H361" i="222"/>
  <c r="I361" i="222"/>
  <c r="F360" i="222"/>
  <c r="H360" i="222"/>
  <c r="I360" i="222"/>
  <c r="I498" i="222"/>
  <c r="H498" i="222"/>
  <c r="G498" i="222"/>
  <c r="F498" i="222"/>
  <c r="E498" i="222"/>
  <c r="I446" i="222"/>
  <c r="H446" i="222"/>
  <c r="G446" i="222"/>
  <c r="F446" i="222"/>
  <c r="E446" i="222"/>
  <c r="I402" i="222"/>
  <c r="H402" i="222"/>
  <c r="G402" i="222"/>
  <c r="F402" i="222"/>
  <c r="E402" i="222"/>
  <c r="I366" i="222"/>
  <c r="H366" i="222"/>
  <c r="G366" i="222"/>
  <c r="F366" i="222"/>
  <c r="E366" i="222"/>
  <c r="F336" i="222"/>
  <c r="H336" i="222"/>
  <c r="I336" i="222"/>
  <c r="F323" i="222"/>
  <c r="H323" i="222"/>
  <c r="I323" i="222"/>
  <c r="F322" i="222"/>
  <c r="H322" i="222"/>
  <c r="I322" i="222"/>
  <c r="F295" i="222"/>
  <c r="H295" i="222"/>
  <c r="I295" i="222"/>
  <c r="F268" i="222"/>
  <c r="H268" i="222"/>
  <c r="I268" i="222"/>
  <c r="F267" i="222"/>
  <c r="H267" i="222"/>
  <c r="I267" i="222"/>
  <c r="F266" i="222"/>
  <c r="H266" i="222"/>
  <c r="I266" i="222"/>
  <c r="F265" i="222"/>
  <c r="H265" i="222"/>
  <c r="I265" i="222"/>
  <c r="F257" i="222"/>
  <c r="H257" i="222"/>
  <c r="I257" i="222"/>
  <c r="F224" i="222"/>
  <c r="H224" i="222"/>
  <c r="I224" i="222"/>
  <c r="F223" i="222"/>
  <c r="H223" i="222"/>
  <c r="I223" i="222"/>
  <c r="F222" i="222"/>
  <c r="H222" i="222"/>
  <c r="I222" i="222"/>
  <c r="F242" i="222"/>
  <c r="H242" i="222"/>
  <c r="I242" i="222"/>
  <c r="F221" i="222"/>
  <c r="H221" i="222"/>
  <c r="I221" i="222"/>
  <c r="F220" i="222"/>
  <c r="H220" i="222"/>
  <c r="I220" i="222"/>
  <c r="F213" i="222"/>
  <c r="H213" i="222"/>
  <c r="I213" i="222"/>
  <c r="F188" i="222"/>
  <c r="H188" i="222"/>
  <c r="I188" i="222"/>
  <c r="F187" i="222"/>
  <c r="H187" i="222"/>
  <c r="I187" i="222"/>
  <c r="F186" i="222"/>
  <c r="H186" i="222"/>
  <c r="I186" i="222"/>
  <c r="I324" i="222"/>
  <c r="H324" i="222"/>
  <c r="G324" i="222"/>
  <c r="F324" i="222"/>
  <c r="E324" i="222"/>
  <c r="I272" i="222"/>
  <c r="H272" i="222"/>
  <c r="G272" i="222"/>
  <c r="F272" i="222"/>
  <c r="E272"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2" i="222"/>
  <c r="H82" i="222"/>
  <c r="I82" i="222"/>
  <c r="F49" i="222"/>
  <c r="H49" i="222"/>
  <c r="I49" i="222"/>
  <c r="F48" i="222"/>
  <c r="H48" i="222"/>
  <c r="I48" i="222"/>
  <c r="F47" i="222"/>
  <c r="H47" i="222"/>
  <c r="I47" i="222"/>
  <c r="F67" i="222"/>
  <c r="H67" i="222"/>
  <c r="I67"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4" i="222" s="1"/>
  <c r="O121" i="213"/>
  <c r="O224" i="222" s="1"/>
  <c r="L122" i="213"/>
  <c r="Q123" i="213"/>
  <c r="Q265" i="222" s="1"/>
  <c r="N124" i="213"/>
  <c r="N266" i="222" s="1"/>
  <c r="K125" i="213"/>
  <c r="K267" i="222" s="1"/>
  <c r="G126" i="213"/>
  <c r="G268" i="222" s="1"/>
  <c r="P126" i="213"/>
  <c r="P268" i="222" s="1"/>
  <c r="M127" i="213"/>
  <c r="M295" i="222" s="1"/>
  <c r="J128" i="213"/>
  <c r="J322" i="222" s="1"/>
  <c r="E129" i="213"/>
  <c r="E323" i="222" s="1"/>
  <c r="O129" i="213"/>
  <c r="O323" i="222" s="1"/>
  <c r="L130" i="213"/>
  <c r="L336" i="222" s="1"/>
  <c r="Q134" i="213"/>
  <c r="Q360" i="222" s="1"/>
  <c r="N135" i="213"/>
  <c r="N361" i="222" s="1"/>
  <c r="K136" i="213"/>
  <c r="K362" i="222" s="1"/>
  <c r="G137" i="213"/>
  <c r="G387" i="222" s="1"/>
  <c r="P137" i="213"/>
  <c r="P387" i="222" s="1"/>
  <c r="M138" i="213"/>
  <c r="M394" i="222" s="1"/>
  <c r="J139" i="213"/>
  <c r="J395" i="222" s="1"/>
  <c r="E140" i="213"/>
  <c r="O140" i="213"/>
  <c r="L141" i="213"/>
  <c r="L396" i="222" s="1"/>
  <c r="Q142" i="213"/>
  <c r="Q397" i="222" s="1"/>
  <c r="N143" i="213"/>
  <c r="N398" i="222" s="1"/>
  <c r="K144" i="213"/>
  <c r="G145" i="213"/>
  <c r="G439" i="222" s="1"/>
  <c r="P145" i="213"/>
  <c r="P439" i="222" s="1"/>
  <c r="M146" i="213"/>
  <c r="M440" i="222" s="1"/>
  <c r="J147" i="213"/>
  <c r="J441" i="222" s="1"/>
  <c r="E148" i="213"/>
  <c r="E442" i="222" s="1"/>
  <c r="O148" i="213"/>
  <c r="O442" i="222" s="1"/>
  <c r="L149" i="213"/>
  <c r="L469" i="222" s="1"/>
  <c r="Q150" i="213"/>
  <c r="Q496" i="222" s="1"/>
  <c r="N151" i="213"/>
  <c r="N497" i="222" s="1"/>
  <c r="K152" i="213"/>
  <c r="K510" i="222" s="1"/>
  <c r="G156" i="213"/>
  <c r="G492" i="232" s="1"/>
  <c r="P156" i="213"/>
  <c r="P534" i="222" s="1"/>
  <c r="M157" i="213"/>
  <c r="M535" i="222" s="1"/>
  <c r="J158" i="213"/>
  <c r="J536" i="222" s="1"/>
  <c r="E159" i="213"/>
  <c r="E561" i="222" s="1"/>
  <c r="O159" i="213"/>
  <c r="O561" i="222" s="1"/>
  <c r="L160" i="213"/>
  <c r="L568" i="222" s="1"/>
  <c r="Q161" i="213"/>
  <c r="Q569" i="222" s="1"/>
  <c r="N162" i="213"/>
  <c r="K163" i="213"/>
  <c r="K570" i="222" s="1"/>
  <c r="G164" i="213"/>
  <c r="G571" i="222" s="1"/>
  <c r="P164" i="213"/>
  <c r="P571" i="222" s="1"/>
  <c r="M165" i="213"/>
  <c r="M572" i="222" s="1"/>
  <c r="J166" i="213"/>
  <c r="E167" i="213"/>
  <c r="E614" i="222" s="1"/>
  <c r="O167" i="213"/>
  <c r="O614" i="222" s="1"/>
  <c r="L168" i="213"/>
  <c r="L615" i="222" s="1"/>
  <c r="Q169" i="213"/>
  <c r="Q616" i="222" s="1"/>
  <c r="N170" i="213"/>
  <c r="N617" i="222" s="1"/>
  <c r="K171" i="213"/>
  <c r="K644" i="222" s="1"/>
  <c r="G172" i="213"/>
  <c r="G671" i="222" s="1"/>
  <c r="P172" i="213"/>
  <c r="P671" i="222" s="1"/>
  <c r="M173" i="213"/>
  <c r="M672" i="222" s="1"/>
  <c r="J174" i="213"/>
  <c r="J685" i="222" s="1"/>
  <c r="E178" i="213"/>
  <c r="E647" i="232" s="1"/>
  <c r="O178" i="213"/>
  <c r="O709" i="222" s="1"/>
  <c r="L179" i="213"/>
  <c r="L710" i="222" s="1"/>
  <c r="Q180" i="213"/>
  <c r="Q711" i="222" s="1"/>
  <c r="N181" i="213"/>
  <c r="N736" i="222" s="1"/>
  <c r="K182" i="213"/>
  <c r="K743" i="222" s="1"/>
  <c r="N184" i="213"/>
  <c r="K185" i="213"/>
  <c r="K745" i="222" s="1"/>
  <c r="G186" i="213"/>
  <c r="G746" i="222" s="1"/>
  <c r="P186" i="213"/>
  <c r="P746" i="222" s="1"/>
  <c r="M187" i="213"/>
  <c r="M747" i="222" s="1"/>
  <c r="J188" i="213"/>
  <c r="E189" i="213"/>
  <c r="E789" i="222" s="1"/>
  <c r="O189" i="213"/>
  <c r="O789" i="222" s="1"/>
  <c r="L190" i="213"/>
  <c r="L790" i="222" s="1"/>
  <c r="Q191" i="213"/>
  <c r="Q791" i="222" s="1"/>
  <c r="N192" i="213"/>
  <c r="N792" i="222" s="1"/>
  <c r="K193" i="213"/>
  <c r="K819" i="222" s="1"/>
  <c r="G194" i="213"/>
  <c r="G846" i="222" s="1"/>
  <c r="P194" i="213"/>
  <c r="P846" i="222" s="1"/>
  <c r="J196" i="213"/>
  <c r="J860" i="222" s="1"/>
  <c r="N50" i="213"/>
  <c r="Q42" i="213"/>
  <c r="G91" i="213"/>
  <c r="G12" i="222" s="1"/>
  <c r="J93" i="213"/>
  <c r="J38" i="222" s="1"/>
  <c r="N97" i="213"/>
  <c r="N47" i="222" s="1"/>
  <c r="M100" i="213"/>
  <c r="L103" i="213"/>
  <c r="L93" i="222" s="1"/>
  <c r="K106" i="213"/>
  <c r="K148" i="222" s="1"/>
  <c r="O113" i="213"/>
  <c r="O187" i="222" s="1"/>
  <c r="K117" i="213"/>
  <c r="K221"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E97" i="213"/>
  <c r="O97" i="213"/>
  <c r="L98" i="213"/>
  <c r="Q99" i="213"/>
  <c r="N100" i="213"/>
  <c r="K101" i="213"/>
  <c r="K91" i="222" s="1"/>
  <c r="G102" i="213"/>
  <c r="P102" i="213"/>
  <c r="M103" i="213"/>
  <c r="J104" i="213"/>
  <c r="E105" i="213"/>
  <c r="O105" i="213"/>
  <c r="L106" i="213"/>
  <c r="Q107" i="213"/>
  <c r="N108" i="213"/>
  <c r="N162" i="222" s="1"/>
  <c r="K112" i="213"/>
  <c r="K182" i="232" s="1"/>
  <c r="G113" i="213"/>
  <c r="G187" i="222" s="1"/>
  <c r="P113" i="213"/>
  <c r="P187" i="222" s="1"/>
  <c r="M114" i="213"/>
  <c r="M188" i="222" s="1"/>
  <c r="J115" i="213"/>
  <c r="J213" i="222" s="1"/>
  <c r="E116" i="213"/>
  <c r="E220" i="222" s="1"/>
  <c r="O116" i="213"/>
  <c r="O220" i="222" s="1"/>
  <c r="L117" i="213"/>
  <c r="L221" i="222" s="1"/>
  <c r="Q118" i="213"/>
  <c r="N119" i="213"/>
  <c r="N222" i="222" s="1"/>
  <c r="K120" i="213"/>
  <c r="K223" i="222" s="1"/>
  <c r="G121" i="213"/>
  <c r="G224" i="222" s="1"/>
  <c r="P121" i="213"/>
  <c r="P224" i="222" s="1"/>
  <c r="M122" i="213"/>
  <c r="J123" i="213"/>
  <c r="J265" i="222" s="1"/>
  <c r="E124" i="213"/>
  <c r="E266" i="222" s="1"/>
  <c r="O124" i="213"/>
  <c r="O266" i="222" s="1"/>
  <c r="L125" i="213"/>
  <c r="L267" i="222" s="1"/>
  <c r="Q126" i="213"/>
  <c r="Q268" i="222" s="1"/>
  <c r="N127" i="213"/>
  <c r="N295" i="222" s="1"/>
  <c r="K128" i="213"/>
  <c r="K322" i="222" s="1"/>
  <c r="G129" i="213"/>
  <c r="G323" i="222" s="1"/>
  <c r="P129" i="213"/>
  <c r="P323" i="222" s="1"/>
  <c r="M130" i="213"/>
  <c r="M336" i="222" s="1"/>
  <c r="J134" i="213"/>
  <c r="J360" i="222" s="1"/>
  <c r="E135" i="213"/>
  <c r="E361" i="222" s="1"/>
  <c r="O135" i="213"/>
  <c r="O361" i="222" s="1"/>
  <c r="L136" i="213"/>
  <c r="L362" i="222" s="1"/>
  <c r="Q137" i="213"/>
  <c r="Q387" i="222" s="1"/>
  <c r="N138" i="213"/>
  <c r="N394" i="222" s="1"/>
  <c r="K139" i="213"/>
  <c r="K395" i="222" s="1"/>
  <c r="G140" i="213"/>
  <c r="P140" i="213"/>
  <c r="M141" i="213"/>
  <c r="M396" i="222" s="1"/>
  <c r="J142" i="213"/>
  <c r="J397" i="222" s="1"/>
  <c r="E143" i="213"/>
  <c r="E398" i="222" s="1"/>
  <c r="O143" i="213"/>
  <c r="O398" i="222" s="1"/>
  <c r="L144" i="213"/>
  <c r="Q145" i="213"/>
  <c r="Q439" i="222" s="1"/>
  <c r="N146" i="213"/>
  <c r="N440" i="222" s="1"/>
  <c r="K147" i="213"/>
  <c r="K441" i="222" s="1"/>
  <c r="G148" i="213"/>
  <c r="G442" i="222" s="1"/>
  <c r="P148" i="213"/>
  <c r="P442" i="222" s="1"/>
  <c r="M149" i="213"/>
  <c r="M469" i="222" s="1"/>
  <c r="J150" i="213"/>
  <c r="J496" i="222" s="1"/>
  <c r="E151" i="213"/>
  <c r="E497" i="222" s="1"/>
  <c r="O151" i="213"/>
  <c r="O497" i="222" s="1"/>
  <c r="L152" i="213"/>
  <c r="L510" i="222" s="1"/>
  <c r="Q156" i="213"/>
  <c r="Q534" i="222" s="1"/>
  <c r="N157" i="213"/>
  <c r="N535" i="222" s="1"/>
  <c r="K158" i="213"/>
  <c r="K536" i="222" s="1"/>
  <c r="G159" i="213"/>
  <c r="G561" i="222" s="1"/>
  <c r="P159" i="213"/>
  <c r="P561" i="222" s="1"/>
  <c r="M160" i="213"/>
  <c r="M568" i="222" s="1"/>
  <c r="J161" i="213"/>
  <c r="J569" i="222" s="1"/>
  <c r="E162" i="213"/>
  <c r="O162" i="213"/>
  <c r="L163" i="213"/>
  <c r="L570" i="222" s="1"/>
  <c r="Q164" i="213"/>
  <c r="Q571" i="222" s="1"/>
  <c r="N165" i="213"/>
  <c r="N572" i="222" s="1"/>
  <c r="K166" i="213"/>
  <c r="G167" i="213"/>
  <c r="G614" i="222" s="1"/>
  <c r="P167" i="213"/>
  <c r="P614" i="222" s="1"/>
  <c r="M168" i="213"/>
  <c r="M615" i="222" s="1"/>
  <c r="J169" i="213"/>
  <c r="J616" i="222" s="1"/>
  <c r="E170" i="213"/>
  <c r="E617" i="222" s="1"/>
  <c r="O170" i="213"/>
  <c r="O617" i="222" s="1"/>
  <c r="L171" i="213"/>
  <c r="L644" i="222" s="1"/>
  <c r="Q172" i="213"/>
  <c r="Q671" i="222" s="1"/>
  <c r="N173" i="213"/>
  <c r="N672" i="222" s="1"/>
  <c r="K174" i="213"/>
  <c r="K685" i="222" s="1"/>
  <c r="G178" i="213"/>
  <c r="G647" i="232" s="1"/>
  <c r="P178" i="213"/>
  <c r="P647" i="232" s="1"/>
  <c r="M179" i="213"/>
  <c r="M710" i="222" s="1"/>
  <c r="J180" i="213"/>
  <c r="J711" i="222" s="1"/>
  <c r="E181" i="213"/>
  <c r="E736" i="222" s="1"/>
  <c r="O181" i="213"/>
  <c r="O736" i="222" s="1"/>
  <c r="L182" i="213"/>
  <c r="L743" i="222" s="1"/>
  <c r="E184" i="213"/>
  <c r="O184" i="213"/>
  <c r="L185" i="213"/>
  <c r="L745" i="222" s="1"/>
  <c r="Q186" i="213"/>
  <c r="Q746" i="222" s="1"/>
  <c r="N187" i="213"/>
  <c r="N747" i="222" s="1"/>
  <c r="K188" i="213"/>
  <c r="G189" i="213"/>
  <c r="G789" i="222" s="1"/>
  <c r="P189" i="213"/>
  <c r="P789" i="222" s="1"/>
  <c r="M190" i="213"/>
  <c r="M790" i="222" s="1"/>
  <c r="J191" i="213"/>
  <c r="J791" i="222" s="1"/>
  <c r="E192" i="213"/>
  <c r="E792" i="222" s="1"/>
  <c r="O192" i="213"/>
  <c r="O792" i="222" s="1"/>
  <c r="L193" i="213"/>
  <c r="L819" i="222" s="1"/>
  <c r="Q194" i="213"/>
  <c r="Q846" i="222" s="1"/>
  <c r="K196" i="213"/>
  <c r="K860" i="222" s="1"/>
  <c r="O90" i="213"/>
  <c r="O27" i="232" s="1"/>
  <c r="N43" i="213"/>
  <c r="M46" i="213"/>
  <c r="L49" i="213"/>
  <c r="N51" i="213"/>
  <c r="E94" i="213"/>
  <c r="Q96" i="213"/>
  <c r="J101" i="213"/>
  <c r="Q104" i="213"/>
  <c r="Q94" i="222" s="1"/>
  <c r="P107" i="213"/>
  <c r="P149" i="222" s="1"/>
  <c r="J112" i="213"/>
  <c r="J186" i="222" s="1"/>
  <c r="N116" i="213"/>
  <c r="N220" i="222" s="1"/>
  <c r="P118" i="213"/>
  <c r="P90" i="213"/>
  <c r="Q90" i="213"/>
  <c r="N41" i="213"/>
  <c r="K42" i="213"/>
  <c r="P43" i="213"/>
  <c r="M44" i="213"/>
  <c r="J45" i="213"/>
  <c r="O46" i="213"/>
  <c r="L47" i="213"/>
  <c r="Q48" i="213"/>
  <c r="N49" i="213"/>
  <c r="K50" i="213"/>
  <c r="P51" i="213"/>
  <c r="M52" i="213"/>
  <c r="J91" i="213"/>
  <c r="E92" i="213"/>
  <c r="O92" i="213"/>
  <c r="L93" i="213"/>
  <c r="Q94" i="213"/>
  <c r="N95" i="213"/>
  <c r="K96" i="213"/>
  <c r="G97" i="213"/>
  <c r="P97" i="213"/>
  <c r="P47" i="222" s="1"/>
  <c r="M98" i="213"/>
  <c r="J99" i="213"/>
  <c r="E100" i="213"/>
  <c r="O100" i="213"/>
  <c r="L101" i="213"/>
  <c r="Q102" i="213"/>
  <c r="Q92" i="222" s="1"/>
  <c r="N103" i="213"/>
  <c r="K104" i="213"/>
  <c r="G105" i="213"/>
  <c r="P105" i="213"/>
  <c r="M106" i="213"/>
  <c r="M148" i="222" s="1"/>
  <c r="J107" i="213"/>
  <c r="E108" i="213"/>
  <c r="O108" i="213"/>
  <c r="L112" i="213"/>
  <c r="L182" i="232" s="1"/>
  <c r="Q113" i="213"/>
  <c r="Q187" i="222" s="1"/>
  <c r="N114" i="213"/>
  <c r="N188" i="222" s="1"/>
  <c r="K115" i="213"/>
  <c r="K213" i="222" s="1"/>
  <c r="G116" i="213"/>
  <c r="G220" i="222" s="1"/>
  <c r="P116" i="213"/>
  <c r="P220" i="222" s="1"/>
  <c r="M117" i="213"/>
  <c r="M221" i="222" s="1"/>
  <c r="J118" i="213"/>
  <c r="E119" i="213"/>
  <c r="E222" i="222" s="1"/>
  <c r="O119" i="213"/>
  <c r="O222" i="222" s="1"/>
  <c r="L120" i="213"/>
  <c r="L223" i="222" s="1"/>
  <c r="Q121" i="213"/>
  <c r="Q224" i="222" s="1"/>
  <c r="N122" i="213"/>
  <c r="K123" i="213"/>
  <c r="K265" i="222" s="1"/>
  <c r="G124" i="213"/>
  <c r="G266" i="222" s="1"/>
  <c r="P124" i="213"/>
  <c r="P266" i="222" s="1"/>
  <c r="M125" i="213"/>
  <c r="M267" i="222" s="1"/>
  <c r="J126" i="213"/>
  <c r="J268" i="222" s="1"/>
  <c r="E127" i="213"/>
  <c r="E295" i="222" s="1"/>
  <c r="O127" i="213"/>
  <c r="O295" i="222" s="1"/>
  <c r="L128" i="213"/>
  <c r="L322" i="222" s="1"/>
  <c r="Q129" i="213"/>
  <c r="Q323" i="222" s="1"/>
  <c r="N130" i="213"/>
  <c r="N336" i="222" s="1"/>
  <c r="K134" i="213"/>
  <c r="K360" i="222" s="1"/>
  <c r="G135" i="213"/>
  <c r="G361" i="222" s="1"/>
  <c r="P135" i="213"/>
  <c r="P361" i="222" s="1"/>
  <c r="M136" i="213"/>
  <c r="M362" i="222" s="1"/>
  <c r="J137" i="213"/>
  <c r="J387" i="222" s="1"/>
  <c r="E138" i="213"/>
  <c r="E394" i="222" s="1"/>
  <c r="O138" i="213"/>
  <c r="O394" i="222" s="1"/>
  <c r="L139" i="213"/>
  <c r="L395" i="222" s="1"/>
  <c r="Q140" i="213"/>
  <c r="N141" i="213"/>
  <c r="N396" i="222" s="1"/>
  <c r="K142" i="213"/>
  <c r="K397" i="222" s="1"/>
  <c r="G143" i="213"/>
  <c r="G398" i="222" s="1"/>
  <c r="P143" i="213"/>
  <c r="P398" i="222" s="1"/>
  <c r="M144" i="213"/>
  <c r="J145" i="213"/>
  <c r="J439" i="222" s="1"/>
  <c r="E146" i="213"/>
  <c r="E440" i="222" s="1"/>
  <c r="O146" i="213"/>
  <c r="O440" i="222" s="1"/>
  <c r="L147" i="213"/>
  <c r="L441" i="222" s="1"/>
  <c r="Q148" i="213"/>
  <c r="Q442" i="222" s="1"/>
  <c r="N149" i="213"/>
  <c r="N469" i="222" s="1"/>
  <c r="K150" i="213"/>
  <c r="K496" i="222" s="1"/>
  <c r="G151" i="213"/>
  <c r="G497" i="222" s="1"/>
  <c r="P151" i="213"/>
  <c r="P497" i="222" s="1"/>
  <c r="M152" i="213"/>
  <c r="M510" i="222" s="1"/>
  <c r="J156" i="213"/>
  <c r="J534" i="222" s="1"/>
  <c r="E157" i="213"/>
  <c r="E535" i="222" s="1"/>
  <c r="O157" i="213"/>
  <c r="O535" i="222" s="1"/>
  <c r="L158" i="213"/>
  <c r="L536" i="222" s="1"/>
  <c r="Q159" i="213"/>
  <c r="Q561" i="222" s="1"/>
  <c r="N160" i="213"/>
  <c r="N568" i="222" s="1"/>
  <c r="K161" i="213"/>
  <c r="K569" i="222" s="1"/>
  <c r="G162" i="213"/>
  <c r="P162" i="213"/>
  <c r="M163" i="213"/>
  <c r="M570" i="222" s="1"/>
  <c r="J164" i="213"/>
  <c r="J571" i="222" s="1"/>
  <c r="E165" i="213"/>
  <c r="E572" i="222" s="1"/>
  <c r="O165" i="213"/>
  <c r="O572" i="222" s="1"/>
  <c r="L166" i="213"/>
  <c r="Q167" i="213"/>
  <c r="Q614" i="222" s="1"/>
  <c r="N168" i="213"/>
  <c r="N615" i="222" s="1"/>
  <c r="K169" i="213"/>
  <c r="K616" i="222" s="1"/>
  <c r="G170" i="213"/>
  <c r="G617" i="222" s="1"/>
  <c r="P170" i="213"/>
  <c r="P617" i="222" s="1"/>
  <c r="M171" i="213"/>
  <c r="M644" i="222" s="1"/>
  <c r="J172" i="213"/>
  <c r="J671" i="222" s="1"/>
  <c r="E173" i="213"/>
  <c r="E672" i="222" s="1"/>
  <c r="O173" i="213"/>
  <c r="O672" i="222" s="1"/>
  <c r="L174" i="213"/>
  <c r="L685" i="222" s="1"/>
  <c r="Q178" i="213"/>
  <c r="Q647" i="232" s="1"/>
  <c r="N179" i="213"/>
  <c r="N710" i="222" s="1"/>
  <c r="K180" i="213"/>
  <c r="K711" i="222" s="1"/>
  <c r="G181" i="213"/>
  <c r="G736" i="222" s="1"/>
  <c r="P181" i="213"/>
  <c r="P736" i="222" s="1"/>
  <c r="G184" i="213"/>
  <c r="P184" i="213"/>
  <c r="M185" i="213"/>
  <c r="M745" i="222" s="1"/>
  <c r="J186" i="213"/>
  <c r="J746" i="222" s="1"/>
  <c r="E187" i="213"/>
  <c r="E747" i="222" s="1"/>
  <c r="O187" i="213"/>
  <c r="O747" i="222" s="1"/>
  <c r="L188" i="213"/>
  <c r="Q189" i="213"/>
  <c r="Q789" i="222" s="1"/>
  <c r="N190" i="213"/>
  <c r="N790" i="222" s="1"/>
  <c r="K191" i="213"/>
  <c r="K791" i="222" s="1"/>
  <c r="G192" i="213"/>
  <c r="G792" i="222" s="1"/>
  <c r="P192" i="213"/>
  <c r="P792" i="222" s="1"/>
  <c r="M193" i="213"/>
  <c r="M819" i="222" s="1"/>
  <c r="J194" i="213"/>
  <c r="J846" i="222" s="1"/>
  <c r="L196" i="213"/>
  <c r="L860" i="222" s="1"/>
  <c r="K43" i="213"/>
  <c r="O47" i="213"/>
  <c r="P45" i="213"/>
  <c r="K52" i="213"/>
  <c r="L95" i="213"/>
  <c r="G99" i="213"/>
  <c r="O102" i="213"/>
  <c r="O92" i="222" s="1"/>
  <c r="G107" i="213"/>
  <c r="G149" i="222" s="1"/>
  <c r="E113" i="213"/>
  <c r="E187" i="222" s="1"/>
  <c r="G118" i="213"/>
  <c r="J120" i="213"/>
  <c r="J223"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Q97" i="213"/>
  <c r="N98" i="213"/>
  <c r="K99" i="213"/>
  <c r="G100" i="213"/>
  <c r="P100" i="213"/>
  <c r="M101" i="213"/>
  <c r="J102" i="213"/>
  <c r="E103" i="213"/>
  <c r="O103" i="213"/>
  <c r="L104" i="213"/>
  <c r="Q105" i="213"/>
  <c r="N106" i="213"/>
  <c r="K107" i="213"/>
  <c r="G108" i="213"/>
  <c r="P108" i="213"/>
  <c r="M112" i="213"/>
  <c r="M182" i="232" s="1"/>
  <c r="J113" i="213"/>
  <c r="J187" i="222" s="1"/>
  <c r="E114" i="213"/>
  <c r="E188" i="222" s="1"/>
  <c r="O114" i="213"/>
  <c r="O188" i="222" s="1"/>
  <c r="L115" i="213"/>
  <c r="L213" i="222" s="1"/>
  <c r="Q116" i="213"/>
  <c r="Q220" i="222" s="1"/>
  <c r="N117" i="213"/>
  <c r="N221" i="222" s="1"/>
  <c r="K118" i="213"/>
  <c r="G119" i="213"/>
  <c r="G222" i="222" s="1"/>
  <c r="P119" i="213"/>
  <c r="P222" i="222" s="1"/>
  <c r="M120" i="213"/>
  <c r="M223" i="222" s="1"/>
  <c r="J121" i="213"/>
  <c r="J224" i="222" s="1"/>
  <c r="E122" i="213"/>
  <c r="O122" i="213"/>
  <c r="L123" i="213"/>
  <c r="L265" i="222" s="1"/>
  <c r="Q124" i="213"/>
  <c r="Q266" i="222" s="1"/>
  <c r="N125" i="213"/>
  <c r="N267" i="222" s="1"/>
  <c r="K126" i="213"/>
  <c r="K268" i="222" s="1"/>
  <c r="G127" i="213"/>
  <c r="G295" i="222" s="1"/>
  <c r="P127" i="213"/>
  <c r="P295" i="222" s="1"/>
  <c r="M128" i="213"/>
  <c r="M322" i="222" s="1"/>
  <c r="J129" i="213"/>
  <c r="J323" i="222" s="1"/>
  <c r="E130" i="213"/>
  <c r="E336" i="222" s="1"/>
  <c r="O130" i="213"/>
  <c r="O336" i="222" s="1"/>
  <c r="L134" i="213"/>
  <c r="L360" i="222" s="1"/>
  <c r="Q135" i="213"/>
  <c r="Q361" i="222" s="1"/>
  <c r="N136" i="213"/>
  <c r="N362" i="222" s="1"/>
  <c r="K137" i="213"/>
  <c r="K387" i="222" s="1"/>
  <c r="G138" i="213"/>
  <c r="G394" i="222" s="1"/>
  <c r="P138" i="213"/>
  <c r="P394" i="222" s="1"/>
  <c r="M139" i="213"/>
  <c r="M395" i="222" s="1"/>
  <c r="J140" i="213"/>
  <c r="E141" i="213"/>
  <c r="E396" i="222" s="1"/>
  <c r="O141" i="213"/>
  <c r="O396" i="222" s="1"/>
  <c r="L142" i="213"/>
  <c r="L397" i="222" s="1"/>
  <c r="Q143" i="213"/>
  <c r="Q398" i="222" s="1"/>
  <c r="N144" i="213"/>
  <c r="K145" i="213"/>
  <c r="K439" i="222" s="1"/>
  <c r="G146" i="213"/>
  <c r="G440" i="222" s="1"/>
  <c r="P146" i="213"/>
  <c r="P440" i="222" s="1"/>
  <c r="M147" i="213"/>
  <c r="M441" i="222" s="1"/>
  <c r="J148" i="213"/>
  <c r="J442" i="222" s="1"/>
  <c r="E149" i="213"/>
  <c r="E469" i="222" s="1"/>
  <c r="O149" i="213"/>
  <c r="O469" i="222" s="1"/>
  <c r="L150" i="213"/>
  <c r="L496" i="222" s="1"/>
  <c r="Q151" i="213"/>
  <c r="Q497" i="222" s="1"/>
  <c r="N152" i="213"/>
  <c r="N510" i="222" s="1"/>
  <c r="K156" i="213"/>
  <c r="K534" i="222" s="1"/>
  <c r="G157" i="213"/>
  <c r="G535" i="222" s="1"/>
  <c r="P157" i="213"/>
  <c r="P535" i="222" s="1"/>
  <c r="M158" i="213"/>
  <c r="M536" i="222" s="1"/>
  <c r="J159" i="213"/>
  <c r="J561" i="222" s="1"/>
  <c r="E160" i="213"/>
  <c r="E568" i="222" s="1"/>
  <c r="O160" i="213"/>
  <c r="O568" i="222" s="1"/>
  <c r="L161" i="213"/>
  <c r="L569" i="222" s="1"/>
  <c r="Q162" i="213"/>
  <c r="N163" i="213"/>
  <c r="N570" i="222" s="1"/>
  <c r="K164" i="213"/>
  <c r="K571" i="222" s="1"/>
  <c r="G165" i="213"/>
  <c r="G572" i="222" s="1"/>
  <c r="P165" i="213"/>
  <c r="P572" i="222" s="1"/>
  <c r="M166" i="213"/>
  <c r="J167" i="213"/>
  <c r="J614" i="222" s="1"/>
  <c r="E168" i="213"/>
  <c r="E615" i="222" s="1"/>
  <c r="O168" i="213"/>
  <c r="O615" i="222" s="1"/>
  <c r="L169" i="213"/>
  <c r="L616" i="222" s="1"/>
  <c r="Q170" i="213"/>
  <c r="Q617" i="222" s="1"/>
  <c r="N171" i="213"/>
  <c r="N644" i="222" s="1"/>
  <c r="K172" i="213"/>
  <c r="K671" i="222" s="1"/>
  <c r="G173" i="213"/>
  <c r="G672" i="222" s="1"/>
  <c r="P173" i="213"/>
  <c r="P672" i="222" s="1"/>
  <c r="M174" i="213"/>
  <c r="M685" i="222" s="1"/>
  <c r="J178" i="213"/>
  <c r="J647" i="232" s="1"/>
  <c r="E179" i="213"/>
  <c r="E710" i="222" s="1"/>
  <c r="O179" i="213"/>
  <c r="O710" i="222" s="1"/>
  <c r="L180" i="213"/>
  <c r="L711" i="222" s="1"/>
  <c r="Q181" i="213"/>
  <c r="Q736" i="222" s="1"/>
  <c r="N182" i="213"/>
  <c r="N743" i="222" s="1"/>
  <c r="Q184" i="213"/>
  <c r="N185" i="213"/>
  <c r="N745" i="222" s="1"/>
  <c r="K186" i="213"/>
  <c r="K746" i="222" s="1"/>
  <c r="G187" i="213"/>
  <c r="G747" i="222" s="1"/>
  <c r="P187" i="213"/>
  <c r="P747" i="222" s="1"/>
  <c r="M188" i="213"/>
  <c r="J189" i="213"/>
  <c r="J789" i="222" s="1"/>
  <c r="E190" i="213"/>
  <c r="E790" i="222" s="1"/>
  <c r="O190" i="213"/>
  <c r="O790" i="222" s="1"/>
  <c r="L191" i="213"/>
  <c r="L791" i="222" s="1"/>
  <c r="Q192" i="213"/>
  <c r="Q792" i="222" s="1"/>
  <c r="N193" i="213"/>
  <c r="N819" i="222" s="1"/>
  <c r="K194" i="213"/>
  <c r="K846" i="222" s="1"/>
  <c r="M196" i="213"/>
  <c r="M860" i="222" s="1"/>
  <c r="J46" i="213"/>
  <c r="Q49" i="213"/>
  <c r="L41" i="213"/>
  <c r="O48" i="213"/>
  <c r="Q50" i="213"/>
  <c r="M92" i="213"/>
  <c r="P99" i="213"/>
  <c r="N105" i="213"/>
  <c r="N121" i="222" s="1"/>
  <c r="M108" i="213"/>
  <c r="M162" i="222" s="1"/>
  <c r="L114" i="213"/>
  <c r="L188" i="222" s="1"/>
  <c r="Q115" i="213"/>
  <c r="Q213" i="222" s="1"/>
  <c r="M119" i="213"/>
  <c r="M222"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J97" i="213"/>
  <c r="J47" i="222" s="1"/>
  <c r="E98" i="213"/>
  <c r="O98" i="213"/>
  <c r="O48" i="222" s="1"/>
  <c r="L99" i="213"/>
  <c r="L49" i="222" s="1"/>
  <c r="Q100" i="213"/>
  <c r="N101" i="213"/>
  <c r="N91" i="222" s="1"/>
  <c r="K102" i="213"/>
  <c r="K92" i="222" s="1"/>
  <c r="G103" i="213"/>
  <c r="G93" i="222" s="1"/>
  <c r="P103" i="213"/>
  <c r="P93" i="222" s="1"/>
  <c r="M104" i="213"/>
  <c r="M94" i="222" s="1"/>
  <c r="J105" i="213"/>
  <c r="J121" i="222" s="1"/>
  <c r="E106" i="213"/>
  <c r="O106" i="213"/>
  <c r="O148" i="222" s="1"/>
  <c r="L107" i="213"/>
  <c r="L149" i="222" s="1"/>
  <c r="Q108" i="213"/>
  <c r="Q162" i="222" s="1"/>
  <c r="N112" i="213"/>
  <c r="N182" i="232" s="1"/>
  <c r="K113" i="213"/>
  <c r="K187" i="222" s="1"/>
  <c r="G114" i="213"/>
  <c r="G188" i="222" s="1"/>
  <c r="P114" i="213"/>
  <c r="P188" i="222" s="1"/>
  <c r="M115" i="213"/>
  <c r="M213" i="222" s="1"/>
  <c r="J116" i="213"/>
  <c r="J220" i="222" s="1"/>
  <c r="E117" i="213"/>
  <c r="E221" i="222" s="1"/>
  <c r="O117" i="213"/>
  <c r="O221" i="222" s="1"/>
  <c r="L118" i="213"/>
  <c r="Q119" i="213"/>
  <c r="Q222" i="222" s="1"/>
  <c r="N120" i="213"/>
  <c r="N223" i="222" s="1"/>
  <c r="K121" i="213"/>
  <c r="K224" i="222" s="1"/>
  <c r="G122" i="213"/>
  <c r="P122" i="213"/>
  <c r="M123" i="213"/>
  <c r="M265" i="222" s="1"/>
  <c r="J124" i="213"/>
  <c r="J266" i="222" s="1"/>
  <c r="E125" i="213"/>
  <c r="E267" i="222" s="1"/>
  <c r="O125" i="213"/>
  <c r="O267" i="222" s="1"/>
  <c r="L126" i="213"/>
  <c r="L268" i="222" s="1"/>
  <c r="Q127" i="213"/>
  <c r="Q295" i="222" s="1"/>
  <c r="N128" i="213"/>
  <c r="N322" i="222" s="1"/>
  <c r="K129" i="213"/>
  <c r="K323" i="222" s="1"/>
  <c r="G130" i="213"/>
  <c r="G336" i="222" s="1"/>
  <c r="P130" i="213"/>
  <c r="P336" i="222" s="1"/>
  <c r="M134" i="213"/>
  <c r="M337" i="232" s="1"/>
  <c r="J135" i="213"/>
  <c r="J361" i="222" s="1"/>
  <c r="E136" i="213"/>
  <c r="E362" i="222" s="1"/>
  <c r="O136" i="213"/>
  <c r="O362" i="222" s="1"/>
  <c r="L137" i="213"/>
  <c r="L387" i="222" s="1"/>
  <c r="Q138" i="213"/>
  <c r="Q394" i="222" s="1"/>
  <c r="N139" i="213"/>
  <c r="N395" i="222" s="1"/>
  <c r="K140" i="213"/>
  <c r="G141" i="213"/>
  <c r="G396" i="222" s="1"/>
  <c r="P141" i="213"/>
  <c r="P396" i="222" s="1"/>
  <c r="M142" i="213"/>
  <c r="M397" i="222" s="1"/>
  <c r="J143" i="213"/>
  <c r="J398" i="222" s="1"/>
  <c r="E144" i="213"/>
  <c r="O144" i="213"/>
  <c r="L145" i="213"/>
  <c r="L439" i="222" s="1"/>
  <c r="Q146" i="213"/>
  <c r="Q440" i="222" s="1"/>
  <c r="N147" i="213"/>
  <c r="N441" i="222" s="1"/>
  <c r="K148" i="213"/>
  <c r="K442" i="222" s="1"/>
  <c r="G149" i="213"/>
  <c r="G469" i="222" s="1"/>
  <c r="P149" i="213"/>
  <c r="P469" i="222" s="1"/>
  <c r="M150" i="213"/>
  <c r="M496" i="222" s="1"/>
  <c r="J151" i="213"/>
  <c r="J497" i="222" s="1"/>
  <c r="E152" i="213"/>
  <c r="E510" i="222" s="1"/>
  <c r="O152" i="213"/>
  <c r="O510" i="222" s="1"/>
  <c r="L156" i="213"/>
  <c r="L534" i="222" s="1"/>
  <c r="Q157" i="213"/>
  <c r="Q535" i="222" s="1"/>
  <c r="N158" i="213"/>
  <c r="N536" i="222" s="1"/>
  <c r="K159" i="213"/>
  <c r="K561" i="222" s="1"/>
  <c r="G160" i="213"/>
  <c r="G568" i="222" s="1"/>
  <c r="P160" i="213"/>
  <c r="P568" i="222" s="1"/>
  <c r="M161" i="213"/>
  <c r="M569" i="222" s="1"/>
  <c r="J162" i="213"/>
  <c r="E163" i="213"/>
  <c r="E570" i="222" s="1"/>
  <c r="O163" i="213"/>
  <c r="O570" i="222" s="1"/>
  <c r="L164" i="213"/>
  <c r="L571" i="222" s="1"/>
  <c r="Q165" i="213"/>
  <c r="Q572" i="222" s="1"/>
  <c r="N166" i="213"/>
  <c r="K167" i="213"/>
  <c r="K614" i="222" s="1"/>
  <c r="G168" i="213"/>
  <c r="G615" i="222" s="1"/>
  <c r="P168" i="213"/>
  <c r="P615" i="222" s="1"/>
  <c r="M169" i="213"/>
  <c r="M616" i="222" s="1"/>
  <c r="J170" i="213"/>
  <c r="J617" i="222" s="1"/>
  <c r="E171" i="213"/>
  <c r="E644" i="222" s="1"/>
  <c r="O171" i="213"/>
  <c r="O644" i="222" s="1"/>
  <c r="L172" i="213"/>
  <c r="L671" i="222" s="1"/>
  <c r="Q173" i="213"/>
  <c r="Q672" i="222" s="1"/>
  <c r="N174" i="213"/>
  <c r="N685" i="222" s="1"/>
  <c r="K178" i="213"/>
  <c r="K647" i="232" s="1"/>
  <c r="G179" i="213"/>
  <c r="G710" i="222" s="1"/>
  <c r="P179" i="213"/>
  <c r="P710" i="222" s="1"/>
  <c r="M180" i="213"/>
  <c r="M711" i="222" s="1"/>
  <c r="J181" i="213"/>
  <c r="J736" i="222" s="1"/>
  <c r="E182" i="213"/>
  <c r="E743" i="222" s="1"/>
  <c r="O182" i="213"/>
  <c r="O743" i="222" s="1"/>
  <c r="J184" i="213"/>
  <c r="E185" i="213"/>
  <c r="E745" i="222" s="1"/>
  <c r="O185" i="213"/>
  <c r="O745" i="222" s="1"/>
  <c r="L186" i="213"/>
  <c r="L746" i="222" s="1"/>
  <c r="Q187" i="213"/>
  <c r="Q747" i="222" s="1"/>
  <c r="N188" i="213"/>
  <c r="K189" i="213"/>
  <c r="K789" i="222" s="1"/>
  <c r="G190" i="213"/>
  <c r="G790" i="222" s="1"/>
  <c r="P190" i="213"/>
  <c r="P790" i="222" s="1"/>
  <c r="M191" i="213"/>
  <c r="M791" i="222" s="1"/>
  <c r="J192" i="213"/>
  <c r="J792" i="222" s="1"/>
  <c r="E193" i="213"/>
  <c r="E819" i="222" s="1"/>
  <c r="O193" i="213"/>
  <c r="O819" i="222" s="1"/>
  <c r="L194" i="213"/>
  <c r="L846" i="222" s="1"/>
  <c r="N196" i="213"/>
  <c r="N860" i="222" s="1"/>
  <c r="Q41" i="213"/>
  <c r="L48" i="213"/>
  <c r="K51" i="213"/>
  <c r="J92" i="213"/>
  <c r="O93" i="213"/>
  <c r="O38" i="222" s="1"/>
  <c r="K97" i="213"/>
  <c r="K47" i="222" s="1"/>
  <c r="M99" i="213"/>
  <c r="L102" i="213"/>
  <c r="L92" i="222" s="1"/>
  <c r="P106" i="213"/>
  <c r="M107" i="213"/>
  <c r="J108" i="213"/>
  <c r="E112" i="213"/>
  <c r="E182" i="232" s="1"/>
  <c r="O112" i="213"/>
  <c r="O182" i="232" s="1"/>
  <c r="L113" i="213"/>
  <c r="L187" i="222" s="1"/>
  <c r="Q114" i="213"/>
  <c r="Q188" i="222" s="1"/>
  <c r="N115" i="213"/>
  <c r="N213" i="222" s="1"/>
  <c r="K116" i="213"/>
  <c r="K220" i="222" s="1"/>
  <c r="G117" i="213"/>
  <c r="G221" i="222" s="1"/>
  <c r="P117" i="213"/>
  <c r="P221" i="222" s="1"/>
  <c r="M118" i="213"/>
  <c r="J119" i="213"/>
  <c r="J222" i="222" s="1"/>
  <c r="E120" i="213"/>
  <c r="E223" i="222" s="1"/>
  <c r="O120" i="213"/>
  <c r="O223" i="222" s="1"/>
  <c r="L121" i="213"/>
  <c r="L224" i="222" s="1"/>
  <c r="Q122" i="213"/>
  <c r="N123" i="213"/>
  <c r="N265" i="222" s="1"/>
  <c r="K124" i="213"/>
  <c r="K266" i="222" s="1"/>
  <c r="G125" i="213"/>
  <c r="G267" i="222" s="1"/>
  <c r="P125" i="213"/>
  <c r="P267" i="222" s="1"/>
  <c r="M126" i="213"/>
  <c r="M268" i="222" s="1"/>
  <c r="J127" i="213"/>
  <c r="J295" i="222" s="1"/>
  <c r="E128" i="213"/>
  <c r="E322" i="222" s="1"/>
  <c r="O128" i="213"/>
  <c r="O322" i="222" s="1"/>
  <c r="L129" i="213"/>
  <c r="L323" i="222" s="1"/>
  <c r="Q130" i="213"/>
  <c r="Q336" i="222" s="1"/>
  <c r="N134" i="213"/>
  <c r="N337" i="232" s="1"/>
  <c r="K135" i="213"/>
  <c r="K361" i="222" s="1"/>
  <c r="G136" i="213"/>
  <c r="G362" i="222" s="1"/>
  <c r="P136" i="213"/>
  <c r="P362" i="222" s="1"/>
  <c r="M137" i="213"/>
  <c r="M387" i="222" s="1"/>
  <c r="J138" i="213"/>
  <c r="J394" i="222" s="1"/>
  <c r="E139" i="213"/>
  <c r="E395" i="222" s="1"/>
  <c r="O139" i="213"/>
  <c r="O395" i="222" s="1"/>
  <c r="L140" i="213"/>
  <c r="Q141" i="213"/>
  <c r="Q396" i="222" s="1"/>
  <c r="N142" i="213"/>
  <c r="N397" i="222" s="1"/>
  <c r="K143" i="213"/>
  <c r="K398" i="222" s="1"/>
  <c r="G144" i="213"/>
  <c r="P144" i="213"/>
  <c r="M145" i="213"/>
  <c r="M439" i="222" s="1"/>
  <c r="J146" i="213"/>
  <c r="J440" i="222" s="1"/>
  <c r="E147" i="213"/>
  <c r="E441" i="222" s="1"/>
  <c r="O147" i="213"/>
  <c r="O441" i="222" s="1"/>
  <c r="L148" i="213"/>
  <c r="L442" i="222" s="1"/>
  <c r="Q149" i="213"/>
  <c r="Q469" i="222" s="1"/>
  <c r="N150" i="213"/>
  <c r="N496" i="222" s="1"/>
  <c r="K151" i="213"/>
  <c r="K497" i="222" s="1"/>
  <c r="G152" i="213"/>
  <c r="G510" i="222" s="1"/>
  <c r="P152" i="213"/>
  <c r="P510" i="222" s="1"/>
  <c r="M156" i="213"/>
  <c r="M534" i="222" s="1"/>
  <c r="J157" i="213"/>
  <c r="J535" i="222" s="1"/>
  <c r="E158" i="213"/>
  <c r="E536" i="222" s="1"/>
  <c r="O158" i="213"/>
  <c r="O536" i="222" s="1"/>
  <c r="L159" i="213"/>
  <c r="L561" i="222" s="1"/>
  <c r="Q160" i="213"/>
  <c r="Q568" i="222" s="1"/>
  <c r="N161" i="213"/>
  <c r="N569" i="222" s="1"/>
  <c r="K162" i="213"/>
  <c r="G163" i="213"/>
  <c r="G570" i="222" s="1"/>
  <c r="P163" i="213"/>
  <c r="P570" i="222" s="1"/>
  <c r="M164" i="213"/>
  <c r="M571" i="222" s="1"/>
  <c r="J165" i="213"/>
  <c r="J572" i="222" s="1"/>
  <c r="E166" i="213"/>
  <c r="O166" i="213"/>
  <c r="L167" i="213"/>
  <c r="L614" i="222" s="1"/>
  <c r="Q168" i="213"/>
  <c r="Q615" i="222" s="1"/>
  <c r="N169" i="213"/>
  <c r="N616" i="222" s="1"/>
  <c r="K170" i="213"/>
  <c r="K617" i="222" s="1"/>
  <c r="G171" i="213"/>
  <c r="G644" i="222" s="1"/>
  <c r="P171" i="213"/>
  <c r="P644" i="222" s="1"/>
  <c r="M172" i="213"/>
  <c r="M671" i="222" s="1"/>
  <c r="J173" i="213"/>
  <c r="J672" i="222" s="1"/>
  <c r="E174" i="213"/>
  <c r="E685" i="222" s="1"/>
  <c r="O174" i="213"/>
  <c r="O685" i="222" s="1"/>
  <c r="L178" i="213"/>
  <c r="L647" i="232" s="1"/>
  <c r="Q179" i="213"/>
  <c r="Q710" i="222" s="1"/>
  <c r="N180" i="213"/>
  <c r="N711" i="222" s="1"/>
  <c r="K181" i="213"/>
  <c r="K736" i="222" s="1"/>
  <c r="G182" i="213"/>
  <c r="G743" i="222" s="1"/>
  <c r="P182" i="213"/>
  <c r="P743" i="222" s="1"/>
  <c r="K184" i="213"/>
  <c r="G185" i="213"/>
  <c r="G745" i="222" s="1"/>
  <c r="P185" i="213"/>
  <c r="P745" i="222" s="1"/>
  <c r="M186" i="213"/>
  <c r="M746" i="222" s="1"/>
  <c r="J187" i="213"/>
  <c r="J747" i="222" s="1"/>
  <c r="E188" i="213"/>
  <c r="O188" i="213"/>
  <c r="L189" i="213"/>
  <c r="L789" i="222" s="1"/>
  <c r="Q190" i="213"/>
  <c r="Q790" i="222" s="1"/>
  <c r="N191" i="213"/>
  <c r="N791" i="222" s="1"/>
  <c r="K192" i="213"/>
  <c r="K792" i="222" s="1"/>
  <c r="G193" i="213"/>
  <c r="G819" i="222" s="1"/>
  <c r="P193" i="213"/>
  <c r="P819" i="222" s="1"/>
  <c r="M194" i="213"/>
  <c r="M846" i="222" s="1"/>
  <c r="E196" i="213"/>
  <c r="E860" i="222" s="1"/>
  <c r="O196" i="213"/>
  <c r="O860" i="222" s="1"/>
  <c r="N42" i="213"/>
  <c r="M45" i="213"/>
  <c r="P52" i="213"/>
  <c r="E93" i="213"/>
  <c r="N96" i="213"/>
  <c r="P98" i="213"/>
  <c r="P48" i="222" s="1"/>
  <c r="E101" i="213"/>
  <c r="N104" i="213"/>
  <c r="G106" i="213"/>
  <c r="G148" i="222" s="1"/>
  <c r="J41" i="213"/>
  <c r="O42" i="213"/>
  <c r="N45" i="213"/>
  <c r="P47" i="213"/>
  <c r="J49" i="213"/>
  <c r="O50" i="213"/>
  <c r="L51" i="213"/>
  <c r="Q52" i="213"/>
  <c r="N91" i="213"/>
  <c r="N12" i="222" s="1"/>
  <c r="K92" i="213"/>
  <c r="K13" i="222" s="1"/>
  <c r="G93" i="213"/>
  <c r="G38" i="222" s="1"/>
  <c r="P93" i="213"/>
  <c r="M94" i="213"/>
  <c r="M45" i="222" s="1"/>
  <c r="J95" i="213"/>
  <c r="J46" i="222" s="1"/>
  <c r="E96" i="213"/>
  <c r="O96" i="213"/>
  <c r="L97" i="213"/>
  <c r="L47" i="222" s="1"/>
  <c r="Q98" i="213"/>
  <c r="Q48" i="222" s="1"/>
  <c r="N99" i="213"/>
  <c r="N49" i="222" s="1"/>
  <c r="K100" i="213"/>
  <c r="G101" i="213"/>
  <c r="P101" i="213"/>
  <c r="M102" i="213"/>
  <c r="M92" i="222" s="1"/>
  <c r="J103" i="213"/>
  <c r="J93" i="222" s="1"/>
  <c r="E104" i="213"/>
  <c r="O104" i="213"/>
  <c r="O94" i="222" s="1"/>
  <c r="L105" i="213"/>
  <c r="L121" i="222" s="1"/>
  <c r="Q106" i="213"/>
  <c r="N107" i="213"/>
  <c r="K108" i="213"/>
  <c r="G112" i="213"/>
  <c r="G182" i="232" s="1"/>
  <c r="P112" i="213"/>
  <c r="P186" i="222" s="1"/>
  <c r="M113" i="213"/>
  <c r="M187" i="222" s="1"/>
  <c r="J114" i="213"/>
  <c r="J188" i="222" s="1"/>
  <c r="E115" i="213"/>
  <c r="E213" i="222" s="1"/>
  <c r="O115" i="213"/>
  <c r="O213" i="222" s="1"/>
  <c r="L116" i="213"/>
  <c r="L220" i="222" s="1"/>
  <c r="Q117" i="213"/>
  <c r="Q221" i="222" s="1"/>
  <c r="N118" i="213"/>
  <c r="K119" i="213"/>
  <c r="K222" i="222" s="1"/>
  <c r="G120" i="213"/>
  <c r="G223" i="222" s="1"/>
  <c r="P120" i="213"/>
  <c r="P223" i="222" s="1"/>
  <c r="M121" i="213"/>
  <c r="M224" i="222" s="1"/>
  <c r="J122" i="213"/>
  <c r="E123" i="213"/>
  <c r="E265" i="222" s="1"/>
  <c r="O123" i="213"/>
  <c r="O265" i="222" s="1"/>
  <c r="L124" i="213"/>
  <c r="L266" i="222" s="1"/>
  <c r="Q125" i="213"/>
  <c r="Q267" i="222" s="1"/>
  <c r="N126" i="213"/>
  <c r="N268" i="222" s="1"/>
  <c r="K127" i="213"/>
  <c r="K295" i="222" s="1"/>
  <c r="G128" i="213"/>
  <c r="G322" i="222" s="1"/>
  <c r="P128" i="213"/>
  <c r="P322" i="222" s="1"/>
  <c r="M129" i="213"/>
  <c r="M323" i="222" s="1"/>
  <c r="J130" i="213"/>
  <c r="J336" i="222" s="1"/>
  <c r="E134" i="213"/>
  <c r="E337" i="232" s="1"/>
  <c r="O134" i="213"/>
  <c r="O337" i="232" s="1"/>
  <c r="L135" i="213"/>
  <c r="L361" i="222" s="1"/>
  <c r="Q136" i="213"/>
  <c r="Q362" i="222" s="1"/>
  <c r="N137" i="213"/>
  <c r="N387" i="222" s="1"/>
  <c r="K138" i="213"/>
  <c r="K394" i="222" s="1"/>
  <c r="G139" i="213"/>
  <c r="G395" i="222" s="1"/>
  <c r="P139" i="213"/>
  <c r="P395" i="222" s="1"/>
  <c r="M140" i="213"/>
  <c r="J141" i="213"/>
  <c r="J396" i="222" s="1"/>
  <c r="E142" i="213"/>
  <c r="E397" i="222" s="1"/>
  <c r="O142" i="213"/>
  <c r="O397" i="222" s="1"/>
  <c r="L143" i="213"/>
  <c r="L398" i="222" s="1"/>
  <c r="Q144" i="213"/>
  <c r="N145" i="213"/>
  <c r="N439" i="222" s="1"/>
  <c r="K146" i="213"/>
  <c r="K440" i="222" s="1"/>
  <c r="G147" i="213"/>
  <c r="G441" i="222" s="1"/>
  <c r="P147" i="213"/>
  <c r="P441" i="222" s="1"/>
  <c r="M148" i="213"/>
  <c r="M442" i="222" s="1"/>
  <c r="J149" i="213"/>
  <c r="J469" i="222" s="1"/>
  <c r="E150" i="213"/>
  <c r="E496" i="222" s="1"/>
  <c r="O150" i="213"/>
  <c r="O496" i="222" s="1"/>
  <c r="L151" i="213"/>
  <c r="L497" i="222" s="1"/>
  <c r="Q152" i="213"/>
  <c r="Q510" i="222" s="1"/>
  <c r="N156" i="213"/>
  <c r="N492" i="232" s="1"/>
  <c r="K157" i="213"/>
  <c r="K535" i="222" s="1"/>
  <c r="G158" i="213"/>
  <c r="G536" i="222" s="1"/>
  <c r="P158" i="213"/>
  <c r="P536" i="222" s="1"/>
  <c r="M159" i="213"/>
  <c r="M561" i="222" s="1"/>
  <c r="J160" i="213"/>
  <c r="J568" i="222" s="1"/>
  <c r="E161" i="213"/>
  <c r="E569" i="222" s="1"/>
  <c r="O161" i="213"/>
  <c r="O569" i="222" s="1"/>
  <c r="L162" i="213"/>
  <c r="Q163" i="213"/>
  <c r="Q570" i="222" s="1"/>
  <c r="N164" i="213"/>
  <c r="N571" i="222" s="1"/>
  <c r="K165" i="213"/>
  <c r="K572" i="222" s="1"/>
  <c r="G166" i="213"/>
  <c r="P166" i="213"/>
  <c r="M167" i="213"/>
  <c r="M614" i="222" s="1"/>
  <c r="J168" i="213"/>
  <c r="J615" i="222" s="1"/>
  <c r="E169" i="213"/>
  <c r="E616" i="222" s="1"/>
  <c r="O169" i="213"/>
  <c r="O616" i="222" s="1"/>
  <c r="L170" i="213"/>
  <c r="L617" i="222" s="1"/>
  <c r="Q171" i="213"/>
  <c r="Q644" i="222" s="1"/>
  <c r="N172" i="213"/>
  <c r="N671" i="222" s="1"/>
  <c r="K173" i="213"/>
  <c r="K672" i="222" s="1"/>
  <c r="G174" i="213"/>
  <c r="G685" i="222" s="1"/>
  <c r="P174" i="213"/>
  <c r="P685" i="222" s="1"/>
  <c r="M178" i="213"/>
  <c r="M647" i="232" s="1"/>
  <c r="J179" i="213"/>
  <c r="J710" i="222" s="1"/>
  <c r="E180" i="213"/>
  <c r="E711" i="222" s="1"/>
  <c r="O180" i="213"/>
  <c r="O711" i="222" s="1"/>
  <c r="L181" i="213"/>
  <c r="L736" i="222" s="1"/>
  <c r="Q182" i="213"/>
  <c r="Q743" i="222" s="1"/>
  <c r="L184" i="213"/>
  <c r="Q185" i="213"/>
  <c r="Q745" i="222" s="1"/>
  <c r="N186" i="213"/>
  <c r="N746" i="222" s="1"/>
  <c r="K187" i="213"/>
  <c r="K747" i="222" s="1"/>
  <c r="G188" i="213"/>
  <c r="P188" i="213"/>
  <c r="M189" i="213"/>
  <c r="M789" i="222" s="1"/>
  <c r="J190" i="213"/>
  <c r="J790" i="222" s="1"/>
  <c r="E191" i="213"/>
  <c r="E791" i="222" s="1"/>
  <c r="O191" i="213"/>
  <c r="O791" i="222" s="1"/>
  <c r="L192" i="213"/>
  <c r="L792" i="222" s="1"/>
  <c r="Q193" i="213"/>
  <c r="Q819" i="222" s="1"/>
  <c r="N194" i="213"/>
  <c r="N846" i="222" s="1"/>
  <c r="G196" i="213"/>
  <c r="G860" i="222" s="1"/>
  <c r="P196" i="213"/>
  <c r="P860" i="222" s="1"/>
  <c r="L90" i="213"/>
  <c r="L27" i="232" s="1"/>
  <c r="P44" i="213"/>
  <c r="M91" i="213"/>
  <c r="M12" i="222" s="1"/>
  <c r="L94" i="213"/>
  <c r="L45" i="222" s="1"/>
  <c r="Q95" i="213"/>
  <c r="Q46" i="222" s="1"/>
  <c r="G98" i="213"/>
  <c r="G48" i="222" s="1"/>
  <c r="J100" i="213"/>
  <c r="O101" i="213"/>
  <c r="O91" i="222" s="1"/>
  <c r="Q103" i="213"/>
  <c r="Q93" i="222" s="1"/>
  <c r="K105" i="213"/>
  <c r="K121"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P96" i="213"/>
  <c r="M97" i="213"/>
  <c r="M47" i="222" s="1"/>
  <c r="J98" i="213"/>
  <c r="J48" i="222" s="1"/>
  <c r="E99" i="213"/>
  <c r="O99" i="213"/>
  <c r="O49" i="222" s="1"/>
  <c r="L100" i="213"/>
  <c r="Q101" i="213"/>
  <c r="N102" i="213"/>
  <c r="N92" i="222" s="1"/>
  <c r="K103" i="213"/>
  <c r="K93" i="222" s="1"/>
  <c r="G104" i="213"/>
  <c r="G94" i="222" s="1"/>
  <c r="P104" i="213"/>
  <c r="P94" i="222" s="1"/>
  <c r="M105" i="213"/>
  <c r="M121" i="222" s="1"/>
  <c r="J106" i="213"/>
  <c r="J148" i="222" s="1"/>
  <c r="E107" i="213"/>
  <c r="O107" i="213"/>
  <c r="O149" i="222" s="1"/>
  <c r="L108" i="213"/>
  <c r="Q112" i="213"/>
  <c r="Q186" i="222" s="1"/>
  <c r="N113" i="213"/>
  <c r="N187" i="222" s="1"/>
  <c r="K114" i="213"/>
  <c r="K188" i="222" s="1"/>
  <c r="G115" i="213"/>
  <c r="G213" i="222" s="1"/>
  <c r="P115" i="213"/>
  <c r="P213" i="222" s="1"/>
  <c r="M116" i="213"/>
  <c r="M220" i="222" s="1"/>
  <c r="J117" i="213"/>
  <c r="J221" i="222" s="1"/>
  <c r="E118" i="213"/>
  <c r="O118" i="213"/>
  <c r="L119" i="213"/>
  <c r="L222" i="222" s="1"/>
  <c r="Q120" i="213"/>
  <c r="Q223" i="222" s="1"/>
  <c r="N121" i="213"/>
  <c r="N224" i="222" s="1"/>
  <c r="K122" i="213"/>
  <c r="G123" i="213"/>
  <c r="G265" i="222" s="1"/>
  <c r="P123" i="213"/>
  <c r="P265" i="222" s="1"/>
  <c r="M124" i="213"/>
  <c r="M266" i="222" s="1"/>
  <c r="J125" i="213"/>
  <c r="J267" i="222" s="1"/>
  <c r="E126" i="213"/>
  <c r="E268" i="222" s="1"/>
  <c r="O126" i="213"/>
  <c r="O268" i="222" s="1"/>
  <c r="L127" i="213"/>
  <c r="L295" i="222" s="1"/>
  <c r="Q128" i="213"/>
  <c r="Q322" i="222" s="1"/>
  <c r="N129" i="213"/>
  <c r="N323" i="222" s="1"/>
  <c r="K130" i="213"/>
  <c r="K336" i="222" s="1"/>
  <c r="G134" i="213"/>
  <c r="G337" i="232" s="1"/>
  <c r="P134" i="213"/>
  <c r="P360" i="222" s="1"/>
  <c r="M135" i="213"/>
  <c r="M361" i="222" s="1"/>
  <c r="J136" i="213"/>
  <c r="J362" i="222" s="1"/>
  <c r="E137" i="213"/>
  <c r="E387" i="222" s="1"/>
  <c r="O137" i="213"/>
  <c r="O387" i="222" s="1"/>
  <c r="L138" i="213"/>
  <c r="L394" i="222" s="1"/>
  <c r="Q139" i="213"/>
  <c r="Q395" i="222" s="1"/>
  <c r="N140" i="213"/>
  <c r="K141" i="213"/>
  <c r="K396" i="222" s="1"/>
  <c r="G142" i="213"/>
  <c r="G397" i="222" s="1"/>
  <c r="P142" i="213"/>
  <c r="P397" i="222" s="1"/>
  <c r="M143" i="213"/>
  <c r="M398" i="222" s="1"/>
  <c r="J144" i="213"/>
  <c r="E145" i="213"/>
  <c r="E439" i="222" s="1"/>
  <c r="O145" i="213"/>
  <c r="O439" i="222" s="1"/>
  <c r="L146" i="213"/>
  <c r="L440" i="222" s="1"/>
  <c r="Q147" i="213"/>
  <c r="Q441" i="222" s="1"/>
  <c r="N148" i="213"/>
  <c r="N442" i="222" s="1"/>
  <c r="K149" i="213"/>
  <c r="K469" i="222" s="1"/>
  <c r="G150" i="213"/>
  <c r="G496" i="222" s="1"/>
  <c r="P150" i="213"/>
  <c r="P496" i="222" s="1"/>
  <c r="M151" i="213"/>
  <c r="M497" i="222" s="1"/>
  <c r="J152" i="213"/>
  <c r="J510" i="222" s="1"/>
  <c r="E156" i="213"/>
  <c r="E534" i="222" s="1"/>
  <c r="O156" i="213"/>
  <c r="O534" i="222" s="1"/>
  <c r="L157" i="213"/>
  <c r="L535" i="222" s="1"/>
  <c r="Q158" i="213"/>
  <c r="Q536" i="222" s="1"/>
  <c r="N159" i="213"/>
  <c r="N561" i="222" s="1"/>
  <c r="K160" i="213"/>
  <c r="K568" i="222" s="1"/>
  <c r="G161" i="213"/>
  <c r="G569" i="222" s="1"/>
  <c r="P161" i="213"/>
  <c r="P569" i="222" s="1"/>
  <c r="M162" i="213"/>
  <c r="J163" i="213"/>
  <c r="J570" i="222" s="1"/>
  <c r="E164" i="213"/>
  <c r="E571" i="222" s="1"/>
  <c r="O164" i="213"/>
  <c r="O571" i="222" s="1"/>
  <c r="L165" i="213"/>
  <c r="L572" i="222" s="1"/>
  <c r="Q166" i="213"/>
  <c r="N167" i="213"/>
  <c r="N614" i="222" s="1"/>
  <c r="K168" i="213"/>
  <c r="K615" i="222" s="1"/>
  <c r="G169" i="213"/>
  <c r="G616" i="222" s="1"/>
  <c r="P169" i="213"/>
  <c r="P616" i="222" s="1"/>
  <c r="M170" i="213"/>
  <c r="M617" i="222" s="1"/>
  <c r="J171" i="213"/>
  <c r="J644" i="222" s="1"/>
  <c r="E172" i="213"/>
  <c r="E671" i="222" s="1"/>
  <c r="O172" i="213"/>
  <c r="O671" i="222" s="1"/>
  <c r="L173" i="213"/>
  <c r="L672" i="222" s="1"/>
  <c r="Q174" i="213"/>
  <c r="Q685" i="222" s="1"/>
  <c r="N178" i="213"/>
  <c r="N709" i="222" s="1"/>
  <c r="K179" i="213"/>
  <c r="K710" i="222" s="1"/>
  <c r="G180" i="213"/>
  <c r="G711" i="222" s="1"/>
  <c r="P180" i="213"/>
  <c r="P711" i="222" s="1"/>
  <c r="M181" i="213"/>
  <c r="M736" i="222" s="1"/>
  <c r="J182" i="213"/>
  <c r="J743" i="222" s="1"/>
  <c r="M184" i="213"/>
  <c r="J185" i="213"/>
  <c r="J745" i="222" s="1"/>
  <c r="E186" i="213"/>
  <c r="E746" i="222" s="1"/>
  <c r="O186" i="213"/>
  <c r="O746" i="222" s="1"/>
  <c r="L187" i="213"/>
  <c r="L747" i="222" s="1"/>
  <c r="Q188" i="213"/>
  <c r="N189" i="213"/>
  <c r="N789" i="222" s="1"/>
  <c r="K190" i="213"/>
  <c r="K790" i="222" s="1"/>
  <c r="G191" i="213"/>
  <c r="G791" i="222" s="1"/>
  <c r="P191" i="213"/>
  <c r="P791" i="222" s="1"/>
  <c r="M192" i="213"/>
  <c r="M792" i="222" s="1"/>
  <c r="J193" i="213"/>
  <c r="J819" i="222" s="1"/>
  <c r="E194" i="213"/>
  <c r="E846" i="222" s="1"/>
  <c r="O194" i="213"/>
  <c r="O846" i="222" s="1"/>
  <c r="Q196" i="213"/>
  <c r="Q860" i="222" s="1"/>
  <c r="E27" i="232"/>
  <c r="M182" i="213"/>
  <c r="M743" i="222" s="1"/>
  <c r="E11" i="222"/>
  <c r="M195" i="213"/>
  <c r="M847" i="222" s="1"/>
  <c r="M744" i="222"/>
  <c r="E195" i="213"/>
  <c r="E847" i="222" s="1"/>
  <c r="E183" i="213"/>
  <c r="E744" i="222" s="1"/>
  <c r="O183" i="213"/>
  <c r="O744" i="222" s="1"/>
  <c r="O195" i="213"/>
  <c r="O847" i="222" s="1"/>
  <c r="G195" i="213"/>
  <c r="G847" i="222" s="1"/>
  <c r="G183" i="213"/>
  <c r="G744" i="222" s="1"/>
  <c r="P195" i="213"/>
  <c r="P847" i="222" s="1"/>
  <c r="P183" i="213"/>
  <c r="P744" i="222" s="1"/>
  <c r="N195" i="213"/>
  <c r="N847" i="222" s="1"/>
  <c r="N183" i="213"/>
  <c r="N744" i="222" s="1"/>
  <c r="Q195" i="213"/>
  <c r="Q847" i="222" s="1"/>
  <c r="Q183" i="213"/>
  <c r="Q744" i="222" s="1"/>
  <c r="J195" i="213"/>
  <c r="J847" i="222" s="1"/>
  <c r="J183" i="213"/>
  <c r="J744" i="222" s="1"/>
  <c r="K195" i="213"/>
  <c r="K847" i="222" s="1"/>
  <c r="K183" i="213"/>
  <c r="K744" i="222" s="1"/>
  <c r="L195" i="213"/>
  <c r="L847" i="222" s="1"/>
  <c r="L183" i="213"/>
  <c r="L744"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83" i="222" l="1"/>
  <c r="Q56" i="222"/>
  <c r="O83" i="222"/>
  <c r="O56" i="222"/>
  <c r="L83" i="222"/>
  <c r="L56" i="222"/>
  <c r="P83" i="222"/>
  <c r="P56" i="222"/>
  <c r="E83" i="222"/>
  <c r="E56" i="222"/>
  <c r="G83" i="222"/>
  <c r="G56" i="222"/>
  <c r="J83" i="222"/>
  <c r="J56" i="222"/>
  <c r="N83" i="222"/>
  <c r="N56" i="222"/>
  <c r="K83" i="222"/>
  <c r="K56" i="222"/>
  <c r="M83" i="222"/>
  <c r="M56" i="222"/>
  <c r="K432" i="222"/>
  <c r="K405" i="222"/>
  <c r="M432" i="222"/>
  <c r="M405" i="222"/>
  <c r="J432" i="222"/>
  <c r="J405" i="222"/>
  <c r="N432" i="222"/>
  <c r="N405" i="222"/>
  <c r="P432" i="222"/>
  <c r="P405" i="222"/>
  <c r="O432" i="222"/>
  <c r="O405" i="222"/>
  <c r="G432" i="222"/>
  <c r="G405" i="222"/>
  <c r="E432" i="222"/>
  <c r="E405" i="222"/>
  <c r="Q432" i="222"/>
  <c r="Q405" i="222"/>
  <c r="L432" i="222"/>
  <c r="L405" i="222"/>
  <c r="K606" i="222"/>
  <c r="K579" i="222"/>
  <c r="J606" i="222"/>
  <c r="J579" i="222"/>
  <c r="L606" i="222"/>
  <c r="L579" i="222"/>
  <c r="Q606" i="222"/>
  <c r="Q579" i="222"/>
  <c r="M606" i="222"/>
  <c r="M579" i="222"/>
  <c r="O606" i="222"/>
  <c r="O579" i="222"/>
  <c r="E606" i="222"/>
  <c r="E579" i="222"/>
  <c r="N606" i="222"/>
  <c r="N579" i="222"/>
  <c r="P606" i="222"/>
  <c r="P579" i="222"/>
  <c r="G606" i="222"/>
  <c r="G579" i="222"/>
  <c r="G781" i="222"/>
  <c r="G754" i="222"/>
  <c r="K781" i="222"/>
  <c r="K754" i="222"/>
  <c r="J781" i="222"/>
  <c r="J754" i="222"/>
  <c r="L781" i="222"/>
  <c r="L754" i="222"/>
  <c r="Q781" i="222"/>
  <c r="Q754" i="222"/>
  <c r="O781" i="222"/>
  <c r="O754" i="222"/>
  <c r="M781" i="222"/>
  <c r="M754" i="222"/>
  <c r="E781" i="222"/>
  <c r="E754" i="222"/>
  <c r="N781" i="222"/>
  <c r="N754" i="222"/>
  <c r="P781" i="222"/>
  <c r="P754" i="222"/>
  <c r="G258" i="222"/>
  <c r="G231" i="222"/>
  <c r="O258" i="222"/>
  <c r="O231" i="222"/>
  <c r="N258" i="222"/>
  <c r="N231" i="222"/>
  <c r="K258" i="222"/>
  <c r="K231" i="222"/>
  <c r="P258" i="222"/>
  <c r="P231" i="222"/>
  <c r="E258" i="222"/>
  <c r="E231" i="222"/>
  <c r="Q258" i="222"/>
  <c r="Q231" i="222"/>
  <c r="J258" i="222"/>
  <c r="J231" i="222"/>
  <c r="M258" i="222"/>
  <c r="M231" i="222"/>
  <c r="L258" i="222"/>
  <c r="L231" i="222"/>
  <c r="Q780" i="222"/>
  <c r="G780" i="222"/>
  <c r="G765" i="222"/>
  <c r="K780" i="222"/>
  <c r="L780" i="222"/>
  <c r="O780" i="222"/>
  <c r="L765" i="222"/>
  <c r="N780" i="222"/>
  <c r="Q765" i="222"/>
  <c r="O765" i="222"/>
  <c r="J765" i="222"/>
  <c r="M765" i="222"/>
  <c r="N765" i="222"/>
  <c r="K765" i="222"/>
  <c r="J780" i="222"/>
  <c r="P780" i="222"/>
  <c r="M780" i="222"/>
  <c r="P765" i="222"/>
  <c r="E780" i="222"/>
  <c r="E765" i="222"/>
  <c r="L605" i="222"/>
  <c r="O605" i="222"/>
  <c r="E605" i="222"/>
  <c r="N605" i="222"/>
  <c r="P605" i="222"/>
  <c r="M605" i="222"/>
  <c r="Q605" i="222"/>
  <c r="G605" i="222"/>
  <c r="K605" i="222"/>
  <c r="J605" i="222"/>
  <c r="P67" i="222"/>
  <c r="Q82" i="222"/>
  <c r="G67" i="222"/>
  <c r="J67" i="222"/>
  <c r="L82" i="222"/>
  <c r="N67" i="222"/>
  <c r="K67" i="222"/>
  <c r="O67" i="222"/>
  <c r="N82" i="222"/>
  <c r="M67" i="222"/>
  <c r="O82" i="222"/>
  <c r="K416" i="222"/>
  <c r="M431" i="222"/>
  <c r="M416" i="222"/>
  <c r="P431" i="222"/>
  <c r="O431" i="222"/>
  <c r="J416" i="222"/>
  <c r="N416" i="222"/>
  <c r="G431" i="222"/>
  <c r="E431" i="222"/>
  <c r="P416" i="222"/>
  <c r="O416" i="222"/>
  <c r="G416" i="222"/>
  <c r="E416" i="222"/>
  <c r="Q431" i="222"/>
  <c r="N431" i="222"/>
  <c r="Q416" i="222"/>
  <c r="J431" i="222"/>
  <c r="L431" i="222"/>
  <c r="L416" i="222"/>
  <c r="K431" i="222"/>
  <c r="N257" i="222"/>
  <c r="Q257" i="222"/>
  <c r="P257" i="222"/>
  <c r="G257" i="222"/>
  <c r="O257" i="222"/>
  <c r="J257" i="222"/>
  <c r="E257" i="222"/>
  <c r="K257" i="222"/>
  <c r="M257" i="222"/>
  <c r="L257" i="222"/>
  <c r="J590" i="222"/>
  <c r="L590" i="222"/>
  <c r="Q590" i="222"/>
  <c r="M590" i="222"/>
  <c r="O590" i="222"/>
  <c r="E590" i="222"/>
  <c r="N590" i="222"/>
  <c r="P590" i="222"/>
  <c r="G590" i="222"/>
  <c r="K590" i="222"/>
  <c r="G242" i="222"/>
  <c r="O242" i="222"/>
  <c r="N242" i="222"/>
  <c r="K242" i="222"/>
  <c r="P242" i="222"/>
  <c r="E242" i="222"/>
  <c r="Q242" i="222"/>
  <c r="J242" i="222"/>
  <c r="M242" i="222"/>
  <c r="L242" i="222"/>
  <c r="J107" i="217"/>
  <c r="G534" i="222"/>
  <c r="E709" i="222"/>
  <c r="O107" i="217"/>
  <c r="K107" i="217"/>
  <c r="M107" i="217"/>
  <c r="P107" i="217"/>
  <c r="Q107" i="217"/>
  <c r="N107" i="217"/>
  <c r="L107" i="217"/>
  <c r="P492" i="232"/>
  <c r="E92" i="222"/>
  <c r="Q337" i="232"/>
  <c r="M82" i="222"/>
  <c r="P12" i="222"/>
  <c r="L94" i="222"/>
  <c r="O647" i="232"/>
  <c r="P13" i="222"/>
  <c r="K337" i="232"/>
  <c r="O13" i="222"/>
  <c r="L67" i="222"/>
  <c r="P148" i="222"/>
  <c r="N186" i="222"/>
  <c r="E47" i="222"/>
  <c r="N45" i="222"/>
  <c r="J94" i="222"/>
  <c r="P45" i="222"/>
  <c r="K97" i="217"/>
  <c r="L91" i="222"/>
  <c r="G92" i="222"/>
  <c r="L186" i="222"/>
  <c r="L709" i="222"/>
  <c r="Q67" i="222"/>
  <c r="K49" i="222"/>
  <c r="N149" i="222"/>
  <c r="P38" i="222"/>
  <c r="M88" i="217"/>
  <c r="J91" i="222"/>
  <c r="L48" i="222"/>
  <c r="M48" i="222"/>
  <c r="O360" i="222"/>
  <c r="Q709" i="222"/>
  <c r="O88" i="217"/>
  <c r="G162" i="222"/>
  <c r="N46" i="222"/>
  <c r="L162" i="222"/>
  <c r="E148" i="222"/>
  <c r="O11" i="222"/>
  <c r="Q91" i="222"/>
  <c r="J92" i="222"/>
  <c r="G186" i="222"/>
  <c r="E121" i="222"/>
  <c r="K88" i="217"/>
  <c r="G49" i="222"/>
  <c r="L148" i="222"/>
  <c r="N94" i="222"/>
  <c r="Q149" i="222"/>
  <c r="P82" i="222"/>
  <c r="O121" i="222"/>
  <c r="O186" i="222"/>
  <c r="J709" i="222"/>
  <c r="E45" i="222"/>
  <c r="Q11" i="222"/>
  <c r="K12" i="222"/>
  <c r="G45" i="222"/>
  <c r="G47" i="222"/>
  <c r="M49" i="222"/>
  <c r="L12" i="222"/>
  <c r="Q47" i="222"/>
  <c r="O162" i="222"/>
  <c r="M186" i="222"/>
  <c r="K492" i="232"/>
  <c r="P709" i="222"/>
  <c r="N97" i="217"/>
  <c r="G11" i="222"/>
  <c r="K94" i="222"/>
  <c r="L38" i="222"/>
  <c r="Q49" i="222"/>
  <c r="N148" i="222"/>
  <c r="O46" i="222"/>
  <c r="M93" i="222"/>
  <c r="M360" i="222"/>
  <c r="E162" i="222"/>
  <c r="L92" i="217"/>
  <c r="K27" i="232"/>
  <c r="L46" i="222"/>
  <c r="O47" i="222"/>
  <c r="G91" i="222"/>
  <c r="M13" i="222"/>
  <c r="J162" i="222"/>
  <c r="O93" i="222"/>
  <c r="J182" i="232"/>
  <c r="J337" i="232"/>
  <c r="E49" i="222"/>
  <c r="Q182" i="232"/>
  <c r="O492" i="232"/>
  <c r="E46" i="222"/>
  <c r="Q88" i="217"/>
  <c r="P11" i="222"/>
  <c r="P49" i="222"/>
  <c r="J49" i="222"/>
  <c r="J12" i="222"/>
  <c r="K162" i="222"/>
  <c r="K82" i="222"/>
  <c r="M149" i="222"/>
  <c r="P162" i="222"/>
  <c r="M91" i="222"/>
  <c r="J45" i="222"/>
  <c r="M46" i="222"/>
  <c r="P182" i="232"/>
  <c r="N360" i="222"/>
  <c r="J492" i="232"/>
  <c r="M492" i="232"/>
  <c r="G709" i="222"/>
  <c r="J82" i="222"/>
  <c r="J88" i="217"/>
  <c r="P91" i="222"/>
  <c r="P92" i="217"/>
  <c r="L492" i="232"/>
  <c r="E38" i="222"/>
  <c r="M92" i="217"/>
  <c r="P97" i="217"/>
  <c r="N27" i="232"/>
  <c r="M38" i="222"/>
  <c r="P92" i="222"/>
  <c r="G121" i="222"/>
  <c r="Q148" i="222"/>
  <c r="P121" i="222"/>
  <c r="N93" i="222"/>
  <c r="K149" i="222"/>
  <c r="G82" i="222"/>
  <c r="J149" i="222"/>
  <c r="K186" i="222"/>
  <c r="L337" i="232"/>
  <c r="Q492" i="232"/>
  <c r="M709" i="222"/>
  <c r="J11" i="222"/>
  <c r="G13" i="222"/>
  <c r="Q13" i="222"/>
  <c r="Q45" i="222"/>
  <c r="J13" i="222"/>
  <c r="Q121" i="222"/>
  <c r="N48" i="222"/>
  <c r="E186" i="222"/>
  <c r="K709" i="222"/>
  <c r="E48" i="222"/>
  <c r="N92" i="217"/>
  <c r="K92" i="217"/>
  <c r="P88" i="217"/>
  <c r="Q27" i="232"/>
  <c r="L11" i="222"/>
  <c r="N534" i="222"/>
  <c r="E93" i="222"/>
  <c r="E149" i="222"/>
  <c r="M97" i="217"/>
  <c r="J97" i="217"/>
  <c r="O92" i="217"/>
  <c r="N11" i="222"/>
  <c r="E360" i="222"/>
  <c r="E91" i="222"/>
  <c r="E82" i="222"/>
  <c r="E13" i="222"/>
  <c r="L97" i="217"/>
  <c r="J92" i="217"/>
  <c r="O97" i="217"/>
  <c r="P27" i="232"/>
  <c r="G360" i="222"/>
  <c r="M11" i="222"/>
  <c r="E94" i="222"/>
  <c r="N88" i="217"/>
  <c r="L88" i="217"/>
  <c r="Q92" i="217"/>
  <c r="P337" i="232"/>
  <c r="E492" i="232"/>
  <c r="N647" i="232"/>
  <c r="E12" i="222"/>
  <c r="Q97" i="217"/>
  <c r="E67"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30" i="222" l="1"/>
  <c r="J232" i="222" s="1"/>
  <c r="J55" i="222"/>
  <c r="J57" i="222" s="1"/>
  <c r="J578" i="222"/>
  <c r="J580" i="222" s="1"/>
  <c r="J753" i="222"/>
  <c r="J755" i="222" s="1"/>
  <c r="J404" i="222"/>
  <c r="J406" i="222" s="1"/>
  <c r="J207" i="232"/>
  <c r="J209" i="232" s="1"/>
  <c r="J362" i="232"/>
  <c r="J672" i="232"/>
  <c r="J674" i="232" s="1"/>
  <c r="J686" i="232" s="1"/>
  <c r="J517" i="232"/>
  <c r="J519" i="232" s="1"/>
  <c r="J531" i="232" s="1"/>
  <c r="J183" i="232"/>
  <c r="J338" i="232"/>
  <c r="J493" i="232"/>
  <c r="J648" i="232"/>
  <c r="J399" i="222"/>
  <c r="J400" i="222" s="1"/>
  <c r="J712" i="222"/>
  <c r="J713" i="222" s="1"/>
  <c r="J537" i="222"/>
  <c r="J538" i="222" s="1"/>
  <c r="J748" i="222"/>
  <c r="J749" i="222" s="1"/>
  <c r="J95" i="222"/>
  <c r="J96" i="222" s="1"/>
  <c r="J793" i="222"/>
  <c r="J794" i="222" s="1"/>
  <c r="J269" i="222"/>
  <c r="J270" i="222" s="1"/>
  <c r="J363" i="222"/>
  <c r="J364" i="222" s="1"/>
  <c r="J225" i="222"/>
  <c r="J226" i="222" s="1"/>
  <c r="J573" i="222"/>
  <c r="J574" i="222" s="1"/>
  <c r="J50" i="222"/>
  <c r="J51" i="222" s="1"/>
  <c r="J618" i="222"/>
  <c r="J619" i="222" s="1"/>
  <c r="J14" i="222"/>
  <c r="J15" i="222" s="1"/>
  <c r="J443" i="222"/>
  <c r="J444" i="222" s="1"/>
  <c r="J189" i="222"/>
  <c r="J190" i="222" s="1"/>
  <c r="J15" i="233"/>
  <c r="M5" i="233"/>
  <c r="J17" i="233"/>
  <c r="J126" i="217"/>
  <c r="J116" i="217"/>
  <c r="J28" i="232"/>
  <c r="J29" i="232" s="1"/>
  <c r="J230" i="217"/>
  <c r="J52" i="232"/>
  <c r="J54" i="232" s="1"/>
  <c r="J66" i="232" s="1"/>
  <c r="J17" i="232"/>
  <c r="J121" i="217"/>
  <c r="J123" i="217" s="1"/>
  <c r="J237" i="217"/>
  <c r="J239" i="217" s="1"/>
  <c r="M5" i="232"/>
  <c r="J15" i="232"/>
  <c r="J751" i="222"/>
  <c r="J761" i="222" s="1"/>
  <c r="J771" i="222" s="1"/>
  <c r="J848" i="222"/>
  <c r="J850" i="222" s="1"/>
  <c r="J796" i="222"/>
  <c r="J715" i="222"/>
  <c r="J673" i="222"/>
  <c r="J498" i="222"/>
  <c r="J576" i="222"/>
  <c r="J540" i="222"/>
  <c r="J402" i="222"/>
  <c r="J621" i="222"/>
  <c r="J446" i="222"/>
  <c r="J366" i="222"/>
  <c r="J228" i="222"/>
  <c r="J272" i="222"/>
  <c r="J324" i="222"/>
  <c r="J192" i="222"/>
  <c r="J17" i="222"/>
  <c r="J98" i="222"/>
  <c r="J150"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58" i="222" l="1"/>
  <c r="J407" i="222"/>
  <c r="J212" i="233" s="1"/>
  <c r="J581" i="222"/>
  <c r="J301" i="233" s="1"/>
  <c r="J756" i="222"/>
  <c r="J390" i="233" s="1"/>
  <c r="J233" i="222"/>
  <c r="J123" i="233" s="1"/>
  <c r="J10" i="217"/>
  <c r="J221" i="232"/>
  <c r="J364" i="232"/>
  <c r="J376" i="232" s="1"/>
  <c r="J649" i="232"/>
  <c r="J494" i="232"/>
  <c r="J339" i="232"/>
  <c r="J184" i="232"/>
  <c r="K207" i="232"/>
  <c r="K362" i="232"/>
  <c r="K517" i="232"/>
  <c r="K672" i="232"/>
  <c r="J194" i="222"/>
  <c r="J117" i="233" s="1"/>
  <c r="J448" i="222"/>
  <c r="J219" i="233" s="1"/>
  <c r="J542" i="222"/>
  <c r="J295" i="233" s="1"/>
  <c r="J100" i="222"/>
  <c r="J623" i="222"/>
  <c r="J308" i="233" s="1"/>
  <c r="J368" i="222"/>
  <c r="J206" i="233" s="1"/>
  <c r="J717" i="222"/>
  <c r="J384" i="233" s="1"/>
  <c r="J798" i="222"/>
  <c r="J274" i="222"/>
  <c r="J130" i="233" s="1"/>
  <c r="J20" i="222"/>
  <c r="J24" i="222" s="1"/>
  <c r="J19" i="222"/>
  <c r="J10" i="233"/>
  <c r="J10" i="232"/>
  <c r="K15" i="233"/>
  <c r="N5" i="233"/>
  <c r="K17" i="233"/>
  <c r="K2" i="233"/>
  <c r="J371" i="222"/>
  <c r="J378" i="222" s="1"/>
  <c r="J208" i="233" s="1"/>
  <c r="J369" i="222"/>
  <c r="J373" i="222" s="1"/>
  <c r="J370" i="222"/>
  <c r="J374" i="222" s="1"/>
  <c r="J720" i="222"/>
  <c r="J727" i="222" s="1"/>
  <c r="J386" i="233" s="1"/>
  <c r="J718" i="222"/>
  <c r="J722" i="222" s="1"/>
  <c r="J719" i="222"/>
  <c r="J723" i="222" s="1"/>
  <c r="J275" i="222"/>
  <c r="J280" i="222" s="1"/>
  <c r="J276" i="222"/>
  <c r="J281" i="222" s="1"/>
  <c r="J278" i="222"/>
  <c r="J286" i="222" s="1"/>
  <c r="J277" i="222"/>
  <c r="J285" i="222" s="1"/>
  <c r="J452" i="222"/>
  <c r="J460" i="222" s="1"/>
  <c r="J450" i="222"/>
  <c r="J455" i="222" s="1"/>
  <c r="J451" i="222"/>
  <c r="J459" i="222" s="1"/>
  <c r="J449" i="222"/>
  <c r="J454" i="222" s="1"/>
  <c r="J801" i="222"/>
  <c r="J809" i="222" s="1"/>
  <c r="J802" i="222"/>
  <c r="J810" i="222" s="1"/>
  <c r="J800" i="222"/>
  <c r="J805" i="222" s="1"/>
  <c r="J799" i="222"/>
  <c r="J804" i="222" s="1"/>
  <c r="J499" i="222"/>
  <c r="J500" i="222"/>
  <c r="J627" i="222"/>
  <c r="J635" i="222" s="1"/>
  <c r="J624" i="222"/>
  <c r="J629" i="222" s="1"/>
  <c r="J625" i="222"/>
  <c r="J630" i="222" s="1"/>
  <c r="J626" i="222"/>
  <c r="J634" i="222" s="1"/>
  <c r="J849" i="222"/>
  <c r="J325" i="222"/>
  <c r="J326" i="222"/>
  <c r="J408" i="222"/>
  <c r="J414" i="222" s="1"/>
  <c r="J409" i="222"/>
  <c r="J415" i="222" s="1"/>
  <c r="J412" i="222"/>
  <c r="J422" i="222" s="1"/>
  <c r="J411" i="222"/>
  <c r="J421" i="222" s="1"/>
  <c r="J410" i="222"/>
  <c r="J511" i="222" s="1"/>
  <c r="J760" i="222"/>
  <c r="J770" i="222" s="1"/>
  <c r="J759" i="222"/>
  <c r="J861" i="222" s="1"/>
  <c r="J757" i="222"/>
  <c r="J763" i="222" s="1"/>
  <c r="J758" i="222"/>
  <c r="J764" i="222" s="1"/>
  <c r="J674" i="222"/>
  <c r="J675" i="222"/>
  <c r="J544" i="222"/>
  <c r="J548" i="222" s="1"/>
  <c r="J545" i="222"/>
  <c r="J552" i="222" s="1"/>
  <c r="J297" i="233" s="1"/>
  <c r="J543" i="222"/>
  <c r="J547" i="222" s="1"/>
  <c r="J237" i="222"/>
  <c r="J247" i="222" s="1"/>
  <c r="J238" i="222"/>
  <c r="J248" i="222" s="1"/>
  <c r="J234" i="222"/>
  <c r="J240" i="222" s="1"/>
  <c r="J236" i="222"/>
  <c r="J337" i="222" s="1"/>
  <c r="J235" i="222"/>
  <c r="J241" i="222" s="1"/>
  <c r="J583" i="222"/>
  <c r="J589" i="222" s="1"/>
  <c r="J584" i="222"/>
  <c r="J686" i="222" s="1"/>
  <c r="J585" i="222"/>
  <c r="J595" i="222" s="1"/>
  <c r="J586" i="222"/>
  <c r="J596" i="222" s="1"/>
  <c r="J582" i="222"/>
  <c r="J588" i="222" s="1"/>
  <c r="J197" i="222"/>
  <c r="J204" i="222" s="1"/>
  <c r="J119" i="233" s="1"/>
  <c r="J196" i="222"/>
  <c r="J200" i="222" s="1"/>
  <c r="J195" i="222"/>
  <c r="J199" i="222" s="1"/>
  <c r="J152" i="222"/>
  <c r="J151" i="222"/>
  <c r="J103" i="222"/>
  <c r="J111" i="222" s="1"/>
  <c r="J104" i="222"/>
  <c r="J112" i="222" s="1"/>
  <c r="J102" i="222"/>
  <c r="J107" i="222" s="1"/>
  <c r="J101" i="222"/>
  <c r="J106" i="222" s="1"/>
  <c r="J61" i="222"/>
  <c r="J60" i="222"/>
  <c r="J66" i="222" s="1"/>
  <c r="J59" i="222"/>
  <c r="J65" i="222" s="1"/>
  <c r="J62" i="222"/>
  <c r="J72" i="222" s="1"/>
  <c r="J63" i="222"/>
  <c r="J73" i="222" s="1"/>
  <c r="J22" i="222"/>
  <c r="J29" i="222" s="1"/>
  <c r="J21" i="222"/>
  <c r="J25" i="222" s="1"/>
  <c r="K52" i="232"/>
  <c r="K240" i="217"/>
  <c r="K230" i="217"/>
  <c r="J125" i="217"/>
  <c r="J127" i="217" s="1"/>
  <c r="J241" i="217"/>
  <c r="J249" i="217" s="1"/>
  <c r="K122" i="217"/>
  <c r="K126" i="217"/>
  <c r="K2" i="232"/>
  <c r="N5" i="232"/>
  <c r="K116" i="217"/>
  <c r="K17" i="232"/>
  <c r="K15" i="232"/>
  <c r="K751" i="222"/>
  <c r="K796" i="222"/>
  <c r="K848" i="222"/>
  <c r="K850" i="222" s="1"/>
  <c r="K715" i="222"/>
  <c r="K576" i="222"/>
  <c r="K540" i="222"/>
  <c r="K402" i="222"/>
  <c r="K621" i="222"/>
  <c r="K446" i="222"/>
  <c r="K498" i="222"/>
  <c r="K673" i="222"/>
  <c r="K366" i="222"/>
  <c r="K272" i="222"/>
  <c r="K324" i="222"/>
  <c r="K192" i="222"/>
  <c r="K228" i="222"/>
  <c r="K17" i="222"/>
  <c r="K150" i="222"/>
  <c r="K98"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K230" i="222" l="1"/>
  <c r="K232" i="222" s="1"/>
  <c r="K753" i="222"/>
  <c r="K755" i="222" s="1"/>
  <c r="K578" i="222"/>
  <c r="K580" i="222" s="1"/>
  <c r="K404" i="222"/>
  <c r="K406" i="222" s="1"/>
  <c r="K55" i="222"/>
  <c r="K57" i="222" s="1"/>
  <c r="J782" i="222"/>
  <c r="J851" i="222"/>
  <c r="J852" i="222" s="1"/>
  <c r="J855" i="222" s="1"/>
  <c r="J607" i="222"/>
  <c r="J676" i="222"/>
  <c r="J677" i="222" s="1"/>
  <c r="J680" i="222" s="1"/>
  <c r="J84" i="222"/>
  <c r="J163" i="222"/>
  <c r="J153" i="222"/>
  <c r="J154" i="222" s="1"/>
  <c r="J157" i="222" s="1"/>
  <c r="J433" i="222"/>
  <c r="J501" i="222"/>
  <c r="J502" i="222" s="1"/>
  <c r="J505" i="222" s="1"/>
  <c r="J259" i="222"/>
  <c r="J327" i="222"/>
  <c r="J328" i="222" s="1"/>
  <c r="J766" i="222"/>
  <c r="J767" i="222" s="1"/>
  <c r="J832" i="222" s="1"/>
  <c r="J591" i="222"/>
  <c r="J592" i="222" s="1"/>
  <c r="J657" i="222" s="1"/>
  <c r="J68" i="222"/>
  <c r="J69" i="222" s="1"/>
  <c r="J417" i="222"/>
  <c r="J418" i="222" s="1"/>
  <c r="J243" i="222"/>
  <c r="J244" i="222" s="1"/>
  <c r="J652"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27" i="222"/>
  <c r="J698" i="232"/>
  <c r="J826" i="222"/>
  <c r="J690" i="232"/>
  <c r="J651" i="222"/>
  <c r="J535" i="232"/>
  <c r="J653" i="222"/>
  <c r="J550" i="232"/>
  <c r="J476" i="222"/>
  <c r="J380" i="232"/>
  <c r="J478" i="222"/>
  <c r="J395" i="232"/>
  <c r="J85" i="232"/>
  <c r="J477" i="222"/>
  <c r="J388" i="232"/>
  <c r="J304" i="222"/>
  <c r="J240" i="232"/>
  <c r="J302" i="222"/>
  <c r="J225" i="232"/>
  <c r="J303" i="222"/>
  <c r="J233" i="232"/>
  <c r="K183" i="232"/>
  <c r="K338" i="232"/>
  <c r="K493" i="232"/>
  <c r="K648" i="232"/>
  <c r="L207" i="232"/>
  <c r="L362" i="232"/>
  <c r="L517" i="232"/>
  <c r="L672" i="232"/>
  <c r="J13" i="232"/>
  <c r="J78" i="232"/>
  <c r="J70" i="232"/>
  <c r="J130" i="222"/>
  <c r="J129" i="222"/>
  <c r="J128" i="222"/>
  <c r="J13" i="233"/>
  <c r="J828" i="222"/>
  <c r="J41" i="233"/>
  <c r="J28" i="233"/>
  <c r="J34" i="233"/>
  <c r="K793" i="222"/>
  <c r="K794" i="222" s="1"/>
  <c r="K798" i="222" s="1"/>
  <c r="K269" i="222"/>
  <c r="K270" i="222" s="1"/>
  <c r="K274" i="222" s="1"/>
  <c r="K130" i="233" s="1"/>
  <c r="K573" i="222"/>
  <c r="K574" i="222" s="1"/>
  <c r="K50" i="222"/>
  <c r="K51" i="222" s="1"/>
  <c r="K58" i="222" s="1"/>
  <c r="K95" i="222"/>
  <c r="K96" i="222" s="1"/>
  <c r="K100" i="222" s="1"/>
  <c r="K618" i="222"/>
  <c r="K619" i="222" s="1"/>
  <c r="K623" i="222" s="1"/>
  <c r="K308" i="233" s="1"/>
  <c r="K14" i="222"/>
  <c r="K15" i="222" s="1"/>
  <c r="K19" i="222" s="1"/>
  <c r="K443" i="222"/>
  <c r="K444" i="222" s="1"/>
  <c r="K448" i="222" s="1"/>
  <c r="K219" i="233" s="1"/>
  <c r="K189" i="222"/>
  <c r="K190" i="222" s="1"/>
  <c r="K194" i="222" s="1"/>
  <c r="K117" i="233" s="1"/>
  <c r="K225" i="222"/>
  <c r="K226" i="222" s="1"/>
  <c r="K537" i="222"/>
  <c r="K538" i="222" s="1"/>
  <c r="K542" i="222" s="1"/>
  <c r="K295" i="233" s="1"/>
  <c r="K748" i="222"/>
  <c r="K749" i="222" s="1"/>
  <c r="K399" i="222"/>
  <c r="K400" i="222" s="1"/>
  <c r="K712" i="222"/>
  <c r="K713" i="222" s="1"/>
  <c r="K717" i="222" s="1"/>
  <c r="K384" i="233" s="1"/>
  <c r="K363" i="222"/>
  <c r="K364" i="222" s="1"/>
  <c r="K368" i="222" s="1"/>
  <c r="K206" i="233" s="1"/>
  <c r="K20" i="222"/>
  <c r="K24" i="222" s="1"/>
  <c r="J37" i="233"/>
  <c r="J44" i="233"/>
  <c r="O5" i="233"/>
  <c r="L15" i="233"/>
  <c r="J36" i="233"/>
  <c r="J43" i="233"/>
  <c r="L17" i="233"/>
  <c r="K11" i="233"/>
  <c r="K11" i="232"/>
  <c r="J30" i="233"/>
  <c r="K760" i="222"/>
  <c r="K770" i="222" s="1"/>
  <c r="K761" i="222"/>
  <c r="K771" i="222" s="1"/>
  <c r="K759" i="222"/>
  <c r="K861" i="222" s="1"/>
  <c r="K757" i="222"/>
  <c r="K763" i="222" s="1"/>
  <c r="K758" i="222"/>
  <c r="K764" i="222" s="1"/>
  <c r="K626" i="222"/>
  <c r="K634" i="222" s="1"/>
  <c r="K627" i="222"/>
  <c r="K635" i="222" s="1"/>
  <c r="K624" i="222"/>
  <c r="K629" i="222" s="1"/>
  <c r="K625" i="222"/>
  <c r="K630" i="222" s="1"/>
  <c r="K412" i="222"/>
  <c r="K422" i="222" s="1"/>
  <c r="K408" i="222"/>
  <c r="K414" i="222" s="1"/>
  <c r="K409" i="222"/>
  <c r="K415" i="222" s="1"/>
  <c r="K411" i="222"/>
  <c r="K421" i="222" s="1"/>
  <c r="K410" i="222"/>
  <c r="K511" i="222" s="1"/>
  <c r="K277" i="222"/>
  <c r="K285" i="222" s="1"/>
  <c r="K276" i="222"/>
  <c r="K281" i="222" s="1"/>
  <c r="K278" i="222"/>
  <c r="K286" i="222" s="1"/>
  <c r="K275" i="222"/>
  <c r="K280" i="222" s="1"/>
  <c r="K543" i="222"/>
  <c r="K547" i="222" s="1"/>
  <c r="K544" i="222"/>
  <c r="K548" i="222" s="1"/>
  <c r="K545" i="222"/>
  <c r="K552" i="222" s="1"/>
  <c r="K297" i="233" s="1"/>
  <c r="K450" i="222"/>
  <c r="K455" i="222" s="1"/>
  <c r="K451" i="222"/>
  <c r="K459" i="222" s="1"/>
  <c r="K452" i="222"/>
  <c r="K460" i="222" s="1"/>
  <c r="K449" i="222"/>
  <c r="K454" i="222" s="1"/>
  <c r="K584" i="222"/>
  <c r="K686" i="222" s="1"/>
  <c r="K583" i="222"/>
  <c r="K589" i="222" s="1"/>
  <c r="K582" i="222"/>
  <c r="K588" i="222" s="1"/>
  <c r="K585" i="222"/>
  <c r="K595" i="222" s="1"/>
  <c r="K586" i="222"/>
  <c r="K596" i="222" s="1"/>
  <c r="K371" i="222"/>
  <c r="K378" i="222" s="1"/>
  <c r="K208" i="233" s="1"/>
  <c r="K369" i="222"/>
  <c r="K373" i="222" s="1"/>
  <c r="K370" i="222"/>
  <c r="K374" i="222" s="1"/>
  <c r="K720" i="222"/>
  <c r="K727" i="222" s="1"/>
  <c r="K386" i="233" s="1"/>
  <c r="K719" i="222"/>
  <c r="K723" i="222" s="1"/>
  <c r="K718" i="222"/>
  <c r="K722" i="222" s="1"/>
  <c r="K325" i="222"/>
  <c r="K326" i="222"/>
  <c r="K235" i="222"/>
  <c r="K241" i="222" s="1"/>
  <c r="K237" i="222"/>
  <c r="K247" i="222" s="1"/>
  <c r="K236" i="222"/>
  <c r="K337" i="222" s="1"/>
  <c r="K238" i="222"/>
  <c r="K248" i="222" s="1"/>
  <c r="K234" i="222"/>
  <c r="K240" i="222" s="1"/>
  <c r="K674" i="222"/>
  <c r="K675" i="222"/>
  <c r="K849" i="222"/>
  <c r="K499" i="222"/>
  <c r="K500" i="222"/>
  <c r="K802" i="222"/>
  <c r="K810" i="222" s="1"/>
  <c r="K800" i="222"/>
  <c r="K805" i="222" s="1"/>
  <c r="K799" i="222"/>
  <c r="K804" i="222" s="1"/>
  <c r="K801" i="222"/>
  <c r="K809"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3" i="222"/>
  <c r="K73" i="222" s="1"/>
  <c r="K61" i="222"/>
  <c r="K60" i="222"/>
  <c r="K66" i="222" s="1"/>
  <c r="K59" i="222"/>
  <c r="K65" i="222" s="1"/>
  <c r="K62" i="222"/>
  <c r="K72"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806" i="222"/>
  <c r="J833" i="222" s="1"/>
  <c r="J456" i="222"/>
  <c r="J724" i="222"/>
  <c r="J831" i="222" s="1"/>
  <c r="L751" i="222"/>
  <c r="L796" i="222"/>
  <c r="L848" i="222"/>
  <c r="L850" i="222" s="1"/>
  <c r="L715" i="222"/>
  <c r="J26" i="222"/>
  <c r="J133" i="222" s="1"/>
  <c r="J631" i="222"/>
  <c r="J658" i="222" s="1"/>
  <c r="L402" i="222"/>
  <c r="L621" i="222"/>
  <c r="L446" i="222"/>
  <c r="L366" i="222"/>
  <c r="L540" i="222"/>
  <c r="L498" i="222"/>
  <c r="L576" i="222"/>
  <c r="L673" i="222"/>
  <c r="J375" i="222"/>
  <c r="J549" i="222"/>
  <c r="J656" i="222" s="1"/>
  <c r="J201" i="222"/>
  <c r="J282" i="222"/>
  <c r="L272" i="222"/>
  <c r="L324" i="222"/>
  <c r="L192" i="222"/>
  <c r="L228" i="222"/>
  <c r="L17" i="222"/>
  <c r="L150" i="222"/>
  <c r="L98" i="222"/>
  <c r="L53" i="222"/>
  <c r="J108"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407" i="222" l="1"/>
  <c r="K212" i="233" s="1"/>
  <c r="K581" i="222"/>
  <c r="K301" i="233" s="1"/>
  <c r="K756" i="222"/>
  <c r="K390" i="233" s="1"/>
  <c r="K233" i="222"/>
  <c r="K123" i="233" s="1"/>
  <c r="K782" i="222"/>
  <c r="K851" i="222"/>
  <c r="K852" i="222" s="1"/>
  <c r="K855" i="222" s="1"/>
  <c r="K607" i="222"/>
  <c r="K676" i="222"/>
  <c r="K677" i="222" s="1"/>
  <c r="K680" i="222" s="1"/>
  <c r="K84" i="222"/>
  <c r="K163" i="222"/>
  <c r="K153" i="222"/>
  <c r="K154" i="222" s="1"/>
  <c r="K157" i="222" s="1"/>
  <c r="K433" i="222"/>
  <c r="K501" i="222"/>
  <c r="K502" i="222" s="1"/>
  <c r="K505" i="222" s="1"/>
  <c r="J331" i="222"/>
  <c r="K259" i="222"/>
  <c r="K327" i="222"/>
  <c r="K328" i="222" s="1"/>
  <c r="K331" i="222" s="1"/>
  <c r="K766" i="222"/>
  <c r="K767" i="222" s="1"/>
  <c r="K832" i="222" s="1"/>
  <c r="K591" i="222"/>
  <c r="K592" i="222" s="1"/>
  <c r="K657" i="222" s="1"/>
  <c r="K68" i="222"/>
  <c r="K69" i="222" s="1"/>
  <c r="K417" i="222"/>
  <c r="K418" i="222" s="1"/>
  <c r="K243" i="222"/>
  <c r="K244"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54" i="222"/>
  <c r="J829" i="222"/>
  <c r="J305" i="222"/>
  <c r="K826" i="222"/>
  <c r="K690" i="232"/>
  <c r="K651" i="222"/>
  <c r="K535" i="232"/>
  <c r="K652" i="222"/>
  <c r="K543" i="232"/>
  <c r="J479" i="222"/>
  <c r="K653" i="222"/>
  <c r="K550" i="232"/>
  <c r="K478" i="222"/>
  <c r="K395" i="232"/>
  <c r="K85" i="232"/>
  <c r="K476" i="222"/>
  <c r="K380" i="232"/>
  <c r="K302" i="222"/>
  <c r="K225" i="232"/>
  <c r="K304" i="222"/>
  <c r="K240" i="232"/>
  <c r="M207" i="232"/>
  <c r="M362" i="232"/>
  <c r="M517" i="232"/>
  <c r="M672" i="232"/>
  <c r="J137" i="232"/>
  <c r="J292" i="232"/>
  <c r="J447" i="232"/>
  <c r="J602" i="232"/>
  <c r="J757" i="232"/>
  <c r="K649" i="232"/>
  <c r="K494" i="232"/>
  <c r="K215" i="232"/>
  <c r="K370" i="232"/>
  <c r="K525" i="232"/>
  <c r="K680" i="232"/>
  <c r="K339" i="232"/>
  <c r="K184" i="232"/>
  <c r="K70" i="232"/>
  <c r="K78" i="232"/>
  <c r="J131" i="222"/>
  <c r="K130" i="222"/>
  <c r="K129" i="222"/>
  <c r="K128" i="222"/>
  <c r="J19" i="233"/>
  <c r="J55" i="233" s="1"/>
  <c r="J20" i="233"/>
  <c r="J56" i="233" s="1"/>
  <c r="J61" i="233" s="1"/>
  <c r="J21" i="233"/>
  <c r="K828" i="222"/>
  <c r="K28" i="233"/>
  <c r="K41" i="233"/>
  <c r="K34" i="233"/>
  <c r="L20" i="222"/>
  <c r="L24" i="222" s="1"/>
  <c r="K10" i="233"/>
  <c r="K10" i="232"/>
  <c r="L2" i="233"/>
  <c r="K37" i="233"/>
  <c r="K12" i="233"/>
  <c r="P5" i="233"/>
  <c r="M15" i="233"/>
  <c r="K44" i="233"/>
  <c r="J3" i="233"/>
  <c r="K36" i="233"/>
  <c r="K43" i="233"/>
  <c r="M17" i="233"/>
  <c r="K30" i="233"/>
  <c r="K12" i="232"/>
  <c r="L626" i="222"/>
  <c r="L634" i="222" s="1"/>
  <c r="L627" i="222"/>
  <c r="L635" i="222" s="1"/>
  <c r="L625" i="222"/>
  <c r="L630" i="222" s="1"/>
  <c r="L624" i="222"/>
  <c r="L629" i="222" s="1"/>
  <c r="L275" i="222"/>
  <c r="L280" i="222" s="1"/>
  <c r="L277" i="222"/>
  <c r="L285" i="222" s="1"/>
  <c r="L278" i="222"/>
  <c r="L286" i="222" s="1"/>
  <c r="L276" i="222"/>
  <c r="L281" i="222" s="1"/>
  <c r="J381" i="222"/>
  <c r="J481" i="222"/>
  <c r="J377" i="222"/>
  <c r="L452" i="222"/>
  <c r="L460" i="222" s="1"/>
  <c r="L449" i="222"/>
  <c r="L454" i="222" s="1"/>
  <c r="L451" i="222"/>
  <c r="L459" i="222" s="1"/>
  <c r="L450" i="222"/>
  <c r="L455" i="222" s="1"/>
  <c r="L759" i="222"/>
  <c r="L861" i="222" s="1"/>
  <c r="L761" i="222"/>
  <c r="L771" i="222" s="1"/>
  <c r="L760" i="222"/>
  <c r="L770" i="222" s="1"/>
  <c r="L757" i="222"/>
  <c r="L763" i="222" s="1"/>
  <c r="L758" i="222"/>
  <c r="L764" i="222" s="1"/>
  <c r="J425" i="222"/>
  <c r="J482" i="222"/>
  <c r="J420" i="222"/>
  <c r="J213" i="233" s="1"/>
  <c r="L408" i="222"/>
  <c r="L414" i="222" s="1"/>
  <c r="L411" i="222"/>
  <c r="L421" i="222" s="1"/>
  <c r="L410" i="222"/>
  <c r="L511" i="222" s="1"/>
  <c r="L412" i="222"/>
  <c r="L422" i="222" s="1"/>
  <c r="L409" i="222"/>
  <c r="L415" i="222" s="1"/>
  <c r="L234" i="222"/>
  <c r="L240" i="222" s="1"/>
  <c r="L235" i="222"/>
  <c r="L241" i="222" s="1"/>
  <c r="L236" i="222"/>
  <c r="L337" i="222" s="1"/>
  <c r="L237" i="222"/>
  <c r="L247" i="222" s="1"/>
  <c r="L238" i="222"/>
  <c r="L248" i="222" s="1"/>
  <c r="J246" i="222"/>
  <c r="J124" i="233" s="1"/>
  <c r="J251" i="222"/>
  <c r="J308" i="222"/>
  <c r="L675" i="222"/>
  <c r="L674" i="222"/>
  <c r="J483" i="222"/>
  <c r="J458" i="222"/>
  <c r="J220" i="233" s="1"/>
  <c r="J463" i="222"/>
  <c r="J309" i="222"/>
  <c r="J284" i="222"/>
  <c r="J131" i="233" s="1"/>
  <c r="J289" i="222"/>
  <c r="L582" i="222"/>
  <c r="L588" i="222" s="1"/>
  <c r="L583" i="222"/>
  <c r="L589" i="222" s="1"/>
  <c r="L584" i="222"/>
  <c r="L686" i="222" s="1"/>
  <c r="L586" i="222"/>
  <c r="L596" i="222" s="1"/>
  <c r="L585" i="222"/>
  <c r="L595" i="222" s="1"/>
  <c r="J307" i="222"/>
  <c r="J203" i="222"/>
  <c r="J207" i="222"/>
  <c r="L500" i="222"/>
  <c r="L499" i="222"/>
  <c r="L719" i="222"/>
  <c r="L723" i="222" s="1"/>
  <c r="L718" i="222"/>
  <c r="L722" i="222" s="1"/>
  <c r="L720" i="222"/>
  <c r="L727" i="222" s="1"/>
  <c r="L386" i="233" s="1"/>
  <c r="L326" i="222"/>
  <c r="L325" i="222"/>
  <c r="L543" i="222"/>
  <c r="L547" i="222" s="1"/>
  <c r="L544" i="222"/>
  <c r="L548" i="222" s="1"/>
  <c r="L545" i="222"/>
  <c r="L552" i="222" s="1"/>
  <c r="L297" i="233" s="1"/>
  <c r="L849" i="222"/>
  <c r="L371" i="222"/>
  <c r="L378" i="222" s="1"/>
  <c r="L208" i="233" s="1"/>
  <c r="L370" i="222"/>
  <c r="L374" i="222" s="1"/>
  <c r="L369" i="222"/>
  <c r="L373" i="222" s="1"/>
  <c r="L800" i="222"/>
  <c r="L805" i="222" s="1"/>
  <c r="L799" i="222"/>
  <c r="L804" i="222" s="1"/>
  <c r="L801" i="222"/>
  <c r="L809" i="222" s="1"/>
  <c r="L802" i="222"/>
  <c r="L810" i="222" s="1"/>
  <c r="J769" i="222"/>
  <c r="J391" i="233" s="1"/>
  <c r="J774" i="222"/>
  <c r="J808" i="222"/>
  <c r="J398" i="233" s="1"/>
  <c r="J813" i="222"/>
  <c r="J730" i="222"/>
  <c r="J726" i="222"/>
  <c r="J633" i="222"/>
  <c r="J309" i="233" s="1"/>
  <c r="J638" i="222"/>
  <c r="J594" i="222"/>
  <c r="J302" i="233" s="1"/>
  <c r="J599" i="222"/>
  <c r="J555" i="222"/>
  <c r="J551" i="222"/>
  <c r="L195" i="222"/>
  <c r="L199" i="222" s="1"/>
  <c r="L196" i="222"/>
  <c r="L200" i="222" s="1"/>
  <c r="L197" i="222"/>
  <c r="L204" i="222" s="1"/>
  <c r="L119" i="233" s="1"/>
  <c r="L152" i="222"/>
  <c r="L151" i="222"/>
  <c r="L103" i="222"/>
  <c r="L111" i="222" s="1"/>
  <c r="L101" i="222"/>
  <c r="L106" i="222" s="1"/>
  <c r="L104" i="222"/>
  <c r="L112" i="222" s="1"/>
  <c r="L102" i="222"/>
  <c r="L107" i="222" s="1"/>
  <c r="J76" i="222"/>
  <c r="J134" i="222"/>
  <c r="J71" i="222"/>
  <c r="J115" i="222"/>
  <c r="J135" i="222"/>
  <c r="J110" i="222"/>
  <c r="K26" i="222"/>
  <c r="K133" i="222" s="1"/>
  <c r="L21" i="222"/>
  <c r="L25" i="222" s="1"/>
  <c r="L22" i="222"/>
  <c r="L29" i="222" s="1"/>
  <c r="J32" i="222"/>
  <c r="J28" i="222"/>
  <c r="L62" i="222"/>
  <c r="L72" i="222" s="1"/>
  <c r="L63" i="222"/>
  <c r="L73" i="222" s="1"/>
  <c r="L61" i="222"/>
  <c r="L60" i="222"/>
  <c r="L66" i="222" s="1"/>
  <c r="L59" i="222"/>
  <c r="L65" i="222" s="1"/>
  <c r="K60" i="232"/>
  <c r="M52" i="232"/>
  <c r="M240" i="217"/>
  <c r="M230" i="217"/>
  <c r="K113" i="217"/>
  <c r="K112" i="217"/>
  <c r="M126" i="217"/>
  <c r="M122" i="217"/>
  <c r="L2" i="232"/>
  <c r="J3" i="232"/>
  <c r="P5" i="232"/>
  <c r="M116" i="217"/>
  <c r="K88" i="232"/>
  <c r="K87" i="232"/>
  <c r="M15" i="232"/>
  <c r="K81" i="232"/>
  <c r="M17" i="232"/>
  <c r="K80" i="232"/>
  <c r="K806" i="222"/>
  <c r="K833" i="222" s="1"/>
  <c r="K724" i="222"/>
  <c r="K831" i="222" s="1"/>
  <c r="M751" i="222"/>
  <c r="M796" i="222"/>
  <c r="M848" i="222"/>
  <c r="M850" i="222" s="1"/>
  <c r="M715" i="222"/>
  <c r="K631" i="222"/>
  <c r="K658" i="222" s="1"/>
  <c r="K282" i="222"/>
  <c r="J659" i="222"/>
  <c r="M621" i="222"/>
  <c r="M446" i="222"/>
  <c r="M366" i="222"/>
  <c r="M673" i="222"/>
  <c r="M498" i="222"/>
  <c r="M576" i="222"/>
  <c r="M540" i="222"/>
  <c r="M402" i="222"/>
  <c r="K549" i="222"/>
  <c r="K656" i="222" s="1"/>
  <c r="K456" i="222"/>
  <c r="K375" i="222"/>
  <c r="K201" i="222"/>
  <c r="M324" i="222"/>
  <c r="M272" i="222"/>
  <c r="M228" i="222"/>
  <c r="M192" i="222"/>
  <c r="M17" i="222"/>
  <c r="M150" i="222"/>
  <c r="M53" i="222"/>
  <c r="M98" i="222"/>
  <c r="K108"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K698" i="232" l="1"/>
  <c r="K233" i="232"/>
  <c r="K303" i="222"/>
  <c r="K827" i="222"/>
  <c r="K829" i="222" s="1"/>
  <c r="K388" i="232"/>
  <c r="K477" i="222"/>
  <c r="K479" i="222" s="1"/>
  <c r="L230" i="222"/>
  <c r="L232" i="222" s="1"/>
  <c r="L753" i="222"/>
  <c r="L755" i="222" s="1"/>
  <c r="L578" i="222"/>
  <c r="L580" i="222" s="1"/>
  <c r="L404" i="222"/>
  <c r="L406" i="222" s="1"/>
  <c r="L55" i="222"/>
  <c r="L57" i="222" s="1"/>
  <c r="L782" i="222"/>
  <c r="L851" i="222"/>
  <c r="L852" i="222" s="1"/>
  <c r="L855" i="222" s="1"/>
  <c r="L607" i="222"/>
  <c r="L676" i="222"/>
  <c r="L677" i="222" s="1"/>
  <c r="L680" i="222" s="1"/>
  <c r="L84" i="222"/>
  <c r="L163" i="222"/>
  <c r="L153" i="222"/>
  <c r="L154" i="222" s="1"/>
  <c r="L157" i="222" s="1"/>
  <c r="L433" i="222"/>
  <c r="L501" i="222"/>
  <c r="L502" i="222" s="1"/>
  <c r="L505" i="222" s="1"/>
  <c r="L259" i="222"/>
  <c r="L327" i="222"/>
  <c r="L328" i="222" s="1"/>
  <c r="L331" i="222" s="1"/>
  <c r="L766" i="222"/>
  <c r="L767" i="222" s="1"/>
  <c r="L832" i="222" s="1"/>
  <c r="L591" i="222"/>
  <c r="L592" i="222" s="1"/>
  <c r="L657" i="222" s="1"/>
  <c r="L68" i="222"/>
  <c r="L69" i="222" s="1"/>
  <c r="L417" i="222"/>
  <c r="L418" i="222" s="1"/>
  <c r="L243" i="222"/>
  <c r="L244" i="222" s="1"/>
  <c r="J65" i="233"/>
  <c r="J70" i="233"/>
  <c r="J66" i="233"/>
  <c r="J71" i="233"/>
  <c r="L700" i="232"/>
  <c r="L392" i="233"/>
  <c r="L708" i="232"/>
  <c r="L400" i="233"/>
  <c r="L701" i="232"/>
  <c r="L393" i="233"/>
  <c r="L707" i="232"/>
  <c r="L399" i="233"/>
  <c r="J728" i="222"/>
  <c r="J387" i="233" s="1"/>
  <c r="J385" i="233"/>
  <c r="J553" i="222"/>
  <c r="J298" i="233" s="1"/>
  <c r="J296" i="233"/>
  <c r="L398" i="232"/>
  <c r="L222" i="233"/>
  <c r="L397" i="232"/>
  <c r="L221" i="233"/>
  <c r="L391" i="232"/>
  <c r="L215" i="233"/>
  <c r="J379" i="222"/>
  <c r="J209" i="233" s="1"/>
  <c r="J207" i="233"/>
  <c r="L390" i="232"/>
  <c r="L214" i="233"/>
  <c r="L553" i="232"/>
  <c r="L311" i="233"/>
  <c r="L552" i="232"/>
  <c r="L310" i="233"/>
  <c r="L545" i="232"/>
  <c r="L303" i="233"/>
  <c r="L546" i="232"/>
  <c r="L304" i="233"/>
  <c r="L235" i="232"/>
  <c r="L125" i="233"/>
  <c r="L242" i="232"/>
  <c r="L132" i="233"/>
  <c r="L236" i="232"/>
  <c r="L126" i="233"/>
  <c r="L243" i="232"/>
  <c r="L133" i="233"/>
  <c r="J205"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54" i="222"/>
  <c r="J811" i="222"/>
  <c r="J706" i="232"/>
  <c r="J772" i="222"/>
  <c r="J699" i="232"/>
  <c r="J636" i="222"/>
  <c r="J551" i="232"/>
  <c r="K305" i="222"/>
  <c r="J597" i="222"/>
  <c r="J544" i="232"/>
  <c r="J461" i="222"/>
  <c r="J396" i="232"/>
  <c r="J423" i="222"/>
  <c r="J389" i="232"/>
  <c r="J287" i="222"/>
  <c r="J241" i="232"/>
  <c r="J249" i="222"/>
  <c r="J234" i="232"/>
  <c r="L183" i="232"/>
  <c r="L338" i="232"/>
  <c r="L493" i="232"/>
  <c r="L648" i="232"/>
  <c r="N207" i="232"/>
  <c r="N362" i="232"/>
  <c r="N672" i="232"/>
  <c r="N517" i="232"/>
  <c r="K131" i="222"/>
  <c r="J87" i="233"/>
  <c r="J86" i="233"/>
  <c r="J88" i="233"/>
  <c r="L269" i="222"/>
  <c r="L270" i="222" s="1"/>
  <c r="L274" i="222" s="1"/>
  <c r="L130" i="233" s="1"/>
  <c r="L363" i="222"/>
  <c r="L364" i="222" s="1"/>
  <c r="L368" i="222" s="1"/>
  <c r="L206" i="233" s="1"/>
  <c r="L50" i="222"/>
  <c r="L51" i="222" s="1"/>
  <c r="L573" i="222"/>
  <c r="L574" i="222" s="1"/>
  <c r="L618" i="222"/>
  <c r="L619" i="222" s="1"/>
  <c r="L623" i="222" s="1"/>
  <c r="L308" i="233" s="1"/>
  <c r="L14" i="222"/>
  <c r="L15" i="222" s="1"/>
  <c r="L19" i="222" s="1"/>
  <c r="L443" i="222"/>
  <c r="L444" i="222" s="1"/>
  <c r="L448" i="222" s="1"/>
  <c r="L219" i="233" s="1"/>
  <c r="L399" i="222"/>
  <c r="L400" i="222" s="1"/>
  <c r="L225" i="222"/>
  <c r="L226" i="222" s="1"/>
  <c r="L537" i="222"/>
  <c r="L538" i="222" s="1"/>
  <c r="L542" i="222" s="1"/>
  <c r="L295" i="233" s="1"/>
  <c r="L748" i="222"/>
  <c r="L749" i="222" s="1"/>
  <c r="L95" i="222"/>
  <c r="L96" i="222" s="1"/>
  <c r="L100" i="222" s="1"/>
  <c r="L189" i="222"/>
  <c r="L190" i="222" s="1"/>
  <c r="L194" i="222" s="1"/>
  <c r="L117" i="233" s="1"/>
  <c r="L793" i="222"/>
  <c r="L794" i="222" s="1"/>
  <c r="L798" i="222" s="1"/>
  <c r="L712" i="222"/>
  <c r="L713" i="222" s="1"/>
  <c r="L717" i="222" s="1"/>
  <c r="L384" i="233" s="1"/>
  <c r="M20" i="222"/>
  <c r="M24" i="222" s="1"/>
  <c r="L44" i="233"/>
  <c r="N17" i="233"/>
  <c r="L37" i="233"/>
  <c r="L36" i="233"/>
  <c r="Q5" i="233"/>
  <c r="N15" i="233"/>
  <c r="L43" i="233"/>
  <c r="L11" i="233"/>
  <c r="L11" i="232"/>
  <c r="J42" i="233"/>
  <c r="J69" i="233" s="1"/>
  <c r="J29" i="233"/>
  <c r="J60" i="233" s="1"/>
  <c r="L30" i="233"/>
  <c r="J35" i="233"/>
  <c r="J64" i="233" s="1"/>
  <c r="K28" i="222"/>
  <c r="M799" i="222"/>
  <c r="M804" i="222" s="1"/>
  <c r="M800" i="222"/>
  <c r="M805" i="222" s="1"/>
  <c r="M801" i="222"/>
  <c r="M809" i="222" s="1"/>
  <c r="M802" i="222"/>
  <c r="M810" i="222" s="1"/>
  <c r="M761" i="222"/>
  <c r="M771" i="222" s="1"/>
  <c r="M759" i="222"/>
  <c r="M861" i="222" s="1"/>
  <c r="M760" i="222"/>
  <c r="M770" i="222" s="1"/>
  <c r="M758" i="222"/>
  <c r="M764" i="222" s="1"/>
  <c r="M757" i="222"/>
  <c r="M763" i="222" s="1"/>
  <c r="M278" i="222"/>
  <c r="M286" i="222" s="1"/>
  <c r="M277" i="222"/>
  <c r="M285" i="222" s="1"/>
  <c r="M276" i="222"/>
  <c r="M281" i="222" s="1"/>
  <c r="M275" i="222"/>
  <c r="M280" i="222" s="1"/>
  <c r="K381" i="222"/>
  <c r="K377" i="222"/>
  <c r="K481" i="222"/>
  <c r="M499" i="222"/>
  <c r="M500" i="222"/>
  <c r="J666" i="222"/>
  <c r="J679" i="222"/>
  <c r="J681" i="222" s="1"/>
  <c r="M326" i="222"/>
  <c r="M325" i="222"/>
  <c r="K483" i="222"/>
  <c r="K458" i="222"/>
  <c r="K220" i="233" s="1"/>
  <c r="K463" i="222"/>
  <c r="M369" i="222"/>
  <c r="M373" i="222" s="1"/>
  <c r="M370" i="222"/>
  <c r="M374" i="222" s="1"/>
  <c r="M371" i="222"/>
  <c r="M378" i="222" s="1"/>
  <c r="M208" i="233" s="1"/>
  <c r="K309" i="222"/>
  <c r="K284" i="222"/>
  <c r="K131" i="233" s="1"/>
  <c r="K289" i="222"/>
  <c r="K420" i="222"/>
  <c r="K213" i="233" s="1"/>
  <c r="K425" i="222"/>
  <c r="K482" i="222"/>
  <c r="K246" i="222"/>
  <c r="K124" i="233" s="1"/>
  <c r="K251" i="222"/>
  <c r="K308" i="222"/>
  <c r="M449" i="222"/>
  <c r="M454" i="222" s="1"/>
  <c r="M450" i="222"/>
  <c r="M455" i="222" s="1"/>
  <c r="M452" i="222"/>
  <c r="M460" i="222" s="1"/>
  <c r="M451" i="222"/>
  <c r="M459" i="222" s="1"/>
  <c r="L26" i="222"/>
  <c r="L133" i="222" s="1"/>
  <c r="M545" i="222"/>
  <c r="M552" i="222" s="1"/>
  <c r="M297" i="233" s="1"/>
  <c r="M543" i="222"/>
  <c r="M547" i="222" s="1"/>
  <c r="M544" i="222"/>
  <c r="M548" i="222" s="1"/>
  <c r="M674" i="222"/>
  <c r="M675" i="222"/>
  <c r="K203" i="222"/>
  <c r="K307" i="222"/>
  <c r="K207" i="222"/>
  <c r="M624" i="222"/>
  <c r="M629" i="222" s="1"/>
  <c r="M625" i="222"/>
  <c r="M630" i="222" s="1"/>
  <c r="M627" i="222"/>
  <c r="M635" i="222" s="1"/>
  <c r="M626" i="222"/>
  <c r="M634" i="222" s="1"/>
  <c r="M718" i="222"/>
  <c r="M722" i="222" s="1"/>
  <c r="M719" i="222"/>
  <c r="M723" i="222" s="1"/>
  <c r="M720" i="222"/>
  <c r="M727" i="222" s="1"/>
  <c r="M386" i="233" s="1"/>
  <c r="M238" i="222"/>
  <c r="M248" i="222" s="1"/>
  <c r="M234" i="222"/>
  <c r="M240" i="222" s="1"/>
  <c r="M235" i="222"/>
  <c r="M241" i="222" s="1"/>
  <c r="M236" i="222"/>
  <c r="M337" i="222" s="1"/>
  <c r="M237" i="222"/>
  <c r="M247" i="222" s="1"/>
  <c r="M408" i="222"/>
  <c r="M414" i="222" s="1"/>
  <c r="M409" i="222"/>
  <c r="M415" i="222" s="1"/>
  <c r="M410" i="222"/>
  <c r="M511" i="222" s="1"/>
  <c r="M412" i="222"/>
  <c r="M422" i="222" s="1"/>
  <c r="M411" i="222"/>
  <c r="M421" i="222" s="1"/>
  <c r="M849" i="222"/>
  <c r="M583" i="222"/>
  <c r="M589" i="222" s="1"/>
  <c r="M584" i="222"/>
  <c r="M686" i="222" s="1"/>
  <c r="M586" i="222"/>
  <c r="M596" i="222" s="1"/>
  <c r="M585" i="222"/>
  <c r="M595" i="222" s="1"/>
  <c r="M582" i="222"/>
  <c r="M588" i="222" s="1"/>
  <c r="K774" i="222"/>
  <c r="K769" i="222"/>
  <c r="K391" i="233" s="1"/>
  <c r="K813" i="222"/>
  <c r="K808" i="222"/>
  <c r="K398" i="233" s="1"/>
  <c r="K730" i="222"/>
  <c r="K726" i="222"/>
  <c r="K633" i="222"/>
  <c r="K309" i="233" s="1"/>
  <c r="K638" i="222"/>
  <c r="K594" i="222"/>
  <c r="K302" i="233" s="1"/>
  <c r="K599" i="222"/>
  <c r="K555" i="222"/>
  <c r="K551" i="222"/>
  <c r="M104" i="222"/>
  <c r="M112" i="222" s="1"/>
  <c r="M102" i="222"/>
  <c r="M107" i="222" s="1"/>
  <c r="M103" i="222"/>
  <c r="M111" i="222" s="1"/>
  <c r="M101" i="222"/>
  <c r="M106" i="222" s="1"/>
  <c r="M197" i="222"/>
  <c r="M204" i="222" s="1"/>
  <c r="M119" i="233" s="1"/>
  <c r="M195" i="222"/>
  <c r="M199" i="222" s="1"/>
  <c r="M196" i="222"/>
  <c r="M200" i="222" s="1"/>
  <c r="K71" i="222"/>
  <c r="K76" i="222"/>
  <c r="K134" i="222"/>
  <c r="K135" i="222"/>
  <c r="K110" i="222"/>
  <c r="K115" i="222"/>
  <c r="M151" i="222"/>
  <c r="M152" i="222"/>
  <c r="K32" i="222"/>
  <c r="M60" i="222"/>
  <c r="M66" i="222" s="1"/>
  <c r="M59" i="222"/>
  <c r="M65" i="222" s="1"/>
  <c r="M63" i="222"/>
  <c r="M73" i="222" s="1"/>
  <c r="M61" i="222"/>
  <c r="M62" i="222"/>
  <c r="M72"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4" i="222"/>
  <c r="J113" i="222"/>
  <c r="J30" i="222"/>
  <c r="J136" i="222"/>
  <c r="L724" i="222"/>
  <c r="L831" i="222" s="1"/>
  <c r="J834" i="222"/>
  <c r="L806" i="222"/>
  <c r="L833" i="222" s="1"/>
  <c r="K834" i="222"/>
  <c r="J484" i="222"/>
  <c r="J504" i="222" s="1"/>
  <c r="L549" i="222"/>
  <c r="L656" i="222" s="1"/>
  <c r="K659" i="222"/>
  <c r="N796" i="222"/>
  <c r="N848" i="222"/>
  <c r="N850" i="222" s="1"/>
  <c r="N715" i="222"/>
  <c r="N751" i="222"/>
  <c r="L631" i="222"/>
  <c r="L658" i="222" s="1"/>
  <c r="L456" i="222"/>
  <c r="L375" i="222"/>
  <c r="N621" i="222"/>
  <c r="N446" i="222"/>
  <c r="N366" i="222"/>
  <c r="N673" i="222"/>
  <c r="N498" i="222"/>
  <c r="N576" i="222"/>
  <c r="N540" i="222"/>
  <c r="N402" i="222"/>
  <c r="L282" i="222"/>
  <c r="L201" i="222"/>
  <c r="N324" i="222"/>
  <c r="N192" i="222"/>
  <c r="N228" i="222"/>
  <c r="N272" i="222"/>
  <c r="J310" i="222"/>
  <c r="N17" i="222"/>
  <c r="N150" i="222"/>
  <c r="N53" i="222"/>
  <c r="N98" i="222"/>
  <c r="L108"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58" i="222" l="1"/>
  <c r="L78" i="232" s="1"/>
  <c r="L407" i="222"/>
  <c r="L212" i="233" s="1"/>
  <c r="L581" i="222"/>
  <c r="L301" i="233" s="1"/>
  <c r="L756" i="222"/>
  <c r="L390" i="233" s="1"/>
  <c r="L233" i="222"/>
  <c r="L123" i="233" s="1"/>
  <c r="M782" i="222"/>
  <c r="M851" i="222"/>
  <c r="M852" i="222" s="1"/>
  <c r="M855" i="222" s="1"/>
  <c r="M607" i="222"/>
  <c r="M676" i="222"/>
  <c r="M677" i="222" s="1"/>
  <c r="M680" i="222" s="1"/>
  <c r="M84" i="222"/>
  <c r="M163" i="222"/>
  <c r="M153" i="222"/>
  <c r="M154" i="222" s="1"/>
  <c r="M157" i="222" s="1"/>
  <c r="M433" i="222"/>
  <c r="M501" i="222"/>
  <c r="M502" i="222" s="1"/>
  <c r="M505" i="222" s="1"/>
  <c r="M259" i="222"/>
  <c r="M327" i="222"/>
  <c r="M328" i="222" s="1"/>
  <c r="M331" i="222" s="1"/>
  <c r="M766" i="222"/>
  <c r="M767" i="222" s="1"/>
  <c r="M832" i="222" s="1"/>
  <c r="M591" i="222"/>
  <c r="M592" i="222" s="1"/>
  <c r="M657" i="222" s="1"/>
  <c r="M68" i="222"/>
  <c r="M69" i="222" s="1"/>
  <c r="M417" i="222"/>
  <c r="M243" i="222"/>
  <c r="L10" i="217"/>
  <c r="L11" i="217"/>
  <c r="J735" i="222"/>
  <c r="J737" i="222" s="1"/>
  <c r="J382" i="222"/>
  <c r="J383" i="222" s="1"/>
  <c r="J210" i="233" s="1"/>
  <c r="J836" i="222"/>
  <c r="J416" i="233"/>
  <c r="J731" i="222"/>
  <c r="J732" i="222" s="1"/>
  <c r="J388" i="233" s="1"/>
  <c r="J661" i="222"/>
  <c r="J386" i="222"/>
  <c r="J388" i="222" s="1"/>
  <c r="J556" i="222"/>
  <c r="J557" i="222" s="1"/>
  <c r="J299" i="233" s="1"/>
  <c r="J560" i="222"/>
  <c r="J562" i="222" s="1"/>
  <c r="J486" i="222"/>
  <c r="J208" i="222"/>
  <c r="J209" i="222" s="1"/>
  <c r="J121" i="233" s="1"/>
  <c r="J312" i="222"/>
  <c r="J212" i="222"/>
  <c r="J214" i="222" s="1"/>
  <c r="M700" i="232"/>
  <c r="M392" i="233"/>
  <c r="J779" i="222"/>
  <c r="J783" i="222" s="1"/>
  <c r="J394" i="233"/>
  <c r="J423" i="233" s="1"/>
  <c r="J438" i="233" s="1"/>
  <c r="M701" i="232"/>
  <c r="M393" i="233"/>
  <c r="J818" i="222"/>
  <c r="J820" i="222" s="1"/>
  <c r="J401" i="233"/>
  <c r="J428" i="233" s="1"/>
  <c r="J439" i="233" s="1"/>
  <c r="K728" i="222"/>
  <c r="K387" i="233" s="1"/>
  <c r="K385" i="233"/>
  <c r="L705" i="232"/>
  <c r="L397" i="233"/>
  <c r="M708" i="232"/>
  <c r="M400" i="233"/>
  <c r="M707" i="232"/>
  <c r="M399" i="233"/>
  <c r="M552" i="232"/>
  <c r="M310" i="233"/>
  <c r="M553" i="232"/>
  <c r="M311" i="233"/>
  <c r="K379" i="222"/>
  <c r="K209" i="233" s="1"/>
  <c r="K207" i="233"/>
  <c r="J399" i="232"/>
  <c r="J223" i="233"/>
  <c r="J250" i="233" s="1"/>
  <c r="J261" i="233" s="1"/>
  <c r="K553"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5" i="222"/>
  <c r="J776" i="222" s="1"/>
  <c r="J713" i="232" s="1"/>
  <c r="J488" i="222"/>
  <c r="J604" i="222"/>
  <c r="J608" i="222" s="1"/>
  <c r="J600" i="222"/>
  <c r="J601" i="222" s="1"/>
  <c r="J558" i="232" s="1"/>
  <c r="J814" i="222"/>
  <c r="J815" i="222" s="1"/>
  <c r="J714" i="232" s="1"/>
  <c r="J313" i="222"/>
  <c r="J663" i="222"/>
  <c r="J662" i="222"/>
  <c r="J426" i="222"/>
  <c r="J427" i="222" s="1"/>
  <c r="J403" i="232" s="1"/>
  <c r="K772" i="222"/>
  <c r="K699" i="232"/>
  <c r="J430" i="222"/>
  <c r="J434" i="222" s="1"/>
  <c r="J487" i="222"/>
  <c r="J643" i="222"/>
  <c r="J645" i="222" s="1"/>
  <c r="L826" i="222"/>
  <c r="L690" i="232"/>
  <c r="J639" i="222"/>
  <c r="J640" i="222" s="1"/>
  <c r="J559" i="232" s="1"/>
  <c r="K811" i="222"/>
  <c r="K706" i="232"/>
  <c r="J837" i="222"/>
  <c r="J702" i="232"/>
  <c r="K636" i="222"/>
  <c r="K551" i="232"/>
  <c r="L827" i="222"/>
  <c r="J838" i="222"/>
  <c r="J709" i="232"/>
  <c r="K597" i="222"/>
  <c r="K544" i="232"/>
  <c r="L653" i="222"/>
  <c r="L550" i="232"/>
  <c r="L652" i="222"/>
  <c r="L651" i="222"/>
  <c r="L535" i="232"/>
  <c r="J468" i="222"/>
  <c r="J470" i="222" s="1"/>
  <c r="J464" i="222"/>
  <c r="J465" i="222" s="1"/>
  <c r="J404" i="232" s="1"/>
  <c r="J314" i="222"/>
  <c r="J294" i="222"/>
  <c r="J296" i="222" s="1"/>
  <c r="J252" i="222"/>
  <c r="J253" i="222" s="1"/>
  <c r="J248" i="232" s="1"/>
  <c r="L476" i="222"/>
  <c r="L380" i="232"/>
  <c r="L388" i="232"/>
  <c r="J256" i="222"/>
  <c r="J260" i="222" s="1"/>
  <c r="L478" i="222"/>
  <c r="L85" i="232"/>
  <c r="L395" i="232"/>
  <c r="K461" i="222"/>
  <c r="K396" i="232"/>
  <c r="K423" i="222"/>
  <c r="K389" i="232"/>
  <c r="L304" i="222"/>
  <c r="L240" i="232"/>
  <c r="K249" i="222"/>
  <c r="K234" i="232"/>
  <c r="J290" i="222"/>
  <c r="J291" i="222" s="1"/>
  <c r="J249" i="232" s="1"/>
  <c r="L302" i="222"/>
  <c r="L225" i="232"/>
  <c r="K287" i="222"/>
  <c r="K241" i="232"/>
  <c r="L649" i="232"/>
  <c r="L663" i="232" s="1"/>
  <c r="L494" i="232"/>
  <c r="O207" i="232"/>
  <c r="O362" i="232"/>
  <c r="O517" i="232"/>
  <c r="O672" i="232"/>
  <c r="L339" i="232"/>
  <c r="L353" i="232" s="1"/>
  <c r="L184" i="232"/>
  <c r="L198" i="232" s="1"/>
  <c r="L215" i="232"/>
  <c r="L525" i="232"/>
  <c r="L370" i="232"/>
  <c r="L680" i="232"/>
  <c r="L70" i="232"/>
  <c r="L128" i="222"/>
  <c r="L130" i="222"/>
  <c r="L129" i="222"/>
  <c r="J89" i="233"/>
  <c r="L828" i="222"/>
  <c r="L28" i="233"/>
  <c r="L41" i="233"/>
  <c r="L29" i="232"/>
  <c r="L43" i="232" s="1"/>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0" i="222"/>
  <c r="K330" i="222" s="1"/>
  <c r="K332" i="222" s="1"/>
  <c r="M26" i="222"/>
  <c r="M133" i="222" s="1"/>
  <c r="K30" i="222"/>
  <c r="N370" i="222"/>
  <c r="N374" i="222" s="1"/>
  <c r="N371" i="222"/>
  <c r="N378" i="222" s="1"/>
  <c r="N208" i="233" s="1"/>
  <c r="N369" i="222"/>
  <c r="N373" i="222" s="1"/>
  <c r="N849" i="222"/>
  <c r="N278" i="222"/>
  <c r="N286" i="222" s="1"/>
  <c r="N276" i="222"/>
  <c r="N281" i="222" s="1"/>
  <c r="N277" i="222"/>
  <c r="N285" i="222" s="1"/>
  <c r="N275" i="222"/>
  <c r="N280" i="222" s="1"/>
  <c r="N625" i="222"/>
  <c r="N630" i="222" s="1"/>
  <c r="N626" i="222"/>
  <c r="N634" i="222" s="1"/>
  <c r="N627" i="222"/>
  <c r="N635" i="222" s="1"/>
  <c r="N624" i="222"/>
  <c r="N629" i="222" s="1"/>
  <c r="K666" i="222"/>
  <c r="K679" i="222"/>
  <c r="K681" i="222" s="1"/>
  <c r="L28" i="222"/>
  <c r="N408" i="222"/>
  <c r="N414" i="222" s="1"/>
  <c r="N410" i="222"/>
  <c r="N511" i="222" s="1"/>
  <c r="N409" i="222"/>
  <c r="N415" i="222" s="1"/>
  <c r="N411" i="222"/>
  <c r="N421" i="222" s="1"/>
  <c r="N412" i="222"/>
  <c r="N422" i="222" s="1"/>
  <c r="L32" i="222"/>
  <c r="N451" i="222"/>
  <c r="N459" i="222" s="1"/>
  <c r="N452" i="222"/>
  <c r="N460" i="222" s="1"/>
  <c r="N449" i="222"/>
  <c r="N454" i="222" s="1"/>
  <c r="N450" i="222"/>
  <c r="N455" i="222" s="1"/>
  <c r="L203" i="222"/>
  <c r="L207" i="222"/>
  <c r="L307" i="222"/>
  <c r="J841" i="222"/>
  <c r="J854" i="222"/>
  <c r="J856" i="222" s="1"/>
  <c r="N543" i="222"/>
  <c r="N547" i="222" s="1"/>
  <c r="N544" i="222"/>
  <c r="N548" i="222" s="1"/>
  <c r="N545" i="222"/>
  <c r="N552" i="222" s="1"/>
  <c r="N297" i="233" s="1"/>
  <c r="N234" i="222"/>
  <c r="N240" i="222" s="1"/>
  <c r="N238" i="222"/>
  <c r="N248" i="222" s="1"/>
  <c r="N236" i="222"/>
  <c r="N337" i="222" s="1"/>
  <c r="N237" i="222"/>
  <c r="N247" i="222" s="1"/>
  <c r="N235" i="222"/>
  <c r="N241" i="222" s="1"/>
  <c r="N582" i="222"/>
  <c r="N588" i="222" s="1"/>
  <c r="N583" i="222"/>
  <c r="N589" i="222" s="1"/>
  <c r="N584" i="222"/>
  <c r="N686" i="222" s="1"/>
  <c r="N585" i="222"/>
  <c r="N595" i="222" s="1"/>
  <c r="N586" i="222"/>
  <c r="N596" i="222" s="1"/>
  <c r="L420" i="222"/>
  <c r="L213" i="233" s="1"/>
  <c r="L425" i="222"/>
  <c r="L482" i="222"/>
  <c r="L481" i="222"/>
  <c r="L377" i="222"/>
  <c r="L381" i="222"/>
  <c r="J330" i="222"/>
  <c r="J332" i="222" s="1"/>
  <c r="J317" i="222"/>
  <c r="L309" i="222"/>
  <c r="L284" i="222"/>
  <c r="L131" i="233" s="1"/>
  <c r="L289" i="222"/>
  <c r="N499" i="222"/>
  <c r="N500" i="222"/>
  <c r="N759" i="222"/>
  <c r="N861" i="222" s="1"/>
  <c r="N760" i="222"/>
  <c r="N770" i="222" s="1"/>
  <c r="N761" i="222"/>
  <c r="N771" i="222" s="1"/>
  <c r="N757" i="222"/>
  <c r="N763" i="222" s="1"/>
  <c r="N758" i="222"/>
  <c r="N764" i="222" s="1"/>
  <c r="K841" i="222"/>
  <c r="K854" i="222"/>
  <c r="K856" i="222" s="1"/>
  <c r="N799" i="222"/>
  <c r="N804" i="222" s="1"/>
  <c r="N802" i="222"/>
  <c r="N810" i="222" s="1"/>
  <c r="N800" i="222"/>
  <c r="N805" i="222" s="1"/>
  <c r="N801" i="222"/>
  <c r="N809" i="222" s="1"/>
  <c r="L308" i="222"/>
  <c r="L246" i="222"/>
  <c r="L124" i="233" s="1"/>
  <c r="L251" i="222"/>
  <c r="N325" i="222"/>
  <c r="N326" i="222"/>
  <c r="N674" i="222"/>
  <c r="N675" i="222"/>
  <c r="L463" i="222"/>
  <c r="L458" i="222"/>
  <c r="L220" i="233" s="1"/>
  <c r="L483" i="222"/>
  <c r="N718" i="222"/>
  <c r="N722" i="222" s="1"/>
  <c r="N719" i="222"/>
  <c r="N723" i="222" s="1"/>
  <c r="N720" i="222"/>
  <c r="N727" i="222" s="1"/>
  <c r="N386" i="233" s="1"/>
  <c r="L769" i="222"/>
  <c r="L391" i="233" s="1"/>
  <c r="L774" i="222"/>
  <c r="L808" i="222"/>
  <c r="L398" i="233" s="1"/>
  <c r="L813" i="222"/>
  <c r="L730" i="222"/>
  <c r="L726" i="222"/>
  <c r="L638" i="222"/>
  <c r="L633" i="222"/>
  <c r="L309" i="233" s="1"/>
  <c r="L594" i="222"/>
  <c r="L302" i="233" s="1"/>
  <c r="L599" i="222"/>
  <c r="L555" i="222"/>
  <c r="L551" i="222"/>
  <c r="J506" i="222"/>
  <c r="J491" i="222"/>
  <c r="N104" i="222"/>
  <c r="N112" i="222" s="1"/>
  <c r="N103" i="222"/>
  <c r="N111" i="222" s="1"/>
  <c r="N102" i="222"/>
  <c r="N107" i="222" s="1"/>
  <c r="N101" i="222"/>
  <c r="N106" i="222" s="1"/>
  <c r="N152" i="222"/>
  <c r="N151" i="222"/>
  <c r="J156" i="222"/>
  <c r="J158" i="222" s="1"/>
  <c r="J143" i="222"/>
  <c r="L71" i="222"/>
  <c r="L134" i="222"/>
  <c r="L76" i="222"/>
  <c r="L135" i="222"/>
  <c r="L110" i="222"/>
  <c r="L115" i="222"/>
  <c r="N196" i="222"/>
  <c r="N200" i="222" s="1"/>
  <c r="N195" i="222"/>
  <c r="N199" i="222" s="1"/>
  <c r="N197" i="222"/>
  <c r="N204" i="222" s="1"/>
  <c r="N119" i="233" s="1"/>
  <c r="J81" i="222"/>
  <c r="J85" i="222" s="1"/>
  <c r="J77" i="222"/>
  <c r="J78" i="222" s="1"/>
  <c r="J139" i="222"/>
  <c r="J140" i="222"/>
  <c r="J120" i="222"/>
  <c r="J122" i="222" s="1"/>
  <c r="J116" i="222"/>
  <c r="J117" i="222" s="1"/>
  <c r="J33" i="222"/>
  <c r="J34" i="222" s="1"/>
  <c r="J37" i="222"/>
  <c r="J39" i="222" s="1"/>
  <c r="N59" i="222"/>
  <c r="N65" i="222" s="1"/>
  <c r="N60" i="222"/>
  <c r="N66" i="222" s="1"/>
  <c r="N63" i="222"/>
  <c r="N73" i="222" s="1"/>
  <c r="N61" i="222"/>
  <c r="N62" i="222"/>
  <c r="N72"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4" i="222"/>
  <c r="K113" i="222"/>
  <c r="M806" i="222"/>
  <c r="M833" i="222" s="1"/>
  <c r="M724" i="222"/>
  <c r="M831" i="222" s="1"/>
  <c r="M282" i="222"/>
  <c r="M375" i="222"/>
  <c r="O796" i="222"/>
  <c r="O848" i="222"/>
  <c r="O850" i="222" s="1"/>
  <c r="O715" i="222"/>
  <c r="O751" i="222"/>
  <c r="M631" i="222"/>
  <c r="M658" i="222" s="1"/>
  <c r="M456" i="222"/>
  <c r="M549" i="222"/>
  <c r="M656" i="222" s="1"/>
  <c r="K136" i="222"/>
  <c r="L659" i="222"/>
  <c r="K484" i="222"/>
  <c r="O621" i="222"/>
  <c r="O446" i="222"/>
  <c r="O366" i="222"/>
  <c r="O673" i="222"/>
  <c r="O498" i="222"/>
  <c r="O576" i="222"/>
  <c r="O540" i="222"/>
  <c r="O402" i="222"/>
  <c r="M201" i="222"/>
  <c r="O324" i="222"/>
  <c r="O192" i="222"/>
  <c r="O228" i="222"/>
  <c r="O272" i="222"/>
  <c r="O17" i="222"/>
  <c r="O150" i="222"/>
  <c r="O98" i="222"/>
  <c r="O53" i="222"/>
  <c r="M108"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233" i="232" l="1"/>
  <c r="L303" i="222"/>
  <c r="L34" i="233"/>
  <c r="L477" i="222"/>
  <c r="L543" i="232"/>
  <c r="L698" i="232"/>
  <c r="M230" i="222"/>
  <c r="M232" i="222" s="1"/>
  <c r="M753" i="222"/>
  <c r="M755" i="222" s="1"/>
  <c r="M578" i="222"/>
  <c r="M580" i="222" s="1"/>
  <c r="M404" i="222"/>
  <c r="M406" i="222" s="1"/>
  <c r="M55" i="222"/>
  <c r="M57" i="222" s="1"/>
  <c r="N782" i="222"/>
  <c r="N851" i="222"/>
  <c r="N852" i="222" s="1"/>
  <c r="N855" i="222" s="1"/>
  <c r="N607" i="222"/>
  <c r="N676" i="222"/>
  <c r="N677" i="222" s="1"/>
  <c r="N680" i="222" s="1"/>
  <c r="N433" i="222"/>
  <c r="N501" i="222"/>
  <c r="N502" i="222" s="1"/>
  <c r="N505" i="222" s="1"/>
  <c r="N84" i="222"/>
  <c r="N153" i="222"/>
  <c r="N154" i="222" s="1"/>
  <c r="N157" i="222" s="1"/>
  <c r="N163" i="222"/>
  <c r="N259" i="222"/>
  <c r="N327" i="222"/>
  <c r="N328" i="222" s="1"/>
  <c r="N331" i="222" s="1"/>
  <c r="M418" i="222"/>
  <c r="M420" i="222" s="1"/>
  <c r="M213" i="233" s="1"/>
  <c r="N766" i="222"/>
  <c r="N767" i="222" s="1"/>
  <c r="N832" i="222" s="1"/>
  <c r="N591" i="222"/>
  <c r="N592" i="222" s="1"/>
  <c r="N657" i="222" s="1"/>
  <c r="N68" i="222"/>
  <c r="N417" i="222"/>
  <c r="M244" i="222"/>
  <c r="M308" i="222" s="1"/>
  <c r="N243" i="222"/>
  <c r="M10" i="217"/>
  <c r="J482" i="233"/>
  <c r="J479" i="233"/>
  <c r="J475" i="233"/>
  <c r="J478" i="233"/>
  <c r="J473" i="233"/>
  <c r="J484" i="233"/>
  <c r="J477" i="233"/>
  <c r="J483" i="233"/>
  <c r="J474" i="233"/>
  <c r="J485" i="233"/>
  <c r="J480" i="233"/>
  <c r="J93" i="232"/>
  <c r="J94" i="232"/>
  <c r="K731" i="222"/>
  <c r="K732" i="222" s="1"/>
  <c r="K388" i="233" s="1"/>
  <c r="K212" i="222"/>
  <c r="K214" i="222" s="1"/>
  <c r="K382" i="222"/>
  <c r="K383" i="222" s="1"/>
  <c r="K210" i="233" s="1"/>
  <c r="J489" i="222"/>
  <c r="J509" i="222" s="1"/>
  <c r="J512" i="222" s="1"/>
  <c r="K836" i="222"/>
  <c r="K560" i="222"/>
  <c r="K562" i="222" s="1"/>
  <c r="K312" i="222"/>
  <c r="K208" i="222"/>
  <c r="K209" i="222" s="1"/>
  <c r="K121" i="233" s="1"/>
  <c r="K556" i="222"/>
  <c r="K557" i="222" s="1"/>
  <c r="K299" i="233" s="1"/>
  <c r="L728" i="222"/>
  <c r="L387" i="233" s="1"/>
  <c r="L385" i="233"/>
  <c r="K814" i="222"/>
  <c r="K815" i="222" s="1"/>
  <c r="K714" i="232" s="1"/>
  <c r="K401" i="233"/>
  <c r="K775" i="222"/>
  <c r="K776" i="222" s="1"/>
  <c r="K713" i="232" s="1"/>
  <c r="K394" i="233"/>
  <c r="K735" i="222"/>
  <c r="K737" i="222" s="1"/>
  <c r="N707" i="232"/>
  <c r="N399" i="233"/>
  <c r="N708" i="232"/>
  <c r="N400" i="233"/>
  <c r="K386" i="222"/>
  <c r="K388" i="222" s="1"/>
  <c r="N701" i="232"/>
  <c r="N393" i="233"/>
  <c r="K661" i="222"/>
  <c r="K486" i="222"/>
  <c r="J710" i="232"/>
  <c r="J402" i="233"/>
  <c r="N700" i="232"/>
  <c r="N392" i="233"/>
  <c r="J703" i="232"/>
  <c r="J395" i="233"/>
  <c r="L553" i="222"/>
  <c r="L298" i="233" s="1"/>
  <c r="L296" i="233"/>
  <c r="N552" i="232"/>
  <c r="N310" i="233"/>
  <c r="K464" i="222"/>
  <c r="K465" i="222" s="1"/>
  <c r="K404" i="232" s="1"/>
  <c r="K223" i="233"/>
  <c r="J555" i="232"/>
  <c r="J313" i="233"/>
  <c r="J393" i="232"/>
  <c r="J217" i="233"/>
  <c r="N546" i="232"/>
  <c r="N304" i="233"/>
  <c r="N391" i="232"/>
  <c r="N215" i="233"/>
  <c r="N545" i="232"/>
  <c r="N303" i="233"/>
  <c r="N390" i="232"/>
  <c r="N214" i="233"/>
  <c r="L379" i="222"/>
  <c r="L209" i="233" s="1"/>
  <c r="L207" i="233"/>
  <c r="K554" i="232"/>
  <c r="K312" i="233"/>
  <c r="J400" i="232"/>
  <c r="J224" i="233"/>
  <c r="K547" i="232"/>
  <c r="K305" i="233"/>
  <c r="J548" i="232"/>
  <c r="J306" i="233"/>
  <c r="N398" i="232"/>
  <c r="N222" i="233"/>
  <c r="K392" i="232"/>
  <c r="K216" i="233"/>
  <c r="N397" i="232"/>
  <c r="N221" i="233"/>
  <c r="N553" i="232"/>
  <c r="N311" i="233"/>
  <c r="L205"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6" i="222"/>
  <c r="K260" i="222" s="1"/>
  <c r="K294" i="222"/>
  <c r="K296" i="222" s="1"/>
  <c r="J315" i="222"/>
  <c r="J318" i="222" s="1"/>
  <c r="J319" i="222" s="1"/>
  <c r="K639" i="222"/>
  <c r="K640" i="222" s="1"/>
  <c r="K559" i="232" s="1"/>
  <c r="K643" i="222"/>
  <c r="K645" i="222" s="1"/>
  <c r="K252" i="222"/>
  <c r="K253" i="222" s="1"/>
  <c r="K248" i="232" s="1"/>
  <c r="J664" i="222"/>
  <c r="J667" i="222" s="1"/>
  <c r="J668" i="222" s="1"/>
  <c r="K313" i="222"/>
  <c r="K662" i="222"/>
  <c r="J839" i="222"/>
  <c r="J842" i="222" s="1"/>
  <c r="J843" i="222" s="1"/>
  <c r="L508" i="232"/>
  <c r="M505" i="232" s="1"/>
  <c r="K818" i="222"/>
  <c r="K820" i="222" s="1"/>
  <c r="K290" i="222"/>
  <c r="K291" i="222" s="1"/>
  <c r="K249" i="232" s="1"/>
  <c r="L829" i="222"/>
  <c r="L654" i="222"/>
  <c r="L636" i="222"/>
  <c r="L551" i="232"/>
  <c r="K779" i="222"/>
  <c r="K783" i="222" s="1"/>
  <c r="L772" i="222"/>
  <c r="L699" i="232"/>
  <c r="K663" i="222"/>
  <c r="K600" i="222"/>
  <c r="K601" i="222" s="1"/>
  <c r="K558" i="232" s="1"/>
  <c r="L811" i="222"/>
  <c r="L706" i="232"/>
  <c r="K314" i="222"/>
  <c r="K604" i="222"/>
  <c r="K608" i="222" s="1"/>
  <c r="L479" i="222"/>
  <c r="K838" i="222"/>
  <c r="K709" i="232"/>
  <c r="K837" i="222"/>
  <c r="K702" i="232"/>
  <c r="K430" i="222"/>
  <c r="K434" i="222" s="1"/>
  <c r="K487" i="222"/>
  <c r="L305" i="222"/>
  <c r="K426" i="222"/>
  <c r="K427" i="222" s="1"/>
  <c r="K403" i="232" s="1"/>
  <c r="L597" i="222"/>
  <c r="L544" i="232"/>
  <c r="K468" i="222"/>
  <c r="K470" i="222" s="1"/>
  <c r="K488" i="222"/>
  <c r="K399" i="232"/>
  <c r="L423" i="222"/>
  <c r="L389" i="232"/>
  <c r="L461" i="222"/>
  <c r="L396" i="232"/>
  <c r="L287" i="222"/>
  <c r="L241" i="232"/>
  <c r="L249"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31" i="222"/>
  <c r="L49" i="232"/>
  <c r="L57" i="232" s="1"/>
  <c r="L63" i="232" s="1"/>
  <c r="L73" i="232" s="1"/>
  <c r="M40" i="232"/>
  <c r="M46" i="232" s="1"/>
  <c r="M54" i="232" s="1"/>
  <c r="M66" i="232" s="1"/>
  <c r="M573" i="222"/>
  <c r="M574" i="222" s="1"/>
  <c r="M50" i="222"/>
  <c r="M51" i="222" s="1"/>
  <c r="M58" i="222" s="1"/>
  <c r="M618" i="222"/>
  <c r="M619" i="222" s="1"/>
  <c r="M623" i="222" s="1"/>
  <c r="M308" i="233" s="1"/>
  <c r="M225" i="222"/>
  <c r="M226" i="222" s="1"/>
  <c r="M537" i="222"/>
  <c r="M538" i="222" s="1"/>
  <c r="M542" i="222" s="1"/>
  <c r="M295" i="233" s="1"/>
  <c r="M748" i="222"/>
  <c r="M749" i="222" s="1"/>
  <c r="M95" i="222"/>
  <c r="M96" i="222" s="1"/>
  <c r="M100" i="222" s="1"/>
  <c r="M712" i="222"/>
  <c r="M713" i="222" s="1"/>
  <c r="M717" i="222" s="1"/>
  <c r="M384" i="233" s="1"/>
  <c r="M443" i="222"/>
  <c r="M444" i="222" s="1"/>
  <c r="M448" i="222" s="1"/>
  <c r="M219" i="233" s="1"/>
  <c r="M189" i="222"/>
  <c r="M190" i="222" s="1"/>
  <c r="M194" i="222" s="1"/>
  <c r="M117" i="233" s="1"/>
  <c r="M399" i="222"/>
  <c r="M400" i="222" s="1"/>
  <c r="M269" i="222"/>
  <c r="M270" i="222" s="1"/>
  <c r="M274" i="222" s="1"/>
  <c r="M130" i="233" s="1"/>
  <c r="M363" i="222"/>
  <c r="M364" i="222" s="1"/>
  <c r="M368" i="222" s="1"/>
  <c r="M206" i="233" s="1"/>
  <c r="M14" i="222"/>
  <c r="M15" i="222" s="1"/>
  <c r="M19" i="222" s="1"/>
  <c r="M793" i="222"/>
  <c r="M794" i="222" s="1"/>
  <c r="M798" i="222" s="1"/>
  <c r="O20" i="222"/>
  <c r="O24" i="222" s="1"/>
  <c r="K33" i="222"/>
  <c r="K34" i="222" s="1"/>
  <c r="K37" i="222"/>
  <c r="K39" i="222" s="1"/>
  <c r="M32" i="222"/>
  <c r="M28" i="222"/>
  <c r="K317"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6" i="222"/>
  <c r="L679" i="222"/>
  <c r="L681" i="222" s="1"/>
  <c r="O238" i="222"/>
  <c r="O248" i="222" s="1"/>
  <c r="O234" i="222"/>
  <c r="O240" i="222" s="1"/>
  <c r="O235" i="222"/>
  <c r="O241" i="222" s="1"/>
  <c r="O237" i="222"/>
  <c r="O247" i="222" s="1"/>
  <c r="O236" i="222"/>
  <c r="O337" i="222" s="1"/>
  <c r="O582" i="222"/>
  <c r="O588" i="222" s="1"/>
  <c r="O583" i="222"/>
  <c r="O589" i="222" s="1"/>
  <c r="O585" i="222"/>
  <c r="O595" i="222" s="1"/>
  <c r="O584" i="222"/>
  <c r="O686" i="222" s="1"/>
  <c r="O586" i="222"/>
  <c r="O596" i="222" s="1"/>
  <c r="O499" i="222"/>
  <c r="O500" i="222"/>
  <c r="M481" i="222"/>
  <c r="M381" i="222"/>
  <c r="M377" i="222"/>
  <c r="O325" i="222"/>
  <c r="O326" i="222"/>
  <c r="O675" i="222"/>
  <c r="O674" i="222"/>
  <c r="K491" i="222"/>
  <c r="K504" i="222"/>
  <c r="K506" i="222" s="1"/>
  <c r="O759" i="222"/>
  <c r="O861" i="222" s="1"/>
  <c r="O761" i="222"/>
  <c r="O771" i="222" s="1"/>
  <c r="O757" i="222"/>
  <c r="O763" i="222" s="1"/>
  <c r="O760" i="222"/>
  <c r="O770" i="222" s="1"/>
  <c r="O758" i="222"/>
  <c r="O764" i="222" s="1"/>
  <c r="O369" i="222"/>
  <c r="O373" i="222" s="1"/>
  <c r="O370" i="222"/>
  <c r="O374" i="222" s="1"/>
  <c r="O371" i="222"/>
  <c r="O378" i="222" s="1"/>
  <c r="O208" i="233" s="1"/>
  <c r="O719" i="222"/>
  <c r="O723" i="222" s="1"/>
  <c r="O720" i="222"/>
  <c r="O727" i="222" s="1"/>
  <c r="O386" i="233" s="1"/>
  <c r="O718" i="222"/>
  <c r="O722" i="222" s="1"/>
  <c r="M203" i="222"/>
  <c r="M307" i="222"/>
  <c r="M207" i="222"/>
  <c r="O849" i="222"/>
  <c r="O451" i="222"/>
  <c r="O459" i="222" s="1"/>
  <c r="O452" i="222"/>
  <c r="O460" i="222" s="1"/>
  <c r="O450" i="222"/>
  <c r="O455" i="222" s="1"/>
  <c r="O449" i="222"/>
  <c r="O454" i="222" s="1"/>
  <c r="O276" i="222"/>
  <c r="O281" i="222" s="1"/>
  <c r="O277" i="222"/>
  <c r="O285" i="222" s="1"/>
  <c r="O275" i="222"/>
  <c r="O280" i="222" s="1"/>
  <c r="O278" i="222"/>
  <c r="O286" i="222" s="1"/>
  <c r="O627" i="222"/>
  <c r="O635" i="222" s="1"/>
  <c r="O625" i="222"/>
  <c r="O630" i="222" s="1"/>
  <c r="O624" i="222"/>
  <c r="O629" i="222" s="1"/>
  <c r="O626" i="222"/>
  <c r="O634" i="222" s="1"/>
  <c r="O799" i="222"/>
  <c r="O804" i="222" s="1"/>
  <c r="O800" i="222"/>
  <c r="O805" i="222" s="1"/>
  <c r="O801" i="222"/>
  <c r="O809" i="222" s="1"/>
  <c r="O802" i="222"/>
  <c r="O810" i="222" s="1"/>
  <c r="O409" i="222"/>
  <c r="O415" i="222" s="1"/>
  <c r="O411" i="222"/>
  <c r="O421" i="222" s="1"/>
  <c r="O412" i="222"/>
  <c r="O422" i="222" s="1"/>
  <c r="O408" i="222"/>
  <c r="O414" i="222" s="1"/>
  <c r="O410" i="222"/>
  <c r="O511" i="222" s="1"/>
  <c r="M289" i="222"/>
  <c r="M309" i="222"/>
  <c r="M284" i="222"/>
  <c r="M131" i="233" s="1"/>
  <c r="O545" i="222"/>
  <c r="O552" i="222" s="1"/>
  <c r="O297" i="233" s="1"/>
  <c r="O544" i="222"/>
  <c r="O548" i="222" s="1"/>
  <c r="O543" i="222"/>
  <c r="O547" i="222" s="1"/>
  <c r="M463" i="222"/>
  <c r="M483" i="222"/>
  <c r="M458" i="222"/>
  <c r="M220" i="233" s="1"/>
  <c r="M769" i="222"/>
  <c r="M391" i="233" s="1"/>
  <c r="M774" i="222"/>
  <c r="M808" i="222"/>
  <c r="M398" i="233" s="1"/>
  <c r="M813" i="222"/>
  <c r="M730" i="222"/>
  <c r="M726" i="222"/>
  <c r="M633" i="222"/>
  <c r="M309" i="233" s="1"/>
  <c r="M638" i="222"/>
  <c r="M594" i="222"/>
  <c r="M302" i="233" s="1"/>
  <c r="M599" i="222"/>
  <c r="M555" i="222"/>
  <c r="M551" i="222"/>
  <c r="K156" i="222"/>
  <c r="K158" i="222" s="1"/>
  <c r="K143" i="222"/>
  <c r="O102" i="222"/>
  <c r="O107" i="222" s="1"/>
  <c r="O101" i="222"/>
  <c r="O106" i="222" s="1"/>
  <c r="O104" i="222"/>
  <c r="O112" i="222" s="1"/>
  <c r="O103" i="222"/>
  <c r="O111" i="222" s="1"/>
  <c r="K139" i="222"/>
  <c r="K77" i="222"/>
  <c r="K78" i="222" s="1"/>
  <c r="K81" i="222"/>
  <c r="K85" i="222" s="1"/>
  <c r="O152" i="222"/>
  <c r="O151" i="222"/>
  <c r="N26" i="222"/>
  <c r="N133" i="222" s="1"/>
  <c r="O197" i="222"/>
  <c r="O204" i="222" s="1"/>
  <c r="O119" i="233" s="1"/>
  <c r="O195" i="222"/>
  <c r="O199" i="222" s="1"/>
  <c r="O196" i="222"/>
  <c r="O200" i="222" s="1"/>
  <c r="K140" i="222"/>
  <c r="K116" i="222"/>
  <c r="K117" i="222" s="1"/>
  <c r="K120" i="222"/>
  <c r="K122" i="222" s="1"/>
  <c r="M71" i="222"/>
  <c r="M76" i="222"/>
  <c r="M134" i="222"/>
  <c r="M135" i="222"/>
  <c r="M110" i="222"/>
  <c r="M115" i="222"/>
  <c r="O61" i="222"/>
  <c r="O62" i="222"/>
  <c r="O72" i="222" s="1"/>
  <c r="O59" i="222"/>
  <c r="O65" i="222" s="1"/>
  <c r="O60" i="222"/>
  <c r="O66" i="222" s="1"/>
  <c r="O63" i="222"/>
  <c r="O73" i="222" s="1"/>
  <c r="O22" i="222"/>
  <c r="O29" i="222" s="1"/>
  <c r="O21" i="222"/>
  <c r="O25" i="222" s="1"/>
  <c r="J90" i="232"/>
  <c r="M28" i="232"/>
  <c r="M29" i="232" s="1"/>
  <c r="P52" i="232"/>
  <c r="J141"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4" i="222"/>
  <c r="L113" i="222"/>
  <c r="L834" i="222"/>
  <c r="L484" i="222"/>
  <c r="L504" i="222" s="1"/>
  <c r="N806" i="222"/>
  <c r="N833" i="222" s="1"/>
  <c r="N724" i="222"/>
  <c r="N831" i="222" s="1"/>
  <c r="P848" i="222"/>
  <c r="P850" i="222" s="1"/>
  <c r="P715" i="222"/>
  <c r="P751" i="222"/>
  <c r="P796" i="222"/>
  <c r="M659" i="222"/>
  <c r="N631" i="222"/>
  <c r="N658" i="222" s="1"/>
  <c r="P366" i="222"/>
  <c r="P673" i="222"/>
  <c r="P498" i="222"/>
  <c r="P576" i="222"/>
  <c r="P540" i="222"/>
  <c r="P402" i="222"/>
  <c r="P446" i="222"/>
  <c r="P621" i="222"/>
  <c r="N456" i="222"/>
  <c r="N549" i="222"/>
  <c r="N656" i="222" s="1"/>
  <c r="N375" i="222"/>
  <c r="N201" i="222"/>
  <c r="N282" i="222"/>
  <c r="P228" i="222"/>
  <c r="P272" i="222"/>
  <c r="P324" i="222"/>
  <c r="P192" i="222"/>
  <c r="L310" i="222"/>
  <c r="L136" i="222"/>
  <c r="N108" i="222"/>
  <c r="P17" i="222"/>
  <c r="P98" i="222"/>
  <c r="P53" i="222"/>
  <c r="P150"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407" i="222" l="1"/>
  <c r="M212" i="233" s="1"/>
  <c r="M581" i="222"/>
  <c r="M301" i="233" s="1"/>
  <c r="M756" i="222"/>
  <c r="M390" i="233" s="1"/>
  <c r="M233" i="222"/>
  <c r="M123" i="233" s="1"/>
  <c r="O782" i="222"/>
  <c r="O851" i="222"/>
  <c r="O852" i="222" s="1"/>
  <c r="O855" i="222" s="1"/>
  <c r="O607" i="222"/>
  <c r="O676" i="222"/>
  <c r="O677" i="222" s="1"/>
  <c r="O680" i="222" s="1"/>
  <c r="O84" i="222"/>
  <c r="O153" i="222"/>
  <c r="O154" i="222" s="1"/>
  <c r="O157" i="222" s="1"/>
  <c r="O163" i="222"/>
  <c r="O433" i="222"/>
  <c r="O501" i="222"/>
  <c r="O502" i="222" s="1"/>
  <c r="O505" i="222" s="1"/>
  <c r="O259" i="222"/>
  <c r="O327" i="222"/>
  <c r="O328" i="222" s="1"/>
  <c r="O331" i="222" s="1"/>
  <c r="M482" i="222"/>
  <c r="M484" i="222" s="1"/>
  <c r="M504" i="222" s="1"/>
  <c r="M425" i="222"/>
  <c r="O766" i="222"/>
  <c r="O591" i="222"/>
  <c r="N418" i="222"/>
  <c r="N482" i="222" s="1"/>
  <c r="N244" i="222"/>
  <c r="N251" i="222" s="1"/>
  <c r="M251" i="222"/>
  <c r="M246" i="222"/>
  <c r="M124" i="233" s="1"/>
  <c r="N69" i="222"/>
  <c r="N134" i="222" s="1"/>
  <c r="O68" i="222"/>
  <c r="O69" i="222" s="1"/>
  <c r="O417" i="222"/>
  <c r="O243" i="222"/>
  <c r="O244" i="222" s="1"/>
  <c r="M11" i="217"/>
  <c r="L836" i="222"/>
  <c r="K93" i="232"/>
  <c r="K94" i="232"/>
  <c r="L661" i="222"/>
  <c r="L560" i="222"/>
  <c r="L562" i="222" s="1"/>
  <c r="L556" i="222"/>
  <c r="L557" i="222" s="1"/>
  <c r="L299" i="233" s="1"/>
  <c r="J48" i="233"/>
  <c r="J74" i="233"/>
  <c r="J492" i="222"/>
  <c r="J493" i="222" s="1"/>
  <c r="J519" i="222" s="1"/>
  <c r="J520" i="222" s="1"/>
  <c r="J884" i="222" s="1"/>
  <c r="J500" i="233"/>
  <c r="L212" i="222"/>
  <c r="L214" i="222" s="1"/>
  <c r="L312" i="222"/>
  <c r="L208" i="222"/>
  <c r="L209" i="222" s="1"/>
  <c r="L121" i="233" s="1"/>
  <c r="L731" i="222"/>
  <c r="L732" i="222" s="1"/>
  <c r="L388" i="233" s="1"/>
  <c r="J335" i="222"/>
  <c r="J338" i="222" s="1"/>
  <c r="L382" i="222"/>
  <c r="L383" i="222" s="1"/>
  <c r="L210" i="233" s="1"/>
  <c r="L386" i="222"/>
  <c r="L388" i="222" s="1"/>
  <c r="L486" i="222"/>
  <c r="L735" i="222"/>
  <c r="L737" i="222" s="1"/>
  <c r="O700" i="232"/>
  <c r="O392" i="233"/>
  <c r="M705" i="232"/>
  <c r="M397" i="233"/>
  <c r="L814" i="222"/>
  <c r="L815" i="222" s="1"/>
  <c r="L714" i="232" s="1"/>
  <c r="L401" i="233"/>
  <c r="O708" i="232"/>
  <c r="O400" i="233"/>
  <c r="O707" i="232"/>
  <c r="O399" i="233"/>
  <c r="K703" i="232"/>
  <c r="K395" i="233"/>
  <c r="O701" i="232"/>
  <c r="O393" i="233"/>
  <c r="L775" i="222"/>
  <c r="L776" i="222" s="1"/>
  <c r="L713" i="232" s="1"/>
  <c r="L394" i="233"/>
  <c r="K710" i="232"/>
  <c r="K402" i="233"/>
  <c r="M728" i="222"/>
  <c r="M387" i="233" s="1"/>
  <c r="M385" i="233"/>
  <c r="O545" i="232"/>
  <c r="O303" i="233"/>
  <c r="K548" i="232"/>
  <c r="K306" i="233"/>
  <c r="O398" i="232"/>
  <c r="O222" i="233"/>
  <c r="O397" i="232"/>
  <c r="O221" i="233"/>
  <c r="L547" i="232"/>
  <c r="L305" i="233"/>
  <c r="L468" i="222"/>
  <c r="L470" i="222" s="1"/>
  <c r="L223" i="233"/>
  <c r="K393" i="232"/>
  <c r="K217" i="233"/>
  <c r="K400" i="232"/>
  <c r="K224" i="233"/>
  <c r="O552" i="232"/>
  <c r="O310" i="233"/>
  <c r="K555" i="232"/>
  <c r="K313" i="233"/>
  <c r="M379" i="222"/>
  <c r="M209" i="233" s="1"/>
  <c r="M207" i="233"/>
  <c r="L392" i="232"/>
  <c r="L216" i="233"/>
  <c r="O391" i="232"/>
  <c r="O215" i="233"/>
  <c r="O546" i="232"/>
  <c r="O304" i="233"/>
  <c r="L554" i="232"/>
  <c r="L312" i="233"/>
  <c r="M553" i="222"/>
  <c r="M298" i="233" s="1"/>
  <c r="M296" i="233"/>
  <c r="O390" i="232"/>
  <c r="O214" i="233"/>
  <c r="O553" i="232"/>
  <c r="O311" i="233"/>
  <c r="O236" i="232"/>
  <c r="O126" i="233"/>
  <c r="L244" i="232"/>
  <c r="L134" i="233"/>
  <c r="K245" i="232"/>
  <c r="K135" i="233"/>
  <c r="K238" i="232"/>
  <c r="K128" i="233"/>
  <c r="O243" i="232"/>
  <c r="O133" i="233"/>
  <c r="M205"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4" i="222"/>
  <c r="K667" i="222" s="1"/>
  <c r="K668" i="222" s="1"/>
  <c r="K700" i="222" s="1"/>
  <c r="K701" i="222" s="1"/>
  <c r="K895" i="222" s="1"/>
  <c r="J684" i="222"/>
  <c r="J687" i="222" s="1"/>
  <c r="K315" i="222"/>
  <c r="K335" i="222" s="1"/>
  <c r="K338" i="222" s="1"/>
  <c r="L256" i="222"/>
  <c r="L260" i="222" s="1"/>
  <c r="L514" i="232"/>
  <c r="L218" i="232"/>
  <c r="J859" i="222"/>
  <c r="J862" i="222" s="1"/>
  <c r="L367" i="232"/>
  <c r="L373" i="232" s="1"/>
  <c r="L430" i="222"/>
  <c r="L434" i="222" s="1"/>
  <c r="L426" i="222"/>
  <c r="L427" i="222" s="1"/>
  <c r="L403" i="232" s="1"/>
  <c r="K489" i="222"/>
  <c r="K509" i="222" s="1"/>
  <c r="K512" i="222" s="1"/>
  <c r="L604" i="222"/>
  <c r="L608" i="222" s="1"/>
  <c r="L643" i="222"/>
  <c r="L645" i="222" s="1"/>
  <c r="L662" i="222"/>
  <c r="L600" i="222"/>
  <c r="L601" i="222" s="1"/>
  <c r="L558" i="232" s="1"/>
  <c r="K839" i="222"/>
  <c r="K859" i="222" s="1"/>
  <c r="K862" i="222" s="1"/>
  <c r="L464" i="222"/>
  <c r="L465" i="222" s="1"/>
  <c r="L404" i="232" s="1"/>
  <c r="L663" i="222"/>
  <c r="L639" i="222"/>
  <c r="L640" i="222" s="1"/>
  <c r="L559" i="232" s="1"/>
  <c r="L818" i="222"/>
  <c r="L820" i="222" s="1"/>
  <c r="M772" i="222"/>
  <c r="M699" i="232"/>
  <c r="M31" i="232"/>
  <c r="M636" i="222"/>
  <c r="M551" i="232"/>
  <c r="L779" i="222"/>
  <c r="L783" i="222" s="1"/>
  <c r="M826" i="222"/>
  <c r="M690" i="232"/>
  <c r="L837" i="222"/>
  <c r="L702" i="232"/>
  <c r="M811" i="222"/>
  <c r="M706" i="232"/>
  <c r="L838" i="222"/>
  <c r="L709" i="232"/>
  <c r="L313" i="222"/>
  <c r="M653" i="222"/>
  <c r="M550" i="232"/>
  <c r="M597" i="222"/>
  <c r="M544" i="232"/>
  <c r="M651" i="222"/>
  <c r="M535" i="232"/>
  <c r="L314" i="222"/>
  <c r="M423" i="222"/>
  <c r="M389" i="232"/>
  <c r="L290" i="222"/>
  <c r="L291" i="222" s="1"/>
  <c r="L249" i="232" s="1"/>
  <c r="L488" i="222"/>
  <c r="L399" i="232"/>
  <c r="M478" i="222"/>
  <c r="M85" i="232"/>
  <c r="M395" i="232"/>
  <c r="M461" i="222"/>
  <c r="M396" i="232"/>
  <c r="L487" i="222"/>
  <c r="L252" i="222"/>
  <c r="L253" i="222" s="1"/>
  <c r="L248" i="232" s="1"/>
  <c r="L294" i="222"/>
  <c r="L296" i="222" s="1"/>
  <c r="M476" i="222"/>
  <c r="M380" i="232"/>
  <c r="M477" i="222"/>
  <c r="M388" i="232"/>
  <c r="M287" i="222"/>
  <c r="M241" i="232"/>
  <c r="M304" i="222"/>
  <c r="M240" i="232"/>
  <c r="M302" i="222"/>
  <c r="M225"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9" i="222"/>
  <c r="M128" i="222"/>
  <c r="M130" i="222"/>
  <c r="M828"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7" i="222"/>
  <c r="P247" i="222" s="1"/>
  <c r="P235" i="222"/>
  <c r="P241" i="222" s="1"/>
  <c r="P234" i="222"/>
  <c r="P240" i="222" s="1"/>
  <c r="P236" i="222"/>
  <c r="P337" i="222" s="1"/>
  <c r="P238" i="222"/>
  <c r="P248" i="222" s="1"/>
  <c r="N481" i="222"/>
  <c r="N377" i="222"/>
  <c r="N381" i="222"/>
  <c r="P544" i="222"/>
  <c r="P548" i="222" s="1"/>
  <c r="P545" i="222"/>
  <c r="P552" i="222" s="1"/>
  <c r="P297" i="233" s="1"/>
  <c r="P543" i="222"/>
  <c r="P547" i="222" s="1"/>
  <c r="M666" i="222"/>
  <c r="M679" i="222"/>
  <c r="M681" i="222" s="1"/>
  <c r="N32" i="222"/>
  <c r="P585" i="222"/>
  <c r="P595" i="222" s="1"/>
  <c r="P586" i="222"/>
  <c r="P596" i="222" s="1"/>
  <c r="P583" i="222"/>
  <c r="P589" i="222" s="1"/>
  <c r="P582" i="222"/>
  <c r="P588" i="222" s="1"/>
  <c r="P584" i="222"/>
  <c r="P686" i="222" s="1"/>
  <c r="P802" i="222"/>
  <c r="P810" i="222" s="1"/>
  <c r="P799" i="222"/>
  <c r="P804" i="222" s="1"/>
  <c r="P801" i="222"/>
  <c r="P809" i="222" s="1"/>
  <c r="P800" i="222"/>
  <c r="P805" i="222" s="1"/>
  <c r="P500" i="222"/>
  <c r="P499" i="222"/>
  <c r="P760" i="222"/>
  <c r="P770" i="222" s="1"/>
  <c r="P757" i="222"/>
  <c r="P763" i="222" s="1"/>
  <c r="P759" i="222"/>
  <c r="P861" i="222" s="1"/>
  <c r="P761" i="222"/>
  <c r="P771" i="222" s="1"/>
  <c r="P758" i="222"/>
  <c r="P764" i="222" s="1"/>
  <c r="P674" i="222"/>
  <c r="P675" i="222"/>
  <c r="P718" i="222"/>
  <c r="P722" i="222" s="1"/>
  <c r="P720" i="222"/>
  <c r="P727" i="222" s="1"/>
  <c r="P386" i="233" s="1"/>
  <c r="P719" i="222"/>
  <c r="P723" i="222" s="1"/>
  <c r="J869" i="222"/>
  <c r="J870" i="222" s="1"/>
  <c r="J886" i="222" s="1"/>
  <c r="J875" i="222"/>
  <c r="J876" i="222" s="1"/>
  <c r="J896" i="222" s="1"/>
  <c r="J700" i="222"/>
  <c r="J701" i="222" s="1"/>
  <c r="J895" i="222" s="1"/>
  <c r="J694" i="222"/>
  <c r="J695" i="222" s="1"/>
  <c r="J885" i="222" s="1"/>
  <c r="P325" i="222"/>
  <c r="P326" i="222"/>
  <c r="N289" i="222"/>
  <c r="N309" i="222"/>
  <c r="N284" i="222"/>
  <c r="N131" i="233" s="1"/>
  <c r="P371" i="222"/>
  <c r="P378" i="222" s="1"/>
  <c r="P208" i="233" s="1"/>
  <c r="P370" i="222"/>
  <c r="P374" i="222" s="1"/>
  <c r="P369" i="222"/>
  <c r="P373" i="222" s="1"/>
  <c r="P849" i="222"/>
  <c r="P276" i="222"/>
  <c r="P281" i="222" s="1"/>
  <c r="P275" i="222"/>
  <c r="P280" i="222" s="1"/>
  <c r="P278" i="222"/>
  <c r="P286" i="222" s="1"/>
  <c r="P277" i="222"/>
  <c r="P285" i="222" s="1"/>
  <c r="P627" i="222"/>
  <c r="P635" i="222" s="1"/>
  <c r="P624" i="222"/>
  <c r="P629" i="222" s="1"/>
  <c r="P626" i="222"/>
  <c r="P634" i="222" s="1"/>
  <c r="P625" i="222"/>
  <c r="P630" i="222" s="1"/>
  <c r="L330" i="222"/>
  <c r="L332" i="222" s="1"/>
  <c r="L317" i="222"/>
  <c r="N207" i="222"/>
  <c r="N203" i="222"/>
  <c r="N307" i="222"/>
  <c r="P449" i="222"/>
  <c r="P454" i="222" s="1"/>
  <c r="P451" i="222"/>
  <c r="P459" i="222" s="1"/>
  <c r="P452" i="222"/>
  <c r="P460" i="222" s="1"/>
  <c r="P450" i="222"/>
  <c r="P455" i="222" s="1"/>
  <c r="L841" i="222"/>
  <c r="L854" i="222"/>
  <c r="L856" i="222" s="1"/>
  <c r="J351" i="222"/>
  <c r="J352" i="222" s="1"/>
  <c r="J893" i="222" s="1"/>
  <c r="J345" i="222"/>
  <c r="J346" i="222" s="1"/>
  <c r="J883" i="222" s="1"/>
  <c r="N483" i="222"/>
  <c r="N458" i="222"/>
  <c r="N220" i="233" s="1"/>
  <c r="N463" i="222"/>
  <c r="P409" i="222"/>
  <c r="P415" i="222" s="1"/>
  <c r="P412" i="222"/>
  <c r="P422" i="222" s="1"/>
  <c r="P410" i="222"/>
  <c r="P511" i="222" s="1"/>
  <c r="P411" i="222"/>
  <c r="P421" i="222" s="1"/>
  <c r="P408" i="222"/>
  <c r="P414" i="222" s="1"/>
  <c r="N808" i="222"/>
  <c r="N398" i="233" s="1"/>
  <c r="N813" i="222"/>
  <c r="N769" i="222"/>
  <c r="N391" i="233" s="1"/>
  <c r="N774" i="222"/>
  <c r="N726" i="222"/>
  <c r="N730" i="222"/>
  <c r="N633" i="222"/>
  <c r="N309" i="233" s="1"/>
  <c r="N638" i="222"/>
  <c r="N594" i="222"/>
  <c r="N302" i="233" s="1"/>
  <c r="N599" i="222"/>
  <c r="N551" i="222"/>
  <c r="N555" i="222"/>
  <c r="L506" i="222"/>
  <c r="L491" i="222"/>
  <c r="K90"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1" i="222"/>
  <c r="L85" i="222" s="1"/>
  <c r="L77" i="222"/>
  <c r="L78" i="222" s="1"/>
  <c r="L139" i="222"/>
  <c r="P195" i="222"/>
  <c r="P199" i="222" s="1"/>
  <c r="P197" i="222"/>
  <c r="P204" i="222" s="1"/>
  <c r="P119" i="233" s="1"/>
  <c r="P196" i="222"/>
  <c r="P200" i="222" s="1"/>
  <c r="P62" i="222"/>
  <c r="P72" i="222" s="1"/>
  <c r="P61" i="222"/>
  <c r="P60" i="222"/>
  <c r="P66" i="222" s="1"/>
  <c r="P59" i="222"/>
  <c r="P65" i="222" s="1"/>
  <c r="P63" i="222"/>
  <c r="P73"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4" i="222"/>
  <c r="M113" i="222"/>
  <c r="O806" i="222"/>
  <c r="O833" i="222" s="1"/>
  <c r="O724" i="222"/>
  <c r="O831" i="222" s="1"/>
  <c r="M834" i="222"/>
  <c r="M854" i="222" s="1"/>
  <c r="M310" i="222"/>
  <c r="O26" i="222"/>
  <c r="O133" i="222" s="1"/>
  <c r="Q848" i="222"/>
  <c r="Q850" i="222" s="1"/>
  <c r="Q715" i="222"/>
  <c r="Q751" i="222"/>
  <c r="Q796" i="222"/>
  <c r="O631" i="222"/>
  <c r="O658" i="222" s="1"/>
  <c r="N659" i="222"/>
  <c r="O456" i="222"/>
  <c r="O549" i="222"/>
  <c r="O656" i="222" s="1"/>
  <c r="O375" i="222"/>
  <c r="Q366" i="222"/>
  <c r="Q673" i="222"/>
  <c r="Q498" i="222"/>
  <c r="Q576" i="222"/>
  <c r="Q540" i="222"/>
  <c r="Q402" i="222"/>
  <c r="Q621" i="222"/>
  <c r="Q446" i="222"/>
  <c r="O201" i="222"/>
  <c r="Q228" i="222"/>
  <c r="Q272" i="222"/>
  <c r="Q324" i="222"/>
  <c r="Q192" i="222"/>
  <c r="M136" i="222"/>
  <c r="O282"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M233" i="232" l="1"/>
  <c r="M827" i="222"/>
  <c r="M303" i="222"/>
  <c r="M305" i="222" s="1"/>
  <c r="M698" i="232"/>
  <c r="M543" i="232"/>
  <c r="M652" i="222"/>
  <c r="N230" i="222"/>
  <c r="N232" i="222" s="1"/>
  <c r="N578" i="222"/>
  <c r="N580" i="222" s="1"/>
  <c r="N55" i="222"/>
  <c r="N57" i="222" s="1"/>
  <c r="N404" i="222"/>
  <c r="N406" i="222" s="1"/>
  <c r="N753" i="222"/>
  <c r="N755" i="222" s="1"/>
  <c r="P782" i="222"/>
  <c r="P851" i="222"/>
  <c r="P852" i="222" s="1"/>
  <c r="P855" i="222" s="1"/>
  <c r="P607" i="222"/>
  <c r="P676" i="222"/>
  <c r="P677" i="222" s="1"/>
  <c r="P680" i="222" s="1"/>
  <c r="P84" i="222"/>
  <c r="P163" i="222"/>
  <c r="P153" i="222"/>
  <c r="P154" i="222" s="1"/>
  <c r="P157" i="222" s="1"/>
  <c r="P433" i="222"/>
  <c r="P501" i="222"/>
  <c r="P502" i="222" s="1"/>
  <c r="P505" i="222" s="1"/>
  <c r="P259" i="222"/>
  <c r="P327" i="222"/>
  <c r="P328" i="222" s="1"/>
  <c r="P331" i="222" s="1"/>
  <c r="N308" i="222"/>
  <c r="N310" i="222" s="1"/>
  <c r="N420" i="222"/>
  <c r="N213" i="233" s="1"/>
  <c r="M234" i="232"/>
  <c r="N71" i="222"/>
  <c r="N35" i="233" s="1"/>
  <c r="O592" i="222"/>
  <c r="O657" i="222" s="1"/>
  <c r="O659" i="222" s="1"/>
  <c r="O418" i="222"/>
  <c r="O420" i="222" s="1"/>
  <c r="O213" i="233" s="1"/>
  <c r="N246" i="222"/>
  <c r="N124" i="233" s="1"/>
  <c r="O767" i="222"/>
  <c r="O832" i="222" s="1"/>
  <c r="P766" i="222"/>
  <c r="M249" i="222"/>
  <c r="M237" i="232" s="1"/>
  <c r="P591" i="222"/>
  <c r="N76" i="222"/>
  <c r="N425" i="222"/>
  <c r="P68" i="222"/>
  <c r="P69" i="222" s="1"/>
  <c r="P417" i="222"/>
  <c r="P243" i="222"/>
  <c r="N11" i="217"/>
  <c r="J489" i="233"/>
  <c r="J488" i="233"/>
  <c r="J487" i="233"/>
  <c r="L93" i="232"/>
  <c r="L94" i="232"/>
  <c r="J525" i="222"/>
  <c r="J526" i="222" s="1"/>
  <c r="J894" i="222" s="1"/>
  <c r="K48" i="233"/>
  <c r="K50" i="233"/>
  <c r="K49" i="233"/>
  <c r="M560" i="222"/>
  <c r="M562" i="222" s="1"/>
  <c r="M386" i="222"/>
  <c r="M388" i="222" s="1"/>
  <c r="M731" i="222"/>
  <c r="M732" i="222" s="1"/>
  <c r="M388" i="233" s="1"/>
  <c r="M556" i="222"/>
  <c r="M557" i="222" s="1"/>
  <c r="M299" i="233" s="1"/>
  <c r="M661" i="222"/>
  <c r="M735" i="222"/>
  <c r="M737" i="222" s="1"/>
  <c r="M836" i="222"/>
  <c r="M212" i="222"/>
  <c r="M214" i="222" s="1"/>
  <c r="M818" i="222"/>
  <c r="M820" i="222" s="1"/>
  <c r="M401" i="233"/>
  <c r="P700" i="232"/>
  <c r="P392" i="233"/>
  <c r="L703" i="232"/>
  <c r="L395" i="233"/>
  <c r="L710" i="232"/>
  <c r="L402" i="233"/>
  <c r="M779" i="222"/>
  <c r="M783" i="222" s="1"/>
  <c r="M394" i="233"/>
  <c r="P701" i="232"/>
  <c r="P393" i="233"/>
  <c r="P707" i="232"/>
  <c r="P399" i="233"/>
  <c r="N728" i="222"/>
  <c r="N387" i="233" s="1"/>
  <c r="N385" i="233"/>
  <c r="P708" i="232"/>
  <c r="P400" i="233"/>
  <c r="P390" i="232"/>
  <c r="P214" i="233"/>
  <c r="P553" i="232"/>
  <c r="P311" i="233"/>
  <c r="N379" i="222"/>
  <c r="N209" i="233" s="1"/>
  <c r="N207" i="233"/>
  <c r="M486" i="222"/>
  <c r="N553" i="222"/>
  <c r="N298" i="233" s="1"/>
  <c r="N296" i="233"/>
  <c r="P391" i="232"/>
  <c r="P215" i="233"/>
  <c r="P545" i="232"/>
  <c r="P303" i="233"/>
  <c r="M382" i="222"/>
  <c r="M383" i="222" s="1"/>
  <c r="M210" i="233" s="1"/>
  <c r="P398" i="232"/>
  <c r="P222" i="233"/>
  <c r="L555" i="232"/>
  <c r="L313" i="233"/>
  <c r="P397" i="232"/>
  <c r="P221" i="233"/>
  <c r="M547" i="232"/>
  <c r="M305" i="233"/>
  <c r="L393" i="232"/>
  <c r="L217" i="233"/>
  <c r="L400" i="232"/>
  <c r="L224" i="233"/>
  <c r="P552" i="232"/>
  <c r="P310" i="233"/>
  <c r="M464" i="222"/>
  <c r="M465"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5" i="222"/>
  <c r="N120" i="233" s="1"/>
  <c r="N118" i="233"/>
  <c r="M312" i="222"/>
  <c r="L245"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8" i="222"/>
  <c r="K319" i="222" s="1"/>
  <c r="K351" i="222" s="1"/>
  <c r="K352" i="222" s="1"/>
  <c r="K893" i="222" s="1"/>
  <c r="K684" i="222"/>
  <c r="K687" i="222" s="1"/>
  <c r="K694" i="222"/>
  <c r="K695" i="222" s="1"/>
  <c r="K885" i="222" s="1"/>
  <c r="K492" i="222"/>
  <c r="K493" i="222" s="1"/>
  <c r="K519" i="222" s="1"/>
  <c r="K520" i="222" s="1"/>
  <c r="K884" i="222" s="1"/>
  <c r="L522" i="232"/>
  <c r="L528" i="232" s="1"/>
  <c r="L538" i="232" s="1"/>
  <c r="M604" i="222"/>
  <c r="M608" i="222" s="1"/>
  <c r="M662" i="222"/>
  <c r="M600" i="222"/>
  <c r="M601" i="222" s="1"/>
  <c r="M558" i="232" s="1"/>
  <c r="L664" i="222"/>
  <c r="L667" i="222" s="1"/>
  <c r="L668" i="222" s="1"/>
  <c r="L700" i="222" s="1"/>
  <c r="L701" i="222" s="1"/>
  <c r="L895" i="222" s="1"/>
  <c r="L383" i="232"/>
  <c r="L228" i="232"/>
  <c r="M468" i="222"/>
  <c r="M470" i="222" s="1"/>
  <c r="K842" i="222"/>
  <c r="K843" i="222" s="1"/>
  <c r="K869" i="222" s="1"/>
  <c r="K870" i="222" s="1"/>
  <c r="K886" i="222" s="1"/>
  <c r="M814" i="222"/>
  <c r="M815" i="222" s="1"/>
  <c r="M714" i="232" s="1"/>
  <c r="M314" i="222"/>
  <c r="M775" i="222"/>
  <c r="M776" i="222" s="1"/>
  <c r="M713" i="232" s="1"/>
  <c r="L315" i="222"/>
  <c r="L335" i="222" s="1"/>
  <c r="L338" i="222" s="1"/>
  <c r="L839" i="222"/>
  <c r="L842" i="222" s="1"/>
  <c r="L843" i="222" s="1"/>
  <c r="L875" i="222" s="1"/>
  <c r="L876" i="222" s="1"/>
  <c r="L896" i="222" s="1"/>
  <c r="M829" i="222"/>
  <c r="M639" i="222"/>
  <c r="M640" i="222" s="1"/>
  <c r="M559" i="232" s="1"/>
  <c r="M663" i="222"/>
  <c r="M643" i="222"/>
  <c r="M645" i="222" s="1"/>
  <c r="M430" i="222"/>
  <c r="M434" i="222" s="1"/>
  <c r="M838" i="222"/>
  <c r="M709" i="232"/>
  <c r="N772" i="222"/>
  <c r="N699" i="232"/>
  <c r="M654" i="222"/>
  <c r="M837" i="222"/>
  <c r="M702" i="232"/>
  <c r="N636" i="222"/>
  <c r="N551" i="232"/>
  <c r="N811" i="222"/>
  <c r="N706" i="232"/>
  <c r="N597" i="222"/>
  <c r="N544" i="232"/>
  <c r="L489" i="222"/>
  <c r="L492" i="222" s="1"/>
  <c r="L493" i="222" s="1"/>
  <c r="M487" i="222"/>
  <c r="M479" i="222"/>
  <c r="M294" i="222"/>
  <c r="M296" i="222" s="1"/>
  <c r="M290" i="222"/>
  <c r="M291" i="222" s="1"/>
  <c r="M249" i="232" s="1"/>
  <c r="M426" i="222"/>
  <c r="M427" i="222" s="1"/>
  <c r="M403" i="232" s="1"/>
  <c r="M488" i="222"/>
  <c r="M399" i="232"/>
  <c r="N461" i="222"/>
  <c r="N396" i="232"/>
  <c r="N287" i="222"/>
  <c r="N241" i="232"/>
  <c r="M519" i="232"/>
  <c r="M531" i="232" s="1"/>
  <c r="M209" i="232"/>
  <c r="M364" i="232"/>
  <c r="M376" i="232" s="1"/>
  <c r="N183" i="232"/>
  <c r="N338" i="232"/>
  <c r="N648" i="232"/>
  <c r="N493" i="232"/>
  <c r="N215" i="232"/>
  <c r="N370" i="232"/>
  <c r="N525" i="232"/>
  <c r="N680" i="232"/>
  <c r="M674" i="232"/>
  <c r="M686" i="232" s="1"/>
  <c r="M131" i="222"/>
  <c r="N618" i="222"/>
  <c r="N619" i="222" s="1"/>
  <c r="N623" i="222" s="1"/>
  <c r="N308" i="233" s="1"/>
  <c r="N14" i="222"/>
  <c r="N15" i="222" s="1"/>
  <c r="N19" i="222" s="1"/>
  <c r="N269" i="222"/>
  <c r="N270" i="222" s="1"/>
  <c r="N274" i="222" s="1"/>
  <c r="N130" i="233" s="1"/>
  <c r="N225" i="222"/>
  <c r="N226" i="222" s="1"/>
  <c r="N748" i="222"/>
  <c r="N749" i="222" s="1"/>
  <c r="N95" i="222"/>
  <c r="N96" i="222" s="1"/>
  <c r="N100" i="222" s="1"/>
  <c r="N363" i="222"/>
  <c r="N364" i="222" s="1"/>
  <c r="N368" i="222" s="1"/>
  <c r="N206" i="233" s="1"/>
  <c r="N443" i="222"/>
  <c r="N444" i="222" s="1"/>
  <c r="N448" i="222" s="1"/>
  <c r="N219" i="233" s="1"/>
  <c r="N189" i="222"/>
  <c r="N190" i="222" s="1"/>
  <c r="N194" i="222" s="1"/>
  <c r="N117" i="233" s="1"/>
  <c r="N399" i="222"/>
  <c r="N400" i="222" s="1"/>
  <c r="N712" i="222"/>
  <c r="N713" i="222" s="1"/>
  <c r="N717" i="222" s="1"/>
  <c r="N384" i="233" s="1"/>
  <c r="N793" i="222"/>
  <c r="N794" i="222" s="1"/>
  <c r="N798" i="222" s="1"/>
  <c r="N573" i="222"/>
  <c r="N574" i="222" s="1"/>
  <c r="N50" i="222"/>
  <c r="N51" i="222" s="1"/>
  <c r="N537" i="222"/>
  <c r="N538" i="222" s="1"/>
  <c r="N542" i="222" s="1"/>
  <c r="N295" i="233"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8" i="222"/>
  <c r="O246" i="222"/>
  <c r="O124" i="233" s="1"/>
  <c r="O251" i="222"/>
  <c r="O307" i="222"/>
  <c r="O207" i="222"/>
  <c r="O203" i="222"/>
  <c r="Q674" i="222"/>
  <c r="Q675" i="222"/>
  <c r="Q759" i="222"/>
  <c r="Q861" i="222" s="1"/>
  <c r="Q760" i="222"/>
  <c r="Q770" i="222" s="1"/>
  <c r="Q761" i="222"/>
  <c r="Q771" i="222" s="1"/>
  <c r="Q757" i="222"/>
  <c r="Q763" i="222" s="1"/>
  <c r="Q758" i="222"/>
  <c r="Q764" i="222" s="1"/>
  <c r="Q718" i="222"/>
  <c r="Q722" i="222" s="1"/>
  <c r="Q719" i="222"/>
  <c r="Q723" i="222" s="1"/>
  <c r="Q720" i="222"/>
  <c r="Q727" i="222" s="1"/>
  <c r="Q386" i="233" s="1"/>
  <c r="Q450" i="222"/>
  <c r="Q455" i="222" s="1"/>
  <c r="Q451" i="222"/>
  <c r="Q459" i="222" s="1"/>
  <c r="Q449" i="222"/>
  <c r="Q454" i="222" s="1"/>
  <c r="Q452" i="222"/>
  <c r="Q460" i="222" s="1"/>
  <c r="O377" i="222"/>
  <c r="O481" i="222"/>
  <c r="O381" i="222"/>
  <c r="N666" i="222"/>
  <c r="N679" i="222"/>
  <c r="N681" i="222" s="1"/>
  <c r="Q849" i="222"/>
  <c r="M330" i="222"/>
  <c r="M317" i="222"/>
  <c r="Q369" i="222"/>
  <c r="Q373" i="222" s="1"/>
  <c r="Q370" i="222"/>
  <c r="Q374" i="222" s="1"/>
  <c r="Q371" i="222"/>
  <c r="Q378" i="222" s="1"/>
  <c r="Q208" i="233" s="1"/>
  <c r="O309" i="222"/>
  <c r="O284" i="222"/>
  <c r="O131" i="233" s="1"/>
  <c r="O289" i="222"/>
  <c r="Q624" i="222"/>
  <c r="Q629" i="222" s="1"/>
  <c r="Q625" i="222"/>
  <c r="Q630" i="222" s="1"/>
  <c r="Q627" i="222"/>
  <c r="Q635" i="222" s="1"/>
  <c r="Q626" i="222"/>
  <c r="Q634" i="222" s="1"/>
  <c r="Q235" i="222"/>
  <c r="Q241" i="222" s="1"/>
  <c r="Q237" i="222"/>
  <c r="Q247" i="222" s="1"/>
  <c r="Q234" i="222"/>
  <c r="Q240" i="222" s="1"/>
  <c r="Q238" i="222"/>
  <c r="Q248" i="222" s="1"/>
  <c r="Q236" i="222"/>
  <c r="Q337" i="222" s="1"/>
  <c r="Q409" i="222"/>
  <c r="Q415" i="222" s="1"/>
  <c r="Q412" i="222"/>
  <c r="Q422" i="222" s="1"/>
  <c r="Q408" i="222"/>
  <c r="Q414" i="222" s="1"/>
  <c r="Q410" i="222"/>
  <c r="Q511" i="222" s="1"/>
  <c r="Q411" i="222"/>
  <c r="Q421" i="222" s="1"/>
  <c r="Q275" i="222"/>
  <c r="Q280" i="222" s="1"/>
  <c r="Q276" i="222"/>
  <c r="Q281" i="222" s="1"/>
  <c r="Q278" i="222"/>
  <c r="Q286" i="222" s="1"/>
  <c r="Q277" i="222"/>
  <c r="Q285" i="222" s="1"/>
  <c r="Q582" i="222"/>
  <c r="Q588" i="222" s="1"/>
  <c r="Q584" i="222"/>
  <c r="Q686" i="222" s="1"/>
  <c r="Q585" i="222"/>
  <c r="Q595" i="222" s="1"/>
  <c r="Q583" i="222"/>
  <c r="Q589" i="222" s="1"/>
  <c r="Q586" i="222"/>
  <c r="Q596" i="222" s="1"/>
  <c r="Q544" i="222"/>
  <c r="Q548" i="222" s="1"/>
  <c r="Q545" i="222"/>
  <c r="Q552" i="222" s="1"/>
  <c r="Q297" i="233" s="1"/>
  <c r="Q543" i="222"/>
  <c r="Q547" i="222" s="1"/>
  <c r="Q325" i="222"/>
  <c r="Q326" i="222"/>
  <c r="Q500" i="222"/>
  <c r="Q499" i="222"/>
  <c r="O483" i="222"/>
  <c r="O458" i="222"/>
  <c r="O220" i="233" s="1"/>
  <c r="O463" i="222"/>
  <c r="Q801" i="222"/>
  <c r="Q809" i="222" s="1"/>
  <c r="Q799" i="222"/>
  <c r="Q804" i="222" s="1"/>
  <c r="Q800" i="222"/>
  <c r="Q805" i="222" s="1"/>
  <c r="Q802" i="222"/>
  <c r="Q810" i="222" s="1"/>
  <c r="M856" i="222"/>
  <c r="M841" i="222"/>
  <c r="O808" i="222"/>
  <c r="O398" i="233" s="1"/>
  <c r="O813" i="222"/>
  <c r="O726" i="222"/>
  <c r="O730" i="222"/>
  <c r="O638" i="222"/>
  <c r="O633" i="222"/>
  <c r="O309" i="233" s="1"/>
  <c r="O551" i="222"/>
  <c r="O555" i="222"/>
  <c r="M506" i="222"/>
  <c r="M491" i="222"/>
  <c r="Q195" i="222"/>
  <c r="Q199" i="222" s="1"/>
  <c r="Q196" i="222"/>
  <c r="Q200" i="222" s="1"/>
  <c r="Q197" i="222"/>
  <c r="Q204" i="222" s="1"/>
  <c r="Q119" i="233" s="1"/>
  <c r="M116" i="222"/>
  <c r="M117" i="222" s="1"/>
  <c r="M120" i="222"/>
  <c r="M122" i="222" s="1"/>
  <c r="M140" i="222"/>
  <c r="M143" i="222"/>
  <c r="M156" i="222"/>
  <c r="M158" i="222" s="1"/>
  <c r="Q151" i="222"/>
  <c r="Q152" i="222"/>
  <c r="O134" i="222"/>
  <c r="O71" i="222"/>
  <c r="O76" i="222"/>
  <c r="Q103" i="222"/>
  <c r="Q111" i="222" s="1"/>
  <c r="Q102" i="222"/>
  <c r="Q107" i="222" s="1"/>
  <c r="Q104" i="222"/>
  <c r="Q112" i="222" s="1"/>
  <c r="Q101" i="222"/>
  <c r="Q106" i="222" s="1"/>
  <c r="O135" i="222"/>
  <c r="O110" i="222"/>
  <c r="O115" i="222"/>
  <c r="M139" i="222"/>
  <c r="M81" i="222"/>
  <c r="M85" i="222" s="1"/>
  <c r="M77" i="222"/>
  <c r="M78" i="222" s="1"/>
  <c r="K177" i="222"/>
  <c r="K178" i="222" s="1"/>
  <c r="K892" i="222" s="1"/>
  <c r="K171" i="222"/>
  <c r="K172" i="222" s="1"/>
  <c r="K882" i="222" s="1"/>
  <c r="J171" i="222"/>
  <c r="J172" i="222" s="1"/>
  <c r="J177" i="222"/>
  <c r="J178" i="222" s="1"/>
  <c r="J892" i="222" s="1"/>
  <c r="O32" i="222"/>
  <c r="O28" i="222"/>
  <c r="Q59" i="222"/>
  <c r="Q65" i="222" s="1"/>
  <c r="Q63" i="222"/>
  <c r="Q73" i="222" s="1"/>
  <c r="Q62" i="222"/>
  <c r="Q72" i="222" s="1"/>
  <c r="Q61" i="222"/>
  <c r="Q60" i="222"/>
  <c r="Q66"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41" i="222"/>
  <c r="N113" i="222"/>
  <c r="N834" i="222"/>
  <c r="P724" i="222"/>
  <c r="P831" i="222" s="1"/>
  <c r="P806" i="222"/>
  <c r="P833" i="222" s="1"/>
  <c r="N136" i="222"/>
  <c r="P631" i="222"/>
  <c r="P658" i="222" s="1"/>
  <c r="P201" i="222"/>
  <c r="P375" i="222"/>
  <c r="P456" i="222"/>
  <c r="N484" i="222"/>
  <c r="P549" i="222"/>
  <c r="P656" i="222" s="1"/>
  <c r="P108" i="222"/>
  <c r="P282" i="222"/>
  <c r="M58" i="216"/>
  <c r="N52" i="216"/>
  <c r="N33" i="216"/>
  <c r="N34" i="216"/>
  <c r="O25" i="216"/>
  <c r="O22" i="216"/>
  <c r="O66" i="216"/>
  <c r="O67" i="216" s="1"/>
  <c r="N58" i="222" l="1"/>
  <c r="N407" i="222"/>
  <c r="N212" i="233" s="1"/>
  <c r="N581" i="222"/>
  <c r="N301" i="233" s="1"/>
  <c r="N756" i="222"/>
  <c r="N390" i="233" s="1"/>
  <c r="N233" i="222"/>
  <c r="N123" i="233" s="1"/>
  <c r="Q782" i="222"/>
  <c r="Q851" i="222"/>
  <c r="Q852" i="222" s="1"/>
  <c r="Q855" i="222" s="1"/>
  <c r="Q607" i="222"/>
  <c r="Q676" i="222"/>
  <c r="Q677" i="222" s="1"/>
  <c r="Q680" i="222" s="1"/>
  <c r="Q433" i="222"/>
  <c r="Q501" i="222"/>
  <c r="Q502" i="222" s="1"/>
  <c r="Q505" i="222" s="1"/>
  <c r="Q84" i="222"/>
  <c r="Q163" i="222"/>
  <c r="Q153" i="222"/>
  <c r="Q154" i="222" s="1"/>
  <c r="Q157" i="222" s="1"/>
  <c r="Q259" i="222"/>
  <c r="Q327" i="222"/>
  <c r="Q328" i="222" s="1"/>
  <c r="Q331" i="222" s="1"/>
  <c r="N389" i="232"/>
  <c r="O425" i="222"/>
  <c r="O594" i="222"/>
  <c r="O302" i="233" s="1"/>
  <c r="N423" i="222"/>
  <c r="N216" i="233" s="1"/>
  <c r="O482" i="222"/>
  <c r="O484" i="222" s="1"/>
  <c r="O491" i="222" s="1"/>
  <c r="N74" i="222"/>
  <c r="N139" i="222" s="1"/>
  <c r="P244" i="222"/>
  <c r="P308" i="222" s="1"/>
  <c r="O774" i="222"/>
  <c r="N249" i="222"/>
  <c r="N252" i="222" s="1"/>
  <c r="N253" i="222" s="1"/>
  <c r="N248" i="232" s="1"/>
  <c r="O599" i="222"/>
  <c r="N79" i="232"/>
  <c r="N234" i="232"/>
  <c r="P592" i="222"/>
  <c r="P657" i="222" s="1"/>
  <c r="P659" i="222" s="1"/>
  <c r="M313" i="222"/>
  <c r="M315" i="222" s="1"/>
  <c r="M335" i="222" s="1"/>
  <c r="M338" i="222" s="1"/>
  <c r="M256" i="222"/>
  <c r="M260" i="222" s="1"/>
  <c r="M252" i="222"/>
  <c r="M253" i="222" s="1"/>
  <c r="M248" i="232" s="1"/>
  <c r="M127" i="233"/>
  <c r="O769" i="222"/>
  <c r="O391" i="233" s="1"/>
  <c r="P767" i="222"/>
  <c r="P832" i="222" s="1"/>
  <c r="Q766" i="222"/>
  <c r="Q767" i="222" s="1"/>
  <c r="Q832" i="222" s="1"/>
  <c r="Q591" i="222"/>
  <c r="P418" i="222"/>
  <c r="P425" i="222" s="1"/>
  <c r="Q68" i="222"/>
  <c r="Q417" i="222"/>
  <c r="Q243" i="222"/>
  <c r="M332" i="222"/>
  <c r="N10" i="217"/>
  <c r="J490" i="233"/>
  <c r="M93" i="232"/>
  <c r="M94" i="232"/>
  <c r="K51" i="233"/>
  <c r="L49" i="233"/>
  <c r="L50" i="233"/>
  <c r="L48" i="233"/>
  <c r="N731" i="222"/>
  <c r="N732" i="222" s="1"/>
  <c r="N388" i="233" s="1"/>
  <c r="N836" i="222"/>
  <c r="N735" i="222"/>
  <c r="N737" i="222" s="1"/>
  <c r="N386" i="222"/>
  <c r="N388" i="222" s="1"/>
  <c r="N212" i="222"/>
  <c r="N214" i="222" s="1"/>
  <c r="N661" i="222"/>
  <c r="N556" i="222"/>
  <c r="N557" i="222" s="1"/>
  <c r="N299" i="233" s="1"/>
  <c r="N560" i="222"/>
  <c r="N562" i="222" s="1"/>
  <c r="Q700" i="232"/>
  <c r="Q392" i="233"/>
  <c r="O728" i="222"/>
  <c r="O387" i="233" s="1"/>
  <c r="O385" i="233"/>
  <c r="Q707" i="232"/>
  <c r="Q399" i="233"/>
  <c r="N779" i="222"/>
  <c r="N783" i="222" s="1"/>
  <c r="N394" i="233"/>
  <c r="N818" i="222"/>
  <c r="N820" i="222" s="1"/>
  <c r="N401" i="233"/>
  <c r="M703" i="232"/>
  <c r="M395" i="233"/>
  <c r="N705" i="232"/>
  <c r="N397" i="233"/>
  <c r="Q708" i="232"/>
  <c r="Q400" i="233"/>
  <c r="M710" i="232"/>
  <c r="M402" i="233"/>
  <c r="Q701" i="232"/>
  <c r="Q393" i="233"/>
  <c r="Q390" i="232"/>
  <c r="Q214" i="233"/>
  <c r="Q552" i="232"/>
  <c r="Q310" i="233"/>
  <c r="N554" i="232"/>
  <c r="N312" i="233"/>
  <c r="Q546" i="232"/>
  <c r="Q304" i="233"/>
  <c r="N312" i="222"/>
  <c r="Q553" i="232"/>
  <c r="Q311" i="233"/>
  <c r="N486" i="222"/>
  <c r="M393" i="232"/>
  <c r="M217" i="233"/>
  <c r="O553" i="222"/>
  <c r="O298" i="233" s="1"/>
  <c r="O296" i="233"/>
  <c r="Q391" i="232"/>
  <c r="Q215" i="233"/>
  <c r="N382" i="222"/>
  <c r="N383" i="222" s="1"/>
  <c r="N210" i="233" s="1"/>
  <c r="J77" i="233"/>
  <c r="J99" i="233" s="1"/>
  <c r="J100" i="233" s="1"/>
  <c r="J507" i="233" s="1"/>
  <c r="Q545" i="232"/>
  <c r="Q303" i="233"/>
  <c r="M555" i="232"/>
  <c r="M313" i="233"/>
  <c r="O379" i="222"/>
  <c r="O209" i="233" s="1"/>
  <c r="O207" i="233"/>
  <c r="N468" i="222"/>
  <c r="N470" i="222" s="1"/>
  <c r="N223" i="233"/>
  <c r="N547" i="232"/>
  <c r="N305" i="233"/>
  <c r="M400" i="232"/>
  <c r="M224" i="233"/>
  <c r="Q398" i="232"/>
  <c r="Q222" i="233"/>
  <c r="M548" i="232"/>
  <c r="M306" i="233"/>
  <c r="Q397" i="232"/>
  <c r="Q221" i="233"/>
  <c r="Q236" i="232"/>
  <c r="Q126" i="233"/>
  <c r="N208" i="222"/>
  <c r="N209" i="222" s="1"/>
  <c r="N121" i="233" s="1"/>
  <c r="N244" i="232"/>
  <c r="N134" i="233"/>
  <c r="J285" i="233"/>
  <c r="J286" i="233" s="1"/>
  <c r="J530" i="233" s="1"/>
  <c r="M245" i="232"/>
  <c r="M135" i="233"/>
  <c r="K407" i="233"/>
  <c r="Q242" i="232"/>
  <c r="Q132" i="233"/>
  <c r="Q243" i="232"/>
  <c r="Q133" i="233"/>
  <c r="Q235" i="232"/>
  <c r="Q125" i="233"/>
  <c r="O205" i="222"/>
  <c r="O120" i="233" s="1"/>
  <c r="O118" i="233"/>
  <c r="K229" i="233"/>
  <c r="K318" i="233"/>
  <c r="K345" i="222"/>
  <c r="K346" i="222" s="1"/>
  <c r="K883" i="222" s="1"/>
  <c r="K887"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5" i="222"/>
  <c r="K526" i="222" s="1"/>
  <c r="K894" i="222" s="1"/>
  <c r="N604" i="222"/>
  <c r="N608" i="222" s="1"/>
  <c r="L694" i="222"/>
  <c r="L695" i="222" s="1"/>
  <c r="L885" i="222" s="1"/>
  <c r="L684" i="222"/>
  <c r="L687" i="222" s="1"/>
  <c r="N775" i="222"/>
  <c r="N776" i="222" s="1"/>
  <c r="N713" i="232" s="1"/>
  <c r="L509" i="222"/>
  <c r="L512" i="222" s="1"/>
  <c r="M664" i="222"/>
  <c r="M684" i="222" s="1"/>
  <c r="M687" i="222" s="1"/>
  <c r="L318" i="222"/>
  <c r="L319" i="222" s="1"/>
  <c r="L351" i="222" s="1"/>
  <c r="L352" i="222" s="1"/>
  <c r="L893" i="222" s="1"/>
  <c r="L859" i="222"/>
  <c r="L862" i="222" s="1"/>
  <c r="M221" i="232"/>
  <c r="K875" i="222"/>
  <c r="K876" i="222" s="1"/>
  <c r="K896" i="222" s="1"/>
  <c r="N662" i="222"/>
  <c r="N600" i="222"/>
  <c r="N601" i="222" s="1"/>
  <c r="N558" i="232" s="1"/>
  <c r="N814" i="222"/>
  <c r="N815" i="222" s="1"/>
  <c r="N714" i="232" s="1"/>
  <c r="N663" i="222"/>
  <c r="N314" i="222"/>
  <c r="N294" i="222"/>
  <c r="N296" i="222" s="1"/>
  <c r="N643" i="222"/>
  <c r="N645" i="222" s="1"/>
  <c r="M489" i="222"/>
  <c r="M509" i="222" s="1"/>
  <c r="M512" i="222" s="1"/>
  <c r="N639" i="222"/>
  <c r="N640" i="222" s="1"/>
  <c r="N559" i="232" s="1"/>
  <c r="M839" i="222"/>
  <c r="M842" i="222" s="1"/>
  <c r="M843" i="222" s="1"/>
  <c r="N837" i="222"/>
  <c r="N702" i="232"/>
  <c r="N826" i="222"/>
  <c r="N690" i="232"/>
  <c r="N838" i="222"/>
  <c r="N709" i="232"/>
  <c r="O811" i="222"/>
  <c r="O706" i="232"/>
  <c r="O636" i="222"/>
  <c r="O551" i="232"/>
  <c r="N651" i="222"/>
  <c r="N535" i="232"/>
  <c r="N653" i="222"/>
  <c r="N550" i="232"/>
  <c r="N290" i="222"/>
  <c r="N291" i="222" s="1"/>
  <c r="N249" i="232" s="1"/>
  <c r="N488" i="222"/>
  <c r="N399" i="232"/>
  <c r="N478" i="222"/>
  <c r="N85" i="232"/>
  <c r="N395" i="232"/>
  <c r="N464" i="222"/>
  <c r="N465" i="222" s="1"/>
  <c r="N404" i="232" s="1"/>
  <c r="O461" i="222"/>
  <c r="O396" i="232"/>
  <c r="O423" i="222"/>
  <c r="O389" i="232"/>
  <c r="N476" i="222"/>
  <c r="N380" i="232"/>
  <c r="N304" i="222"/>
  <c r="N240" i="232"/>
  <c r="N302" i="222"/>
  <c r="N225" i="232"/>
  <c r="O287" i="222"/>
  <c r="O241" i="232"/>
  <c r="O249" i="222"/>
  <c r="O234" i="232"/>
  <c r="N494" i="232"/>
  <c r="N649" i="232"/>
  <c r="N184" i="232"/>
  <c r="N339" i="232"/>
  <c r="N78" i="232"/>
  <c r="N70" i="232"/>
  <c r="N128" i="222"/>
  <c r="N129" i="222"/>
  <c r="N130" i="222"/>
  <c r="N828" i="222"/>
  <c r="N41" i="233"/>
  <c r="N28" i="233"/>
  <c r="N34" i="233"/>
  <c r="M32" i="233"/>
  <c r="N37" i="222"/>
  <c r="N39" i="222" s="1"/>
  <c r="N31" i="233"/>
  <c r="N138" i="222"/>
  <c r="N33" i="222"/>
  <c r="N34" i="222" s="1"/>
  <c r="L869" i="222"/>
  <c r="L870" i="222" s="1"/>
  <c r="L886" i="222" s="1"/>
  <c r="N10" i="233"/>
  <c r="N10" i="232"/>
  <c r="M46" i="233"/>
  <c r="M39" i="233"/>
  <c r="Q44" i="233"/>
  <c r="N45" i="233"/>
  <c r="Q43" i="233"/>
  <c r="Q37" i="233"/>
  <c r="O2" i="233"/>
  <c r="Q36" i="233"/>
  <c r="P32" i="222"/>
  <c r="O42" i="233"/>
  <c r="Q30" i="233"/>
  <c r="O29" i="233"/>
  <c r="M3" i="232"/>
  <c r="M3" i="233"/>
  <c r="O35" i="233"/>
  <c r="N44" i="216"/>
  <c r="O45" i="216" s="1"/>
  <c r="P28" i="222"/>
  <c r="P483" i="222"/>
  <c r="P458" i="222"/>
  <c r="P220" i="233" s="1"/>
  <c r="P463" i="222"/>
  <c r="P289" i="222"/>
  <c r="P309" i="222"/>
  <c r="P284" i="222"/>
  <c r="P131" i="233" s="1"/>
  <c r="P307" i="222"/>
  <c r="P207" i="222"/>
  <c r="P203" i="222"/>
  <c r="N330" i="222"/>
  <c r="N317" i="222"/>
  <c r="N841" i="222"/>
  <c r="N854" i="222"/>
  <c r="L519" i="222"/>
  <c r="L520" i="222" s="1"/>
  <c r="L884" i="222" s="1"/>
  <c r="L525" i="222"/>
  <c r="L526" i="222" s="1"/>
  <c r="L894" i="222" s="1"/>
  <c r="N491" i="222"/>
  <c r="N504" i="222"/>
  <c r="N506" i="222" s="1"/>
  <c r="O666" i="222"/>
  <c r="O679" i="222"/>
  <c r="O681" i="222" s="1"/>
  <c r="P377" i="222"/>
  <c r="P481" i="222"/>
  <c r="P381" i="222"/>
  <c r="P808" i="222"/>
  <c r="P398" i="233" s="1"/>
  <c r="P813" i="222"/>
  <c r="P730" i="222"/>
  <c r="P726" i="222"/>
  <c r="P638" i="222"/>
  <c r="P633" i="222"/>
  <c r="P309" i="233" s="1"/>
  <c r="P555" i="222"/>
  <c r="P551" i="222"/>
  <c r="P76" i="222"/>
  <c r="P134" i="222"/>
  <c r="P71" i="222"/>
  <c r="N156" i="222"/>
  <c r="N158" i="222" s="1"/>
  <c r="N143" i="222"/>
  <c r="L144" i="222"/>
  <c r="L145" i="222" s="1"/>
  <c r="L161" i="222"/>
  <c r="L164" i="222" s="1"/>
  <c r="P135" i="222"/>
  <c r="P110" i="222"/>
  <c r="P115" i="222"/>
  <c r="N120" i="222"/>
  <c r="N122" i="222" s="1"/>
  <c r="N140" i="222"/>
  <c r="N116" i="222"/>
  <c r="N117" i="222" s="1"/>
  <c r="J897" i="222"/>
  <c r="J882" i="222"/>
  <c r="J887" i="222" s="1"/>
  <c r="N121" i="217"/>
  <c r="N123" i="217" s="1"/>
  <c r="N237" i="217"/>
  <c r="N239" i="217" s="1"/>
  <c r="M121" i="217"/>
  <c r="M123" i="217" s="1"/>
  <c r="M237" i="217"/>
  <c r="M239" i="217" s="1"/>
  <c r="O2" i="232"/>
  <c r="O86" i="232"/>
  <c r="N89" i="232"/>
  <c r="Q88" i="232"/>
  <c r="O79" i="232"/>
  <c r="M83" i="232"/>
  <c r="Q81" i="232"/>
  <c r="Q87" i="232"/>
  <c r="Q80" i="232"/>
  <c r="M90" i="232"/>
  <c r="M141" i="222"/>
  <c r="O74" i="222"/>
  <c r="O113" i="222"/>
  <c r="O30" i="222"/>
  <c r="M3" i="213"/>
  <c r="O136" i="222"/>
  <c r="O834" i="222"/>
  <c r="O854" i="222" s="1"/>
  <c r="M3" i="223"/>
  <c r="M3" i="216"/>
  <c r="M3" i="217"/>
  <c r="Q806" i="222"/>
  <c r="Q833" i="222" s="1"/>
  <c r="Q724" i="222"/>
  <c r="Q831" i="222" s="1"/>
  <c r="M3" i="222"/>
  <c r="Q456" i="222"/>
  <c r="Q631" i="222"/>
  <c r="Q658" i="222" s="1"/>
  <c r="Q375" i="222"/>
  <c r="Q549" i="222"/>
  <c r="Q656" i="222" s="1"/>
  <c r="Q26" i="222"/>
  <c r="Q133" i="222" s="1"/>
  <c r="O310" i="222"/>
  <c r="Q201" i="222"/>
  <c r="Q282" i="222"/>
  <c r="Q108" i="222"/>
  <c r="N56" i="216"/>
  <c r="N58" i="216" s="1"/>
  <c r="O2" i="223"/>
  <c r="O2" i="222"/>
  <c r="O2" i="213"/>
  <c r="O48" i="216"/>
  <c r="O49" i="216" s="1"/>
  <c r="P21" i="216"/>
  <c r="O84" i="216"/>
  <c r="O38" i="216"/>
  <c r="O39" i="216" s="1"/>
  <c r="O32" i="216"/>
  <c r="O2" i="217"/>
  <c r="O24" i="216"/>
  <c r="O26" i="216" s="1"/>
  <c r="O2" i="216"/>
  <c r="H20" i="216"/>
  <c r="H85" i="216"/>
  <c r="N827" i="222" l="1"/>
  <c r="N829" i="222" s="1"/>
  <c r="N652" i="222"/>
  <c r="N233" i="232"/>
  <c r="N303" i="222"/>
  <c r="N305" i="222" s="1"/>
  <c r="N543" i="232"/>
  <c r="N698" i="232"/>
  <c r="N388" i="232"/>
  <c r="N477" i="222"/>
  <c r="N479" i="222" s="1"/>
  <c r="O230" i="222"/>
  <c r="O232" i="222" s="1"/>
  <c r="O404" i="222"/>
  <c r="O406" i="222" s="1"/>
  <c r="O55" i="222"/>
  <c r="O57" i="222" s="1"/>
  <c r="O753" i="222"/>
  <c r="O755" i="222" s="1"/>
  <c r="O578" i="222"/>
  <c r="O580" i="222" s="1"/>
  <c r="N81" i="222"/>
  <c r="N85" i="222" s="1"/>
  <c r="N82" i="232"/>
  <c r="N38" i="233"/>
  <c r="N77" i="222"/>
  <c r="N78" i="222" s="1"/>
  <c r="N93" i="232" s="1"/>
  <c r="N856" i="222"/>
  <c r="P246" i="222"/>
  <c r="P124" i="233" s="1"/>
  <c r="N426" i="222"/>
  <c r="N427" i="222" s="1"/>
  <c r="N403" i="232" s="1"/>
  <c r="O544" i="232"/>
  <c r="O597" i="222"/>
  <c r="O604" i="222" s="1"/>
  <c r="O608" i="222" s="1"/>
  <c r="N313" i="222"/>
  <c r="N315" i="222" s="1"/>
  <c r="N318" i="222" s="1"/>
  <c r="N319" i="222" s="1"/>
  <c r="N430" i="222"/>
  <c r="N434" i="222" s="1"/>
  <c r="N487" i="222"/>
  <c r="N489" i="222" s="1"/>
  <c r="N509" i="222" s="1"/>
  <c r="N512" i="222" s="1"/>
  <c r="N392" i="232"/>
  <c r="N127" i="233"/>
  <c r="P251" i="222"/>
  <c r="N256" i="222"/>
  <c r="N260" i="222" s="1"/>
  <c r="N237" i="232"/>
  <c r="P594" i="222"/>
  <c r="P302" i="233" s="1"/>
  <c r="P599" i="222"/>
  <c r="Q69" i="222"/>
  <c r="Q134" i="222" s="1"/>
  <c r="O699" i="232"/>
  <c r="O772" i="222"/>
  <c r="O394" i="233" s="1"/>
  <c r="P774" i="222"/>
  <c r="P769" i="222"/>
  <c r="P391" i="233" s="1"/>
  <c r="M128" i="233"/>
  <c r="M138" i="233" s="1"/>
  <c r="M238" i="232"/>
  <c r="Q592" i="222"/>
  <c r="Q657" i="222" s="1"/>
  <c r="P482" i="222"/>
  <c r="P484" i="222" s="1"/>
  <c r="P420" i="222"/>
  <c r="P213" i="233" s="1"/>
  <c r="Q418" i="222"/>
  <c r="Q425" i="222" s="1"/>
  <c r="Q244" i="222"/>
  <c r="Q308" i="222" s="1"/>
  <c r="N332" i="222"/>
  <c r="O51" i="216"/>
  <c r="O53" i="216" s="1"/>
  <c r="O525" i="232" s="1"/>
  <c r="L345" i="222"/>
  <c r="L346" i="222" s="1"/>
  <c r="L883" i="222" s="1"/>
  <c r="J107" i="233"/>
  <c r="J108" i="233" s="1"/>
  <c r="J528" i="233" s="1"/>
  <c r="J533" i="233" s="1"/>
  <c r="N94" i="232"/>
  <c r="O735" i="222"/>
  <c r="O737" i="222" s="1"/>
  <c r="M667" i="222"/>
  <c r="M668" i="222" s="1"/>
  <c r="M700" i="222" s="1"/>
  <c r="L51" i="233"/>
  <c r="M50" i="233"/>
  <c r="J542" i="233"/>
  <c r="M48" i="233"/>
  <c r="M49" i="233"/>
  <c r="O560" i="222"/>
  <c r="O562" i="222" s="1"/>
  <c r="O661" i="222"/>
  <c r="J521" i="233"/>
  <c r="O731" i="222"/>
  <c r="O732" i="222" s="1"/>
  <c r="O388" i="233" s="1"/>
  <c r="J512" i="233"/>
  <c r="O386" i="222"/>
  <c r="O388" i="222" s="1"/>
  <c r="O382" i="222"/>
  <c r="O383" i="222" s="1"/>
  <c r="O210" i="233" s="1"/>
  <c r="O556" i="222"/>
  <c r="O557" i="222" s="1"/>
  <c r="O299" i="233" s="1"/>
  <c r="O486" i="222"/>
  <c r="O836" i="222"/>
  <c r="N710" i="232"/>
  <c r="N402" i="233"/>
  <c r="O208" i="222"/>
  <c r="O209" i="222" s="1"/>
  <c r="O121" i="233" s="1"/>
  <c r="P728" i="222"/>
  <c r="P387" i="233" s="1"/>
  <c r="P385" i="233"/>
  <c r="O312" i="222"/>
  <c r="O818" i="222"/>
  <c r="O820" i="222" s="1"/>
  <c r="O401" i="233"/>
  <c r="N703" i="232"/>
  <c r="N395" i="233"/>
  <c r="N400" i="232"/>
  <c r="N224" i="233"/>
  <c r="P553" i="222"/>
  <c r="P298" i="233" s="1"/>
  <c r="P296" i="233"/>
  <c r="P379" i="222"/>
  <c r="P209" i="233" s="1"/>
  <c r="P207" i="233"/>
  <c r="O392" i="232"/>
  <c r="O216" i="233"/>
  <c r="N555" i="232"/>
  <c r="N313" i="233"/>
  <c r="O399" i="232"/>
  <c r="O223" i="233"/>
  <c r="O554" i="232"/>
  <c r="O312" i="233"/>
  <c r="N548" i="232"/>
  <c r="N306" i="233"/>
  <c r="N238" i="232"/>
  <c r="N128" i="233"/>
  <c r="P205" i="222"/>
  <c r="P120" i="233" s="1"/>
  <c r="P118" i="233"/>
  <c r="O244" i="232"/>
  <c r="O134" i="233"/>
  <c r="O212" i="222"/>
  <c r="O214"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97" i="222"/>
  <c r="M318" i="222"/>
  <c r="M319" i="222" s="1"/>
  <c r="M345" i="222" s="1"/>
  <c r="M346" i="222" s="1"/>
  <c r="M883" i="222" s="1"/>
  <c r="N839" i="222"/>
  <c r="N859" i="222" s="1"/>
  <c r="N862" i="222" s="1"/>
  <c r="O290" i="222"/>
  <c r="O291" i="222" s="1"/>
  <c r="O249" i="232" s="1"/>
  <c r="N664" i="222"/>
  <c r="N684" i="222" s="1"/>
  <c r="N687" i="222" s="1"/>
  <c r="O314" i="222"/>
  <c r="O663" i="222"/>
  <c r="M492" i="222"/>
  <c r="M493" i="222" s="1"/>
  <c r="M519" i="222" s="1"/>
  <c r="M520" i="222" s="1"/>
  <c r="M884" i="222" s="1"/>
  <c r="O426" i="222"/>
  <c r="O427" i="222" s="1"/>
  <c r="O403" i="232" s="1"/>
  <c r="M859" i="222"/>
  <c r="M862" i="222" s="1"/>
  <c r="O256" i="222"/>
  <c r="O260" i="222" s="1"/>
  <c r="O430" i="222"/>
  <c r="O434" i="222" s="1"/>
  <c r="O313" i="222"/>
  <c r="O814" i="222"/>
  <c r="O815" i="222" s="1"/>
  <c r="O714" i="232" s="1"/>
  <c r="O643" i="222"/>
  <c r="O645" i="222" s="1"/>
  <c r="N654" i="222"/>
  <c r="O639" i="222"/>
  <c r="O640" i="222" s="1"/>
  <c r="O559" i="232" s="1"/>
  <c r="O468" i="222"/>
  <c r="O470" i="222" s="1"/>
  <c r="P811" i="222"/>
  <c r="P706" i="232"/>
  <c r="O464" i="222"/>
  <c r="O465" i="222" s="1"/>
  <c r="O404" i="232" s="1"/>
  <c r="O838" i="222"/>
  <c r="O709" i="232"/>
  <c r="P636" i="222"/>
  <c r="P551" i="232"/>
  <c r="O488" i="222"/>
  <c r="O294" i="222"/>
  <c r="O296" i="222" s="1"/>
  <c r="O487" i="222"/>
  <c r="O252" i="222"/>
  <c r="O253" i="222" s="1"/>
  <c r="O248" i="232" s="1"/>
  <c r="P461" i="222"/>
  <c r="P396" i="232"/>
  <c r="P287" i="222"/>
  <c r="P241" i="232"/>
  <c r="O183" i="232"/>
  <c r="O338" i="232"/>
  <c r="O493" i="232"/>
  <c r="O648" i="232"/>
  <c r="N131" i="222"/>
  <c r="P30" i="222"/>
  <c r="O225" i="222"/>
  <c r="O226" i="222" s="1"/>
  <c r="O537" i="222"/>
  <c r="O538" i="222" s="1"/>
  <c r="O542" i="222" s="1"/>
  <c r="O295" i="233" s="1"/>
  <c r="O748" i="222"/>
  <c r="O749" i="222" s="1"/>
  <c r="O443" i="222"/>
  <c r="O444" i="222" s="1"/>
  <c r="O448" i="222" s="1"/>
  <c r="O219" i="233" s="1"/>
  <c r="O189" i="222"/>
  <c r="O190" i="222" s="1"/>
  <c r="O194" i="222" s="1"/>
  <c r="O117" i="233" s="1"/>
  <c r="O50" i="222"/>
  <c r="O51" i="222" s="1"/>
  <c r="O399" i="222"/>
  <c r="O400" i="222" s="1"/>
  <c r="O712" i="222"/>
  <c r="O713" i="222" s="1"/>
  <c r="O717" i="222" s="1"/>
  <c r="O384" i="233" s="1"/>
  <c r="O793" i="222"/>
  <c r="O794" i="222" s="1"/>
  <c r="O798" i="222" s="1"/>
  <c r="O269" i="222"/>
  <c r="O270" i="222" s="1"/>
  <c r="O274" i="222" s="1"/>
  <c r="O130" i="233" s="1"/>
  <c r="O363" i="222"/>
  <c r="O364" i="222" s="1"/>
  <c r="O368" i="222" s="1"/>
  <c r="O206" i="233" s="1"/>
  <c r="O618" i="222"/>
  <c r="O619" i="222" s="1"/>
  <c r="O623" i="222" s="1"/>
  <c r="O308" i="233" s="1"/>
  <c r="O14" i="222"/>
  <c r="O15" i="222" s="1"/>
  <c r="O19" i="222" s="1"/>
  <c r="O95" i="222"/>
  <c r="O96" i="222" s="1"/>
  <c r="O100" i="222" s="1"/>
  <c r="O573" i="222"/>
  <c r="O574"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4" i="222"/>
  <c r="O506" i="222" s="1"/>
  <c r="Q483" i="222"/>
  <c r="Q458" i="222"/>
  <c r="Q220" i="233" s="1"/>
  <c r="Q463" i="222"/>
  <c r="M875" i="222"/>
  <c r="M869" i="222"/>
  <c r="M870" i="222" s="1"/>
  <c r="M886" i="222" s="1"/>
  <c r="Q307" i="222"/>
  <c r="Q207" i="222"/>
  <c r="Q203" i="222"/>
  <c r="O317" i="222"/>
  <c r="O330" i="222"/>
  <c r="P666" i="222"/>
  <c r="P679" i="222"/>
  <c r="P681" i="222" s="1"/>
  <c r="Q381" i="222"/>
  <c r="Q377" i="222"/>
  <c r="Q481" i="222"/>
  <c r="Q309" i="222"/>
  <c r="Q284" i="222"/>
  <c r="Q131" i="233" s="1"/>
  <c r="Q289" i="222"/>
  <c r="O856" i="222"/>
  <c r="O841" i="222"/>
  <c r="Q813" i="222"/>
  <c r="Q808" i="222"/>
  <c r="Q398" i="233" s="1"/>
  <c r="Q769" i="222"/>
  <c r="Q391" i="233" s="1"/>
  <c r="Q774" i="222"/>
  <c r="Q730" i="222"/>
  <c r="Q726" i="222"/>
  <c r="P834" i="222"/>
  <c r="P854" i="222" s="1"/>
  <c r="Q633" i="222"/>
  <c r="Q309" i="233" s="1"/>
  <c r="Q638" i="222"/>
  <c r="Q555" i="222"/>
  <c r="Q551" i="222"/>
  <c r="O77" i="222"/>
  <c r="O78" i="222" s="1"/>
  <c r="O139" i="222"/>
  <c r="O81" i="222"/>
  <c r="O85" i="222" s="1"/>
  <c r="L171" i="222"/>
  <c r="L172" i="222" s="1"/>
  <c r="L177" i="222"/>
  <c r="L178" i="222" s="1"/>
  <c r="L892"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N141" i="222"/>
  <c r="O28" i="232"/>
  <c r="O29" i="232" s="1"/>
  <c r="M125" i="217"/>
  <c r="M127" i="217" s="1"/>
  <c r="M241" i="217"/>
  <c r="M249" i="217" s="1"/>
  <c r="N125" i="217"/>
  <c r="N127" i="217" s="1"/>
  <c r="N241" i="217"/>
  <c r="N249" i="217" s="1"/>
  <c r="N90" i="232"/>
  <c r="P86" i="232"/>
  <c r="O82" i="232"/>
  <c r="O89" i="232"/>
  <c r="P79" i="232"/>
  <c r="P74" i="222"/>
  <c r="P113" i="222"/>
  <c r="N3" i="223"/>
  <c r="P310" i="222"/>
  <c r="P136" i="222"/>
  <c r="N3" i="217"/>
  <c r="N3" i="213"/>
  <c r="N3" i="216"/>
  <c r="N3" i="222"/>
  <c r="P25" i="216"/>
  <c r="P22" i="216"/>
  <c r="O63" i="216"/>
  <c r="P64" i="216" s="1"/>
  <c r="P66" i="216" s="1"/>
  <c r="P67" i="216" s="1"/>
  <c r="O52" i="216"/>
  <c r="O33" i="216"/>
  <c r="O34" i="216"/>
  <c r="O56" i="216" s="1"/>
  <c r="O58" i="222" l="1"/>
  <c r="O78" i="232" s="1"/>
  <c r="O407" i="222"/>
  <c r="O212" i="233" s="1"/>
  <c r="O581" i="222"/>
  <c r="O301" i="233" s="1"/>
  <c r="O756" i="222"/>
  <c r="O390" i="233" s="1"/>
  <c r="O233" i="222"/>
  <c r="O123" i="233" s="1"/>
  <c r="N83" i="232"/>
  <c r="N39" i="233"/>
  <c r="N49" i="233" s="1"/>
  <c r="P249" i="222"/>
  <c r="P252" i="222" s="1"/>
  <c r="P253" i="222" s="1"/>
  <c r="P248" i="232" s="1"/>
  <c r="P234" i="232"/>
  <c r="N393" i="232"/>
  <c r="O662" i="222"/>
  <c r="O664" i="222" s="1"/>
  <c r="O667" i="222" s="1"/>
  <c r="O668" i="222" s="1"/>
  <c r="O700" i="222" s="1"/>
  <c r="N217" i="233"/>
  <c r="N227" i="233" s="1"/>
  <c r="O305" i="233"/>
  <c r="O547" i="232"/>
  <c r="O600" i="222"/>
  <c r="O601" i="222" s="1"/>
  <c r="O558" i="232" s="1"/>
  <c r="Q76" i="222"/>
  <c r="Q71" i="222"/>
  <c r="Q74" i="222" s="1"/>
  <c r="O779" i="222"/>
  <c r="O783" i="222" s="1"/>
  <c r="Q599" i="222"/>
  <c r="P544" i="232"/>
  <c r="P597" i="222"/>
  <c r="P600" i="222" s="1"/>
  <c r="P601" i="222" s="1"/>
  <c r="P558" i="232" s="1"/>
  <c r="Q594" i="222"/>
  <c r="Q302" i="233" s="1"/>
  <c r="O837" i="222"/>
  <c r="O839" i="222" s="1"/>
  <c r="O842" i="222" s="1"/>
  <c r="O843" i="222" s="1"/>
  <c r="O702" i="232"/>
  <c r="O775" i="222"/>
  <c r="O776" i="222" s="1"/>
  <c r="O713" i="232" s="1"/>
  <c r="P699" i="232"/>
  <c r="P772" i="222"/>
  <c r="P837" i="222" s="1"/>
  <c r="Q420" i="222"/>
  <c r="Q213" i="233" s="1"/>
  <c r="Q482" i="222"/>
  <c r="Q484" i="222" s="1"/>
  <c r="Q504" i="222" s="1"/>
  <c r="P423" i="222"/>
  <c r="P430" i="222" s="1"/>
  <c r="P434" i="222" s="1"/>
  <c r="P389" i="232"/>
  <c r="Q251" i="222"/>
  <c r="Q246" i="222"/>
  <c r="Q124" i="233" s="1"/>
  <c r="O332" i="222"/>
  <c r="O215" i="232"/>
  <c r="O370" i="232"/>
  <c r="O60" i="232"/>
  <c r="O57" i="216"/>
  <c r="O58" i="216" s="1"/>
  <c r="O680" i="232"/>
  <c r="O12" i="232"/>
  <c r="O12" i="233"/>
  <c r="O11" i="217"/>
  <c r="O10" i="217"/>
  <c r="O93" i="232"/>
  <c r="O94" i="232"/>
  <c r="P486" i="222"/>
  <c r="M694" i="222"/>
  <c r="M695" i="222" s="1"/>
  <c r="M885" i="222" s="1"/>
  <c r="M51" i="233"/>
  <c r="P836" i="222"/>
  <c r="N48" i="233"/>
  <c r="N50" i="233"/>
  <c r="P560" i="222"/>
  <c r="P562" i="222" s="1"/>
  <c r="P661" i="222"/>
  <c r="P556" i="222"/>
  <c r="P557" i="222" s="1"/>
  <c r="P299" i="233" s="1"/>
  <c r="O705" i="232"/>
  <c r="O397" i="233"/>
  <c r="P818" i="222"/>
  <c r="P820" i="222" s="1"/>
  <c r="P401" i="233"/>
  <c r="P731" i="222"/>
  <c r="P732" i="222" s="1"/>
  <c r="P388" i="233" s="1"/>
  <c r="P735" i="222"/>
  <c r="P737" i="222" s="1"/>
  <c r="Q728" i="222"/>
  <c r="Q387" i="233" s="1"/>
  <c r="Q385" i="233"/>
  <c r="O710" i="232"/>
  <c r="O402" i="233"/>
  <c r="P386" i="222"/>
  <c r="P388" i="222" s="1"/>
  <c r="P212" i="222"/>
  <c r="P214" i="222" s="1"/>
  <c r="O393" i="232"/>
  <c r="O217" i="233"/>
  <c r="Q553" i="222"/>
  <c r="Q298" i="233" s="1"/>
  <c r="Q296" i="233"/>
  <c r="P382" i="222"/>
  <c r="P383" i="222" s="1"/>
  <c r="P210" i="233" s="1"/>
  <c r="Q379" i="222"/>
  <c r="Q209" i="233" s="1"/>
  <c r="Q207" i="233"/>
  <c r="O400" i="232"/>
  <c r="O224" i="233"/>
  <c r="O555" i="232"/>
  <c r="O313" i="233"/>
  <c r="P464" i="222"/>
  <c r="P465" i="222" s="1"/>
  <c r="P404" i="232" s="1"/>
  <c r="P223" i="233"/>
  <c r="P554" i="232"/>
  <c r="P312" i="233"/>
  <c r="P208" i="222"/>
  <c r="P209" i="222" s="1"/>
  <c r="P121" i="233" s="1"/>
  <c r="O245" i="232"/>
  <c r="O135" i="233"/>
  <c r="P312" i="222"/>
  <c r="O238" i="232"/>
  <c r="O128" i="233"/>
  <c r="Q205" i="222"/>
  <c r="Q120" i="233" s="1"/>
  <c r="Q118" i="233"/>
  <c r="P244" i="232"/>
  <c r="P134" i="233"/>
  <c r="M407" i="233"/>
  <c r="M229" i="233"/>
  <c r="N139" i="233"/>
  <c r="N228" i="233"/>
  <c r="M318" i="233"/>
  <c r="N226" i="233"/>
  <c r="N317" i="233"/>
  <c r="N137" i="233"/>
  <c r="N406" i="233"/>
  <c r="N138" i="233"/>
  <c r="N315" i="233"/>
  <c r="N316" i="233"/>
  <c r="N404" i="233"/>
  <c r="M140" i="233"/>
  <c r="N405" i="233"/>
  <c r="N842" i="222"/>
  <c r="N843" i="222" s="1"/>
  <c r="N869" i="222" s="1"/>
  <c r="N870" i="222" s="1"/>
  <c r="N886" i="222" s="1"/>
  <c r="N492" i="222"/>
  <c r="N493" i="222" s="1"/>
  <c r="N519" i="222" s="1"/>
  <c r="N520" i="222" s="1"/>
  <c r="N884" i="222" s="1"/>
  <c r="M351" i="222"/>
  <c r="N335" i="222"/>
  <c r="N338" i="222" s="1"/>
  <c r="M525" i="222"/>
  <c r="P639" i="222"/>
  <c r="P640" i="222" s="1"/>
  <c r="P559" i="232" s="1"/>
  <c r="N667" i="222"/>
  <c r="N668" i="222" s="1"/>
  <c r="N694" i="222" s="1"/>
  <c r="N695" i="222" s="1"/>
  <c r="N885" i="222" s="1"/>
  <c r="O315" i="222"/>
  <c r="O318" i="222" s="1"/>
  <c r="O319" i="222" s="1"/>
  <c r="P814" i="222"/>
  <c r="P815" i="222" s="1"/>
  <c r="P714" i="232" s="1"/>
  <c r="P468" i="222"/>
  <c r="P470" i="222" s="1"/>
  <c r="O489" i="222"/>
  <c r="O509" i="222" s="1"/>
  <c r="O512" i="222" s="1"/>
  <c r="P314" i="222"/>
  <c r="P643" i="222"/>
  <c r="P645" i="222" s="1"/>
  <c r="Q636" i="222"/>
  <c r="Q551" i="232"/>
  <c r="Q772" i="222"/>
  <c r="Q699" i="232"/>
  <c r="O826" i="222"/>
  <c r="O690" i="232"/>
  <c r="Q811" i="222"/>
  <c r="Q706" i="232"/>
  <c r="P838" i="222"/>
  <c r="P709" i="232"/>
  <c r="P663" i="222"/>
  <c r="O653" i="222"/>
  <c r="O550" i="232"/>
  <c r="O651" i="222"/>
  <c r="O535" i="232"/>
  <c r="Q461" i="222"/>
  <c r="Q396" i="232"/>
  <c r="P488" i="222"/>
  <c r="P399" i="232"/>
  <c r="P294" i="222"/>
  <c r="P296" i="222" s="1"/>
  <c r="O477" i="222"/>
  <c r="P290" i="222"/>
  <c r="P291" i="222" s="1"/>
  <c r="P249" i="232" s="1"/>
  <c r="O476" i="222"/>
  <c r="O380" i="232"/>
  <c r="O478" i="222"/>
  <c r="O85" i="232"/>
  <c r="O395" i="232"/>
  <c r="O302" i="222"/>
  <c r="O225" i="232"/>
  <c r="O304" i="222"/>
  <c r="O240" i="232"/>
  <c r="Q287" i="222"/>
  <c r="Q241" i="232"/>
  <c r="O494" i="232"/>
  <c r="O649" i="232"/>
  <c r="O339" i="232"/>
  <c r="O184" i="232"/>
  <c r="O70" i="232"/>
  <c r="P31" i="233"/>
  <c r="P138" i="222"/>
  <c r="P37" i="222"/>
  <c r="P39" i="222" s="1"/>
  <c r="P33" i="222"/>
  <c r="P34" i="222" s="1"/>
  <c r="O228" i="217"/>
  <c r="O231" i="217" s="1"/>
  <c r="O233" i="217" s="1"/>
  <c r="O235" i="217" s="1"/>
  <c r="O130" i="222"/>
  <c r="O128" i="222"/>
  <c r="O828" i="222"/>
  <c r="O28" i="233"/>
  <c r="O34" i="233"/>
  <c r="O41" i="233"/>
  <c r="O10" i="232"/>
  <c r="O10" i="233"/>
  <c r="P2" i="233"/>
  <c r="P45" i="233"/>
  <c r="O46" i="233"/>
  <c r="P38" i="233"/>
  <c r="O39" i="233"/>
  <c r="Q42" i="233"/>
  <c r="O32" i="233"/>
  <c r="Q29" i="233"/>
  <c r="O44" i="216"/>
  <c r="P45" i="216" s="1"/>
  <c r="P491" i="222"/>
  <c r="P504" i="222"/>
  <c r="P506" i="222" s="1"/>
  <c r="P330" i="222"/>
  <c r="P317" i="222"/>
  <c r="N351" i="222"/>
  <c r="N345" i="222"/>
  <c r="N346" i="222" s="1"/>
  <c r="N883" i="222" s="1"/>
  <c r="P856" i="222"/>
  <c r="P841" i="222"/>
  <c r="Q659" i="222"/>
  <c r="Q679" i="222" s="1"/>
  <c r="P77" i="222"/>
  <c r="P78" i="222" s="1"/>
  <c r="P139" i="222"/>
  <c r="P81" i="222"/>
  <c r="P85" i="222" s="1"/>
  <c r="N144" i="222"/>
  <c r="N145" i="222" s="1"/>
  <c r="N161" i="222"/>
  <c r="N164" i="222" s="1"/>
  <c r="P143" i="222"/>
  <c r="P156" i="222"/>
  <c r="P158" i="222" s="1"/>
  <c r="P116" i="222"/>
  <c r="P117" i="222" s="1"/>
  <c r="P120" i="222"/>
  <c r="P122" i="222" s="1"/>
  <c r="P140" i="222"/>
  <c r="M177" i="222"/>
  <c r="M171" i="222"/>
  <c r="M172" i="222" s="1"/>
  <c r="L897" i="222"/>
  <c r="L882" i="222"/>
  <c r="L887" i="222" s="1"/>
  <c r="O114" i="217"/>
  <c r="O117" i="217" s="1"/>
  <c r="O119" i="217" s="1"/>
  <c r="O141" i="222"/>
  <c r="P2" i="232"/>
  <c r="O83" i="232"/>
  <c r="O90" i="232"/>
  <c r="P89" i="232"/>
  <c r="Q86" i="232"/>
  <c r="P82" i="232"/>
  <c r="Q30" i="222"/>
  <c r="Q113" i="222"/>
  <c r="Q834" i="222"/>
  <c r="Q854" i="222" s="1"/>
  <c r="Q136" i="222"/>
  <c r="Q310" i="222"/>
  <c r="P2" i="223"/>
  <c r="P2" i="222"/>
  <c r="P2" i="213"/>
  <c r="Q21" i="216"/>
  <c r="P32" i="216"/>
  <c r="P2" i="216"/>
  <c r="P84" i="216"/>
  <c r="P24" i="216"/>
  <c r="P26" i="216" s="1"/>
  <c r="P38" i="216"/>
  <c r="P39" i="216" s="1"/>
  <c r="P2" i="217"/>
  <c r="P48" i="216"/>
  <c r="P49" i="216" s="1"/>
  <c r="O129" i="222" l="1"/>
  <c r="O388" i="232"/>
  <c r="O233" i="232"/>
  <c r="O303" i="222"/>
  <c r="O698" i="232"/>
  <c r="O827" i="222"/>
  <c r="O829" i="222" s="1"/>
  <c r="O652" i="222"/>
  <c r="O543" i="232"/>
  <c r="P230" i="222"/>
  <c r="P232" i="222" s="1"/>
  <c r="P404" i="222"/>
  <c r="P406" i="222" s="1"/>
  <c r="P55" i="222"/>
  <c r="P57" i="222" s="1"/>
  <c r="P753" i="222"/>
  <c r="P755" i="222" s="1"/>
  <c r="P578" i="222"/>
  <c r="P580" i="222" s="1"/>
  <c r="O548" i="232"/>
  <c r="P237" i="232"/>
  <c r="P256" i="222"/>
  <c r="P260" i="222" s="1"/>
  <c r="P313" i="222"/>
  <c r="P315" i="222" s="1"/>
  <c r="P335" i="222" s="1"/>
  <c r="P338" i="222" s="1"/>
  <c r="P127" i="233"/>
  <c r="O306" i="233"/>
  <c r="O316" i="233" s="1"/>
  <c r="P775" i="222"/>
  <c r="P776" i="222" s="1"/>
  <c r="P713" i="232" s="1"/>
  <c r="P662" i="222"/>
  <c r="P664" i="222" s="1"/>
  <c r="P667" i="222" s="1"/>
  <c r="P668" i="222" s="1"/>
  <c r="P694" i="222" s="1"/>
  <c r="P695" i="222" s="1"/>
  <c r="P885" i="222" s="1"/>
  <c r="P547" i="232"/>
  <c r="Q423" i="222"/>
  <c r="Q216" i="233" s="1"/>
  <c r="Q79" i="232"/>
  <c r="Q35" i="233"/>
  <c r="P305" i="233"/>
  <c r="P604" i="222"/>
  <c r="P608" i="222" s="1"/>
  <c r="Q597" i="222"/>
  <c r="Q305" i="233" s="1"/>
  <c r="Q544" i="232"/>
  <c r="P702" i="232"/>
  <c r="P487" i="222"/>
  <c r="P489" i="222" s="1"/>
  <c r="P492" i="222" s="1"/>
  <c r="P493" i="222" s="1"/>
  <c r="P779" i="222"/>
  <c r="P783" i="222" s="1"/>
  <c r="O395" i="233"/>
  <c r="O405" i="233" s="1"/>
  <c r="O703" i="232"/>
  <c r="P394" i="233"/>
  <c r="P216" i="233"/>
  <c r="P426" i="222"/>
  <c r="P427" i="222" s="1"/>
  <c r="P403" i="232" s="1"/>
  <c r="P392" i="232"/>
  <c r="Q389" i="232"/>
  <c r="Q234" i="232"/>
  <c r="Q249" i="222"/>
  <c r="Q252" i="222" s="1"/>
  <c r="Q253" i="222" s="1"/>
  <c r="Q248" i="232" s="1"/>
  <c r="P332" i="222"/>
  <c r="P104" i="217"/>
  <c r="P105" i="217" s="1"/>
  <c r="P112" i="217" s="1"/>
  <c r="P93" i="232"/>
  <c r="P94" i="232"/>
  <c r="Q382" i="222"/>
  <c r="Q383" i="222" s="1"/>
  <c r="Q210" i="233" s="1"/>
  <c r="Q312" i="222"/>
  <c r="Q208" i="222"/>
  <c r="Q209" i="222" s="1"/>
  <c r="Q121" i="233" s="1"/>
  <c r="N51" i="233"/>
  <c r="O48" i="233"/>
  <c r="O49" i="233"/>
  <c r="O50" i="233"/>
  <c r="Q735" i="222"/>
  <c r="Q737" i="222" s="1"/>
  <c r="H737" i="222" s="1"/>
  <c r="H926" i="222" s="1"/>
  <c r="Q836" i="222"/>
  <c r="Q212" i="222"/>
  <c r="Q214" i="222" s="1"/>
  <c r="H214" i="222" s="1"/>
  <c r="H908" i="222" s="1"/>
  <c r="Q556" i="222"/>
  <c r="Q557" i="222" s="1"/>
  <c r="Q299" i="233" s="1"/>
  <c r="Q661" i="222"/>
  <c r="P710" i="232"/>
  <c r="P402" i="233"/>
  <c r="Q731" i="222"/>
  <c r="Q732" i="222" s="1"/>
  <c r="Q388" i="233" s="1"/>
  <c r="Q814" i="222"/>
  <c r="Q815" i="222" s="1"/>
  <c r="Q714" i="232" s="1"/>
  <c r="Q401" i="233"/>
  <c r="Q775" i="222"/>
  <c r="Q776" i="222" s="1"/>
  <c r="Q713" i="232" s="1"/>
  <c r="Q394" i="233"/>
  <c r="Q486" i="222"/>
  <c r="Q560" i="222"/>
  <c r="Q562" i="222" s="1"/>
  <c r="H562" i="222" s="1"/>
  <c r="H920" i="222" s="1"/>
  <c r="P400" i="232"/>
  <c r="P224" i="233"/>
  <c r="Q386" i="222"/>
  <c r="Q388" i="222" s="1"/>
  <c r="H388" i="222" s="1"/>
  <c r="H914" i="222" s="1"/>
  <c r="Q464" i="222"/>
  <c r="Q465"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75" i="222"/>
  <c r="N525" i="222"/>
  <c r="O694" i="222"/>
  <c r="O695" i="222" s="1"/>
  <c r="O885" i="222" s="1"/>
  <c r="O492" i="222"/>
  <c r="O493" i="222" s="1"/>
  <c r="O519" i="222" s="1"/>
  <c r="O520" i="222" s="1"/>
  <c r="O884" i="222" s="1"/>
  <c r="N700" i="222"/>
  <c r="O684" i="222"/>
  <c r="O687" i="222" s="1"/>
  <c r="O335" i="222"/>
  <c r="O338" i="222" s="1"/>
  <c r="Q639" i="222"/>
  <c r="Q640" i="222" s="1"/>
  <c r="Q559" i="232" s="1"/>
  <c r="Q818" i="222"/>
  <c r="Q820" i="222" s="1"/>
  <c r="H820" i="222" s="1"/>
  <c r="H928" i="222" s="1"/>
  <c r="O479" i="222"/>
  <c r="P839" i="222"/>
  <c r="P842" i="222" s="1"/>
  <c r="P843" i="222" s="1"/>
  <c r="P875" i="222" s="1"/>
  <c r="O859" i="222"/>
  <c r="O862" i="222" s="1"/>
  <c r="O654" i="222"/>
  <c r="Q643" i="222"/>
  <c r="Q645" i="222" s="1"/>
  <c r="H645" i="222" s="1"/>
  <c r="H922" i="222" s="1"/>
  <c r="Q663" i="222"/>
  <c r="Q838" i="222"/>
  <c r="Q709" i="232"/>
  <c r="Q837" i="222"/>
  <c r="Q702" i="232"/>
  <c r="Q779" i="222"/>
  <c r="Q783" i="222" s="1"/>
  <c r="Q294" i="222"/>
  <c r="Q296" i="222" s="1"/>
  <c r="H296" i="222" s="1"/>
  <c r="H910" i="222" s="1"/>
  <c r="O305" i="222"/>
  <c r="Q290" i="222"/>
  <c r="Q291" i="222" s="1"/>
  <c r="Q249" i="232" s="1"/>
  <c r="Q314" i="222"/>
  <c r="Q488" i="222"/>
  <c r="Q399" i="232"/>
  <c r="Q468" i="222"/>
  <c r="Q470" i="222" s="1"/>
  <c r="H470" i="222" s="1"/>
  <c r="H916" i="222" s="1"/>
  <c r="P183" i="232"/>
  <c r="P338" i="232"/>
  <c r="P493" i="232"/>
  <c r="P648" i="232"/>
  <c r="O131" i="222"/>
  <c r="P223" i="217"/>
  <c r="P224" i="217" s="1"/>
  <c r="P227" i="217" s="1"/>
  <c r="P32" i="233"/>
  <c r="P218" i="217"/>
  <c r="P219" i="217" s="1"/>
  <c r="P226" i="217" s="1"/>
  <c r="P232" i="217"/>
  <c r="P118" i="217"/>
  <c r="P109" i="217"/>
  <c r="P110" i="217" s="1"/>
  <c r="P113" i="217" s="1"/>
  <c r="P748" i="222"/>
  <c r="P749" i="222" s="1"/>
  <c r="P95" i="222"/>
  <c r="P96" i="222" s="1"/>
  <c r="P100" i="222" s="1"/>
  <c r="P189" i="222"/>
  <c r="P190" i="222" s="1"/>
  <c r="P194" i="222" s="1"/>
  <c r="P117" i="233" s="1"/>
  <c r="P14" i="222"/>
  <c r="P15" i="222" s="1"/>
  <c r="P19" i="222" s="1"/>
  <c r="P443" i="222"/>
  <c r="P444" i="222" s="1"/>
  <c r="P448" i="222" s="1"/>
  <c r="P219" i="233" s="1"/>
  <c r="P399" i="222"/>
  <c r="P400" i="222" s="1"/>
  <c r="P712" i="222"/>
  <c r="P713" i="222" s="1"/>
  <c r="P717" i="222" s="1"/>
  <c r="P384" i="233" s="1"/>
  <c r="P573" i="222"/>
  <c r="P574" i="222" s="1"/>
  <c r="P618" i="222"/>
  <c r="P619" i="222" s="1"/>
  <c r="P623" i="222" s="1"/>
  <c r="P308" i="233" s="1"/>
  <c r="P793" i="222"/>
  <c r="P794" i="222" s="1"/>
  <c r="P798" i="222" s="1"/>
  <c r="P269" i="222"/>
  <c r="P270" i="222" s="1"/>
  <c r="P274" i="222" s="1"/>
  <c r="P130" i="233" s="1"/>
  <c r="P363" i="222"/>
  <c r="P364" i="222" s="1"/>
  <c r="P368" i="222" s="1"/>
  <c r="P206" i="233" s="1"/>
  <c r="P50" i="222"/>
  <c r="P51" i="222" s="1"/>
  <c r="P58" i="222" s="1"/>
  <c r="P225" i="222"/>
  <c r="P226" i="222" s="1"/>
  <c r="P537" i="222"/>
  <c r="P538" i="222" s="1"/>
  <c r="P542" i="222" s="1"/>
  <c r="P295" i="233" s="1"/>
  <c r="Q45" i="233"/>
  <c r="P51" i="216"/>
  <c r="P53" i="216" s="1"/>
  <c r="P11" i="232"/>
  <c r="P11" i="233"/>
  <c r="Q38" i="233"/>
  <c r="P46" i="233"/>
  <c r="P39" i="233"/>
  <c r="O3" i="232"/>
  <c r="O3" i="233"/>
  <c r="Q138" i="222"/>
  <c r="Q31" i="233"/>
  <c r="O345" i="222"/>
  <c r="O346" i="222" s="1"/>
  <c r="O883" i="222" s="1"/>
  <c r="O351" i="222"/>
  <c r="Q330" i="222"/>
  <c r="Q317" i="222"/>
  <c r="O875" i="222"/>
  <c r="O869" i="222"/>
  <c r="O870" i="222" s="1"/>
  <c r="O886" i="222" s="1"/>
  <c r="Q856" i="222"/>
  <c r="H856" i="222" s="1"/>
  <c r="H929" i="222" s="1"/>
  <c r="Q841" i="222"/>
  <c r="Q681" i="222"/>
  <c r="H681" i="222" s="1"/>
  <c r="H923" i="222" s="1"/>
  <c r="Q666" i="222"/>
  <c r="Q506" i="222"/>
  <c r="H506" i="222" s="1"/>
  <c r="H917" i="222" s="1"/>
  <c r="Q491" i="222"/>
  <c r="N177" i="222"/>
  <c r="N171" i="222"/>
  <c r="N172" i="222" s="1"/>
  <c r="N882" i="222" s="1"/>
  <c r="N887" i="222" s="1"/>
  <c r="Q156" i="222"/>
  <c r="Q158" i="222" s="1"/>
  <c r="H158" i="222" s="1"/>
  <c r="H905" i="222" s="1"/>
  <c r="Q143" i="222"/>
  <c r="Q116" i="222"/>
  <c r="Q117" i="222" s="1"/>
  <c r="Q120" i="222"/>
  <c r="Q122" i="222" s="1"/>
  <c r="H122" i="222" s="1"/>
  <c r="H904" i="222" s="1"/>
  <c r="Q140" i="222"/>
  <c r="O144" i="222"/>
  <c r="O145" i="222" s="1"/>
  <c r="O161" i="222"/>
  <c r="O164" i="222" s="1"/>
  <c r="Q77" i="222"/>
  <c r="Q78" i="222" s="1"/>
  <c r="Q139" i="222"/>
  <c r="Q81" i="222"/>
  <c r="Q85" i="222" s="1"/>
  <c r="H85" i="222" s="1"/>
  <c r="H903" i="222" s="1"/>
  <c r="Q37" i="222"/>
  <c r="Q39" i="222" s="1"/>
  <c r="H39" i="222" s="1"/>
  <c r="H902" i="222" s="1"/>
  <c r="Q33" i="222"/>
  <c r="Q34" i="222" s="1"/>
  <c r="M882" i="222"/>
  <c r="M887" i="222" s="1"/>
  <c r="P28" i="232"/>
  <c r="P29" i="232" s="1"/>
  <c r="O121" i="217"/>
  <c r="O123" i="217" s="1"/>
  <c r="O237" i="217"/>
  <c r="O239" i="217" s="1"/>
  <c r="P141" i="222"/>
  <c r="P83" i="232"/>
  <c r="Q89" i="232"/>
  <c r="P90" i="232"/>
  <c r="Q82" i="232"/>
  <c r="O3" i="223"/>
  <c r="O3" i="216"/>
  <c r="O3" i="213"/>
  <c r="O3" i="217"/>
  <c r="O3" i="222"/>
  <c r="P33" i="216"/>
  <c r="P34" i="216"/>
  <c r="P56" i="216" s="1"/>
  <c r="Q22" i="216"/>
  <c r="Q25" i="216"/>
  <c r="P52" i="216"/>
  <c r="P63" i="216"/>
  <c r="Q64" i="216" s="1"/>
  <c r="P407" i="222" l="1"/>
  <c r="P212" i="233" s="1"/>
  <c r="P581" i="222"/>
  <c r="P301" i="233" s="1"/>
  <c r="P756" i="222"/>
  <c r="P390" i="233" s="1"/>
  <c r="P233" i="222"/>
  <c r="P123" i="233" s="1"/>
  <c r="H783" i="222"/>
  <c r="H927" i="222" s="1"/>
  <c r="P395" i="233"/>
  <c r="P405" i="233" s="1"/>
  <c r="Q392" i="232"/>
  <c r="Q430" i="222"/>
  <c r="Q434" i="222" s="1"/>
  <c r="H434" i="222" s="1"/>
  <c r="H915" i="222" s="1"/>
  <c r="P703" i="232"/>
  <c r="Q662" i="222"/>
  <c r="Q664" i="222" s="1"/>
  <c r="Q667" i="222" s="1"/>
  <c r="Q668" i="222" s="1"/>
  <c r="Q604" i="222"/>
  <c r="Q608" i="222" s="1"/>
  <c r="H608" i="222" s="1"/>
  <c r="H921" i="222" s="1"/>
  <c r="Q426" i="222"/>
  <c r="Q427" i="222" s="1"/>
  <c r="Q403" i="232" s="1"/>
  <c r="Q487" i="222"/>
  <c r="Q489" i="222" s="1"/>
  <c r="Q492" i="222" s="1"/>
  <c r="Q493" i="222" s="1"/>
  <c r="Q547" i="232"/>
  <c r="Q600" i="222"/>
  <c r="Q601" i="222" s="1"/>
  <c r="Q558" i="232" s="1"/>
  <c r="P217" i="233"/>
  <c r="P227" i="233" s="1"/>
  <c r="P393" i="232"/>
  <c r="Q256" i="222"/>
  <c r="Q260" i="222" s="1"/>
  <c r="Q313" i="222"/>
  <c r="Q315" i="222" s="1"/>
  <c r="Q318" i="222" s="1"/>
  <c r="Q319" i="222" s="1"/>
  <c r="Q127" i="233"/>
  <c r="Q237" i="232"/>
  <c r="Q332" i="222"/>
  <c r="H332" i="222" s="1"/>
  <c r="H911"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25" i="222"/>
  <c r="P318" i="222"/>
  <c r="P319" i="222" s="1"/>
  <c r="P345" i="222" s="1"/>
  <c r="P346" i="222" s="1"/>
  <c r="P883" i="222" s="1"/>
  <c r="P859" i="222"/>
  <c r="P862" i="222" s="1"/>
  <c r="P700" i="222"/>
  <c r="Q839" i="222"/>
  <c r="Q859" i="222" s="1"/>
  <c r="Q862" i="222" s="1"/>
  <c r="P684" i="222"/>
  <c r="P687" i="222" s="1"/>
  <c r="P509" i="222"/>
  <c r="P512" i="222" s="1"/>
  <c r="P826" i="222"/>
  <c r="P690" i="232"/>
  <c r="P651" i="222"/>
  <c r="P535" i="232"/>
  <c r="P653" i="222"/>
  <c r="P550" i="232"/>
  <c r="P476" i="222"/>
  <c r="P380" i="232"/>
  <c r="P478" i="222"/>
  <c r="P85" i="232"/>
  <c r="P395" i="232"/>
  <c r="P304" i="222"/>
  <c r="P240" i="232"/>
  <c r="P302" i="222"/>
  <c r="P225" i="232"/>
  <c r="P494" i="232"/>
  <c r="P339" i="232"/>
  <c r="P649" i="232"/>
  <c r="P184" i="232"/>
  <c r="P215" i="232"/>
  <c r="P525" i="232"/>
  <c r="P370" i="232"/>
  <c r="P680" i="232"/>
  <c r="P78" i="232"/>
  <c r="P70" i="232"/>
  <c r="P128" i="222"/>
  <c r="P130" i="222"/>
  <c r="P129" i="222"/>
  <c r="P60" i="232"/>
  <c r="P828" i="222"/>
  <c r="P34" i="233"/>
  <c r="P28" i="233"/>
  <c r="P41" i="233"/>
  <c r="P57" i="216"/>
  <c r="P58" i="216" s="1"/>
  <c r="P12" i="232"/>
  <c r="P10" i="233"/>
  <c r="P10" i="232"/>
  <c r="Q2" i="233"/>
  <c r="Q39" i="233"/>
  <c r="Q46" i="233"/>
  <c r="P12" i="233"/>
  <c r="Q32" i="233"/>
  <c r="P44" i="216"/>
  <c r="Q45" i="216" s="1"/>
  <c r="P869" i="222"/>
  <c r="P870" i="222" s="1"/>
  <c r="P886" i="222" s="1"/>
  <c r="P525" i="222"/>
  <c r="P519" i="222"/>
  <c r="P520" i="222" s="1"/>
  <c r="P884" i="222" s="1"/>
  <c r="O177" i="222"/>
  <c r="O171" i="222"/>
  <c r="O172" i="222" s="1"/>
  <c r="P144" i="222"/>
  <c r="P145" i="222" s="1"/>
  <c r="P161" i="222"/>
  <c r="P164" i="222" s="1"/>
  <c r="O125" i="217"/>
  <c r="O127" i="217" s="1"/>
  <c r="O241" i="217"/>
  <c r="O249" i="217" s="1"/>
  <c r="P228" i="217"/>
  <c r="P231" i="217" s="1"/>
  <c r="P114" i="217"/>
  <c r="Q2" i="232"/>
  <c r="Q90" i="232"/>
  <c r="Q83" i="232"/>
  <c r="Q141" i="222"/>
  <c r="Q66" i="216"/>
  <c r="Q67" i="216" s="1"/>
  <c r="H64" i="216"/>
  <c r="Q2" i="223"/>
  <c r="Q2" i="222"/>
  <c r="Q2" i="213"/>
  <c r="Q2" i="217"/>
  <c r="Q32" i="216"/>
  <c r="Q2" i="216"/>
  <c r="Q84" i="216"/>
  <c r="Q48" i="216"/>
  <c r="Q49" i="216" s="1"/>
  <c r="H49" i="216" s="1"/>
  <c r="Q38" i="216"/>
  <c r="Q39" i="216" s="1"/>
  <c r="Q24" i="216"/>
  <c r="Q26" i="216" s="1"/>
  <c r="H26" i="216" s="1"/>
  <c r="P303" i="222" l="1"/>
  <c r="P233" i="232"/>
  <c r="P698" i="232"/>
  <c r="P477" i="222"/>
  <c r="P388" i="232"/>
  <c r="P827" i="222"/>
  <c r="P829" i="222" s="1"/>
  <c r="P652" i="222"/>
  <c r="P654" i="222" s="1"/>
  <c r="P543" i="232"/>
  <c r="Q230" i="222"/>
  <c r="Q232" i="222" s="1"/>
  <c r="Q55" i="222"/>
  <c r="Q57" i="222" s="1"/>
  <c r="Q753" i="222"/>
  <c r="Q755" i="222" s="1"/>
  <c r="Q578" i="222"/>
  <c r="Q580" i="222" s="1"/>
  <c r="Q404" i="222"/>
  <c r="Q406" i="222" s="1"/>
  <c r="Q393" i="232"/>
  <c r="Q306" i="233"/>
  <c r="Q316" i="233" s="1"/>
  <c r="Q548" i="232"/>
  <c r="Q217" i="233"/>
  <c r="Q227" i="233" s="1"/>
  <c r="H260" i="222"/>
  <c r="H909" i="222" s="1"/>
  <c r="P51" i="233"/>
  <c r="Q50" i="233"/>
  <c r="Q48" i="233"/>
  <c r="Q49" i="233"/>
  <c r="P229" i="233"/>
  <c r="P318" i="233"/>
  <c r="P407" i="233"/>
  <c r="Q406" i="233"/>
  <c r="Q228" i="233"/>
  <c r="Q315" i="233"/>
  <c r="Q226" i="233"/>
  <c r="Q317" i="233"/>
  <c r="Q404" i="233"/>
  <c r="Q138" i="233"/>
  <c r="P140" i="233"/>
  <c r="Q139" i="233"/>
  <c r="Q137" i="233"/>
  <c r="Q405" i="233"/>
  <c r="Q335" i="222"/>
  <c r="Q338" i="222" s="1"/>
  <c r="P351" i="222"/>
  <c r="H862" i="222"/>
  <c r="H930" i="222" s="1"/>
  <c r="Q842" i="222"/>
  <c r="Q843" i="222" s="1"/>
  <c r="Q875" i="222" s="1"/>
  <c r="Q684" i="222"/>
  <c r="Q509" i="222"/>
  <c r="P479" i="222"/>
  <c r="P305" i="222"/>
  <c r="Q183" i="232"/>
  <c r="Q338" i="232"/>
  <c r="Q493" i="232"/>
  <c r="Q648" i="232"/>
  <c r="P131" i="222"/>
  <c r="Q443" i="222"/>
  <c r="Q444" i="222" s="1"/>
  <c r="Q448" i="222" s="1"/>
  <c r="Q219" i="233" s="1"/>
  <c r="Q189" i="222"/>
  <c r="Q190" i="222" s="1"/>
  <c r="Q194" i="222" s="1"/>
  <c r="Q117" i="233" s="1"/>
  <c r="Q14" i="222"/>
  <c r="Q15" i="222" s="1"/>
  <c r="Q19" i="222" s="1"/>
  <c r="Q399" i="222"/>
  <c r="Q400" i="222" s="1"/>
  <c r="Q793" i="222"/>
  <c r="Q794" i="222" s="1"/>
  <c r="Q798" i="222" s="1"/>
  <c r="Q269" i="222"/>
  <c r="Q270" i="222" s="1"/>
  <c r="Q274" i="222" s="1"/>
  <c r="Q130" i="233" s="1"/>
  <c r="Q363" i="222"/>
  <c r="Q364" i="222" s="1"/>
  <c r="Q368" i="222" s="1"/>
  <c r="Q206" i="233" s="1"/>
  <c r="Q225" i="222"/>
  <c r="Q226" i="222" s="1"/>
  <c r="Q537" i="222"/>
  <c r="Q538" i="222" s="1"/>
  <c r="Q542" i="222" s="1"/>
  <c r="Q295" i="233" s="1"/>
  <c r="Q573" i="222"/>
  <c r="Q574" i="222" s="1"/>
  <c r="Q50" i="222"/>
  <c r="Q51" i="222" s="1"/>
  <c r="Q618" i="222"/>
  <c r="Q619" i="222" s="1"/>
  <c r="Q623" i="222" s="1"/>
  <c r="Q308" i="233" s="1"/>
  <c r="Q748" i="222"/>
  <c r="Q749" i="222" s="1"/>
  <c r="Q95" i="222"/>
  <c r="Q96" i="222" s="1"/>
  <c r="Q100" i="222" s="1"/>
  <c r="Q712" i="222"/>
  <c r="Q713" i="222" s="1"/>
  <c r="Q717"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700" i="222"/>
  <c r="Q694" i="222"/>
  <c r="Q695" i="222" s="1"/>
  <c r="Q885" i="222" s="1"/>
  <c r="Q525" i="222"/>
  <c r="Q519" i="222"/>
  <c r="Q520" i="222" s="1"/>
  <c r="Q884" i="222" s="1"/>
  <c r="Q351" i="222"/>
  <c r="Q345" i="222"/>
  <c r="Q346" i="222" s="1"/>
  <c r="Q883" i="222" s="1"/>
  <c r="Q161" i="222"/>
  <c r="Q144" i="222"/>
  <c r="Q145" i="222" s="1"/>
  <c r="P171" i="222"/>
  <c r="P172" i="222" s="1"/>
  <c r="P177" i="222"/>
  <c r="O882" i="222"/>
  <c r="O887"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58" i="222" l="1"/>
  <c r="Q407" i="222"/>
  <c r="Q212" i="233" s="1"/>
  <c r="Q581" i="222"/>
  <c r="Q301" i="233" s="1"/>
  <c r="Q756" i="222"/>
  <c r="Q390" i="233" s="1"/>
  <c r="H230" i="222"/>
  <c r="H404" i="222"/>
  <c r="H55" i="222"/>
  <c r="H753" i="222"/>
  <c r="H578" i="222"/>
  <c r="Q233" i="222"/>
  <c r="Q123" i="233" s="1"/>
  <c r="Q687" i="222"/>
  <c r="H687" i="222" s="1"/>
  <c r="H924" i="222" s="1"/>
  <c r="Q512" i="222"/>
  <c r="H512" i="222" s="1"/>
  <c r="H918" i="222" s="1"/>
  <c r="Q164" i="222"/>
  <c r="H164" i="222" s="1"/>
  <c r="H906" i="222" s="1"/>
  <c r="H338" i="222"/>
  <c r="H912"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69" i="222"/>
  <c r="Q870" i="222" s="1"/>
  <c r="Q886" i="222" s="1"/>
  <c r="Q826" i="222"/>
  <c r="Q690" i="232"/>
  <c r="Q653" i="222"/>
  <c r="Q550" i="232"/>
  <c r="Q651" i="222"/>
  <c r="Q535" i="232"/>
  <c r="Q478" i="222"/>
  <c r="Q85" i="232"/>
  <c r="Q395" i="232"/>
  <c r="Q476" i="222"/>
  <c r="Q380" i="232"/>
  <c r="Q477" i="222"/>
  <c r="Q304" i="222"/>
  <c r="Q240" i="232"/>
  <c r="Q302" i="222"/>
  <c r="Q225" i="232"/>
  <c r="Q494" i="232"/>
  <c r="Q339" i="232"/>
  <c r="Q184" i="232"/>
  <c r="Q215" i="232"/>
  <c r="Q370" i="232"/>
  <c r="Q680" i="232"/>
  <c r="Q525" i="232"/>
  <c r="H183" i="232"/>
  <c r="H338" i="232"/>
  <c r="H493" i="232"/>
  <c r="H648" i="232"/>
  <c r="Q649" i="232"/>
  <c r="Q78" i="232"/>
  <c r="Q70" i="232"/>
  <c r="Q130" i="222"/>
  <c r="Q129" i="222"/>
  <c r="Q128" i="222"/>
  <c r="Q828" i="222"/>
  <c r="H104" i="217"/>
  <c r="Q34" i="233"/>
  <c r="Q28" i="233"/>
  <c r="Q41" i="233"/>
  <c r="H748" i="222"/>
  <c r="H95" i="222"/>
  <c r="H618" i="222"/>
  <c r="H443" i="222"/>
  <c r="H399" i="222"/>
  <c r="H712" i="222"/>
  <c r="H793" i="222"/>
  <c r="H573" i="222"/>
  <c r="H269" i="222"/>
  <c r="H363" i="222"/>
  <c r="H50" i="222"/>
  <c r="H225" i="222"/>
  <c r="H537" i="222"/>
  <c r="H189" i="222"/>
  <c r="H14" i="222"/>
  <c r="H218" i="217"/>
  <c r="H232" i="217"/>
  <c r="H223" i="217"/>
  <c r="H118" i="217"/>
  <c r="Q60" i="232"/>
  <c r="H53" i="216"/>
  <c r="F54" i="216"/>
  <c r="Q57" i="216"/>
  <c r="Q228" i="217"/>
  <c r="Q231" i="217" s="1"/>
  <c r="Q10" i="233"/>
  <c r="Q10" i="232"/>
  <c r="Q12" i="232"/>
  <c r="Q12" i="233"/>
  <c r="K4" i="233"/>
  <c r="H11" i="232"/>
  <c r="H11" i="233"/>
  <c r="Q171" i="222"/>
  <c r="Q172" i="222" s="1"/>
  <c r="Q177" i="222"/>
  <c r="P882" i="222"/>
  <c r="P887"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Q698" i="232" l="1"/>
  <c r="Q827" i="222"/>
  <c r="Q829" i="222" s="1"/>
  <c r="Q543" i="232"/>
  <c r="Q652" i="222"/>
  <c r="Q654" i="222" s="1"/>
  <c r="Q388" i="232"/>
  <c r="Q303" i="222"/>
  <c r="Q305" i="222" s="1"/>
  <c r="Q233" i="232"/>
  <c r="H932" i="222"/>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479" i="222"/>
  <c r="H215" i="232"/>
  <c r="H370" i="232"/>
  <c r="H525" i="232"/>
  <c r="H680" i="232"/>
  <c r="K137" i="232"/>
  <c r="K292" i="232"/>
  <c r="K447" i="232"/>
  <c r="K757" i="232"/>
  <c r="K602" i="232"/>
  <c r="Q131" i="222"/>
  <c r="Q58" i="216"/>
  <c r="H60" i="232"/>
  <c r="H12" i="232"/>
  <c r="H12" i="233"/>
  <c r="K13" i="233"/>
  <c r="H10" i="233"/>
  <c r="H10" i="232"/>
  <c r="L4" i="233"/>
  <c r="Q882" i="222"/>
  <c r="Q887"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6" i="222"/>
  <c r="M178" i="222" s="1"/>
  <c r="M892" i="222" s="1"/>
  <c r="M350" i="222"/>
  <c r="M352" i="222" s="1"/>
  <c r="M893" i="222" s="1"/>
  <c r="M874" i="222"/>
  <c r="M876" i="222" s="1"/>
  <c r="M896" i="222" s="1"/>
  <c r="M524" i="222"/>
  <c r="M526" i="222" s="1"/>
  <c r="M894" i="222" s="1"/>
  <c r="M699" i="222"/>
  <c r="M701" i="222" s="1"/>
  <c r="M895"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97" i="222"/>
  <c r="N176" i="222"/>
  <c r="N178" i="222" s="1"/>
  <c r="N892" i="222" s="1"/>
  <c r="N350" i="222"/>
  <c r="N352" i="222" s="1"/>
  <c r="N893" i="222" s="1"/>
  <c r="N874" i="222"/>
  <c r="N876" i="222" s="1"/>
  <c r="N896" i="222" s="1"/>
  <c r="N524" i="222"/>
  <c r="N526" i="222" s="1"/>
  <c r="N894" i="222" s="1"/>
  <c r="N699" i="222"/>
  <c r="N701" i="222" s="1"/>
  <c r="N895"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97" i="222"/>
  <c r="O172" i="232"/>
  <c r="O176" i="222"/>
  <c r="O178" i="222" s="1"/>
  <c r="O892" i="222" s="1"/>
  <c r="O874" i="222"/>
  <c r="O876" i="222" s="1"/>
  <c r="O896" i="222" s="1"/>
  <c r="O350" i="222"/>
  <c r="O352" i="222" s="1"/>
  <c r="O893" i="222" s="1"/>
  <c r="O699" i="222"/>
  <c r="O701" i="222" s="1"/>
  <c r="O895" i="222" s="1"/>
  <c r="O524" i="222"/>
  <c r="O526" i="222" s="1"/>
  <c r="O894"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6" i="222"/>
  <c r="P178" i="222" s="1"/>
  <c r="P892" i="222" s="1"/>
  <c r="P874" i="222"/>
  <c r="P876" i="222" s="1"/>
  <c r="P896" i="222" s="1"/>
  <c r="P699" i="222"/>
  <c r="P701" i="222" s="1"/>
  <c r="P895" i="222" s="1"/>
  <c r="P350" i="222"/>
  <c r="P352" i="222" s="1"/>
  <c r="P893" i="222" s="1"/>
  <c r="P524" i="222"/>
  <c r="P526" i="222" s="1"/>
  <c r="P894" i="222" s="1"/>
  <c r="O897"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97" i="222"/>
  <c r="Q176" i="222"/>
  <c r="Q178" i="222" s="1"/>
  <c r="Q892" i="222" s="1"/>
  <c r="Q874" i="222"/>
  <c r="Q876" i="222" s="1"/>
  <c r="Q896" i="222" s="1"/>
  <c r="Q699" i="222"/>
  <c r="Q701" i="222" s="1"/>
  <c r="Q895" i="222" s="1"/>
  <c r="Q524" i="222"/>
  <c r="Q526" i="222" s="1"/>
  <c r="Q894" i="222" s="1"/>
  <c r="Q350" i="222"/>
  <c r="Q352" i="222" s="1"/>
  <c r="Q893"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97"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<sst xmlns="http://schemas.openxmlformats.org/spreadsheetml/2006/main" count="20109" uniqueCount="1416">
  <si>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</si>
  <si>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</si>
  <si>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</si>
  <si>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</si>
  <si>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</si>
  <si>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</si>
  <si>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</si>
  <si>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</si>
  <si>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</si>
  <si>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</si>
  <si>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</si>
  <si>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</si>
  <si>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</si>
  <si>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</si>
  <si>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</si>
  <si>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</si>
  <si>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</si>
  <si>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</si>
  <si>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</si>
  <si>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</si>
  <si>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</si>
  <si>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</si>
  <si>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</si>
  <si>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</si>
  <si>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</si>
  <si>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</si>
  <si>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</si>
  <si>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</si>
  <si>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</si>
  <si>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</si>
  <si>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</si>
  <si>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</si>
  <si>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</si>
  <si>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</si>
  <si>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</si>
  <si>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</si>
  <si>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</si>
  <si>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</si>
  <si>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</si>
  <si>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</si>
  <si>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</si>
  <si>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</si>
  <si>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</si>
  <si>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</si>
  <si>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</si>
  <si>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</si>
  <si>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</si>
  <si>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</si>
  <si>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</si>
  <si>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</si>
  <si>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</si>
  <si>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</si>
  <si>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</si>
  <si>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</si>
  <si>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</si>
  <si>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</si>
  <si>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</si>
  <si>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</si>
  <si>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</si>
  <si>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</si>
  <si>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</si>
  <si>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</si>
  <si>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</si>
  <si>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</si>
  <si>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</si>
  <si>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</si>
  <si>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</si>
  <si>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</si>
  <si>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</si>
  <si>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</si>
  <si>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</si>
  <si>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</si>
  <si>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</si>
  <si>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</si>
  <si>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</si>
  <si>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</si>
  <si>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</si>
  <si>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</si>
  <si>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</si>
  <si>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</si>
  <si>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</si>
  <si>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</si>
  <si>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</si>
  <si>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</si>
  <si>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</si>
  <si>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</si>
  <si>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</si>
  <si>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</si>
  <si>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</si>
  <si>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</si>
  <si>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</si>
  <si>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</si>
  <si>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</si>
  <si>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</si>
  <si>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</si>
  <si>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</si>
  <si>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</si>
  <si>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</si>
  <si>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</si>
  <si>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</si>
  <si>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</si>
  <si>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</si>
  <si>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</si>
  <si>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</si>
  <si>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</si>
  <si>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</si>
  <si>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</si>
  <si>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</si>
  <si>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</si>
  <si>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</si>
  <si>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</si>
  <si>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</si>
  <si>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</si>
  <si>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</si>
  <si>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</si>
  <si>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</si>
  <si>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</si>
  <si>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</si>
  <si>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</si>
  <si>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</si>
  <si>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</si>
  <si>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</si>
  <si>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</si>
  <si>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</si>
  <si>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</si>
  <si>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</si>
  <si>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</si>
  <si>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</si>
  <si>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</si>
  <si>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</si>
  <si>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</si>
  <si>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</si>
  <si>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</si>
  <si>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</si>
  <si>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</si>
  <si>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</si>
  <si>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</si>
  <si>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</si>
  <si>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</si>
  <si>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</si>
  <si>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</si>
  <si>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</si>
  <si>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</si>
  <si>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</si>
  <si>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</si>
  <si>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</si>
  <si>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</si>
  <si>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</si>
  <si>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</si>
  <si>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</si>
  <si>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</si>
  <si>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</si>
  <si>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</si>
  <si>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</si>
  <si>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</si>
  <si>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</si>
  <si>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</si>
  <si>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</si>
  <si>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</si>
  <si>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</si>
  <si>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</si>
  <si>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</si>
  <si>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</si>
  <si>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</si>
  <si>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</si>
  <si>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</si>
  <si>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</si>
  <si>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</si>
  <si>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</si>
  <si>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</si>
  <si>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</si>
  <si>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</si>
  <si>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</si>
  <si>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</si>
  <si>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</si>
  <si>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</si>
  <si>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</si>
  <si>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</si>
  <si>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</si>
  <si>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</si>
  <si>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</si>
  <si>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</si>
  <si>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</si>
  <si>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</si>
  <si>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</si>
  <si>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</si>
  <si>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</si>
  <si>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</si>
  <si>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</si>
  <si>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</si>
  <si>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</si>
  <si>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</si>
  <si>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</si>
  <si>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</si>
  <si>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</si>
  <si>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</si>
  <si>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</si>
  <si>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</si>
  <si>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</si>
  <si>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</si>
  <si>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</si>
  <si>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</si>
  <si>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</si>
  <si>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</si>
  <si>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</si>
  <si>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</si>
  <si>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</si>
  <si>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</si>
  <si>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</si>
  <si>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</si>
  <si>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</si>
  <si>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</si>
  <si>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</si>
  <si>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</si>
  <si>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</si>
  <si>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</si>
  <si>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</si>
  <si>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</si>
  <si>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</si>
  <si>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</si>
  <si>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</si>
  <si>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</si>
  <si>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</si>
  <si>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</si>
  <si>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</si>
  <si>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</si>
  <si>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</si>
  <si>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</si>
  <si>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</si>
  <si>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</si>
  <si>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</si>
  <si>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</si>
  <si>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</si>
  <si>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</si>
  <si>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</si>
  <si>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</si>
  <si>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</si>
  <si>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</si>
  <si>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</si>
  <si>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</si>
  <si>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</si>
  <si>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</si>
  <si>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</si>
  <si>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</si>
  <si>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</si>
  <si>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</si>
  <si>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</si>
  <si>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</si>
  <si>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</si>
  <si>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</si>
  <si>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</si>
  <si>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</si>
  <si>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</si>
  <si>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</si>
  <si>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</si>
  <si>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</si>
  <si>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</si>
  <si>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</si>
  <si>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</si>
  <si>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</si>
  <si>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</si>
  <si>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</si>
  <si>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</si>
  <si>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</si>
  <si>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</si>
  <si>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</si>
  <si>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</si>
  <si>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</si>
  <si>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</si>
  <si>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</si>
  <si>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</si>
  <si>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</si>
  <si>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</si>
  <si>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</si>
  <si>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</si>
  <si>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</si>
  <si>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</si>
  <si>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</si>
  <si>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</si>
  <si>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</si>
  <si>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</si>
  <si>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</si>
  <si>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</si>
  <si>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</si>
  <si>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</si>
  <si>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</si>
  <si>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</si>
  <si>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</si>
  <si>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</si>
  <si>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</si>
  <si>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</si>
  <si>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</si>
  <si>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</si>
  <si>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</si>
  <si>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</si>
  <si>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</si>
  <si>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</si>
  <si>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</si>
  <si>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</si>
  <si>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</si>
  <si>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</si>
  <si>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</si>
  <si>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</si>
  <si>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</si>
  <si>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</si>
  <si>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</si>
  <si>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</si>
  <si>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</si>
  <si>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</si>
  <si>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</si>
  <si>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</si>
  <si>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</si>
  <si>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</si>
  <si>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</si>
  <si>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</si>
  <si>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</si>
  <si>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</si>
  <si>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</si>
  <si>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</si>
  <si>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</si>
  <si>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</si>
  <si>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</si>
  <si>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</si>
  <si>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</si>
  <si>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</si>
  <si>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</si>
  <si>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</si>
  <si>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</si>
  <si>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</si>
  <si>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</si>
  <si>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</si>
  <si>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</si>
  <si>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</si>
  <si>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</si>
  <si>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</si>
  <si>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</si>
  <si>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</si>
  <si>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</si>
  <si>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</si>
  <si>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</si>
  <si>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</si>
  <si>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</si>
  <si>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</si>
  <si>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</si>
  <si>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</si>
  <si>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</si>
  <si>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</si>
  <si>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</si>
  <si>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</si>
  <si>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</si>
  <si>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</si>
  <si>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</si>
  <si>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</si>
  <si>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</si>
  <si>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</si>
  <si>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</si>
  <si>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</si>
  <si>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</si>
  <si>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</si>
  <si>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</si>
  <si>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</si>
  <si>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</si>
  <si>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</si>
  <si>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</si>
  <si>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</si>
  <si>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</si>
  <si>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</si>
  <si>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</si>
  <si>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</si>
  <si>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</si>
  <si>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</si>
  <si>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</si>
  <si>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</si>
  <si>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</si>
  <si>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</si>
  <si>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</si>
  <si>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</si>
  <si>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</si>
  <si>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</si>
  <si>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</si>
  <si>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</si>
  <si>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</si>
  <si>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</si>
  <si>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</si>
  <si>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</si>
  <si>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</si>
  <si>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</si>
  <si>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</si>
  <si>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</si>
  <si>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</si>
  <si>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</si>
  <si>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</si>
  <si>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</si>
  <si>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</si>
  <si>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</si>
  <si>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</si>
  <si>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</si>
  <si>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</si>
  <si>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</si>
  <si>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</si>
  <si>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</si>
  <si>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</si>
  <si>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</si>
  <si>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</si>
  <si>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</si>
  <si>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</si>
  <si>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</si>
  <si>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</si>
  <si>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</si>
  <si>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</si>
  <si>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</si>
  <si>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</si>
  <si>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</si>
  <si>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</si>
  <si>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</si>
  <si>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</si>
  <si>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</si>
  <si>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</si>
  <si>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</si>
  <si>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</si>
  <si>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</si>
  <si>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</si>
  <si>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</si>
  <si>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</si>
  <si>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</si>
  <si>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</si>
  <si>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</si>
  <si>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</si>
  <si>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</si>
  <si>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</si>
  <si>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</si>
  <si>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</si>
  <si>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</si>
  <si>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</si>
  <si>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</si>
  <si>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</si>
  <si>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</si>
  <si>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</si>
  <si>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</si>
  <si>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</si>
  <si>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</si>
  <si>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</si>
  <si>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</si>
  <si>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</si>
  <si>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</si>
  <si>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</si>
  <si>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</si>
  <si>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</si>
  <si>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</si>
  <si>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</si>
  <si>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</si>
  <si>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</si>
  <si>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</si>
  <si>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</si>
  <si>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</si>
  <si>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</si>
  <si>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</si>
  <si>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</si>
  <si>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</si>
  <si>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</si>
  <si>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</si>
  <si>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</si>
  <si>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</si>
  <si>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</si>
  <si>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</si>
  <si>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</si>
  <si>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</si>
  <si>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</si>
  <si>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</si>
  <si>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</si>
  <si>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</si>
  <si>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</si>
  <si>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</si>
  <si>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</si>
  <si>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</si>
  <si>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</si>
  <si>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</si>
  <si>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</si>
  <si>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</si>
  <si>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</si>
  <si>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</si>
  <si>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</si>
  <si>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</si>
  <si>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</si>
  <si>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</si>
  <si>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</si>
  <si>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</si>
  <si>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</si>
  <si>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</si>
  <si>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</si>
  <si>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</si>
  <si>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</si>
  <si>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</si>
  <si>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</si>
  <si>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</si>
  <si>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</si>
  <si>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</si>
  <si>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</si>
  <si>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</si>
  <si>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</si>
  <si>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</si>
  <si>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</si>
  <si>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</si>
  <si>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</si>
  <si>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</si>
  <si>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</si>
  <si>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</si>
  <si>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</si>
  <si>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</si>
  <si>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</si>
  <si>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</si>
  <si>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</si>
  <si>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</si>
  <si>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</si>
  <si>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</si>
  <si>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</si>
  <si>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</si>
  <si>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</si>
  <si>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</si>
  <si>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</si>
  <si>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</si>
  <si>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</si>
  <si>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</si>
  <si>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</si>
  <si>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</si>
  <si>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</si>
  <si>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</si>
  <si>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</si>
  <si>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</si>
  <si>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</si>
  <si>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</si>
  <si>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</si>
  <si>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</si>
  <si>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</si>
  <si>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</si>
  <si>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</si>
  <si>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</si>
  <si>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</si>
  <si>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</si>
  <si>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</si>
  <si>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</si>
  <si>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</si>
  <si>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</si>
  <si>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</si>
  <si>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</si>
  <si>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</si>
  <si>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</si>
  <si>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</si>
  <si>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</si>
  <si>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</si>
  <si>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</si>
  <si>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</si>
  <si>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</si>
  <si>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</si>
  <si>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</si>
  <si>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</si>
  <si>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</si>
  <si>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</si>
  <si>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</si>
  <si>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</si>
  <si>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</si>
  <si>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</si>
  <si>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</si>
  <si>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</si>
  <si>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</si>
  <si>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</si>
  <si>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</si>
  <si>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</si>
  <si>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</si>
  <si>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</si>
  <si>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</si>
  <si>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</si>
  <si>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</si>
  <si>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</si>
  <si>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</si>
  <si>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</si>
  <si>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</si>
  <si>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</si>
  <si>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</si>
  <si>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</si>
  <si>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</si>
  <si>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</si>
  <si>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</si>
  <si>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</si>
  <si>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</si>
  <si>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</si>
  <si>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</si>
  <si>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</si>
  <si>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</si>
  <si>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</si>
  <si>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</si>
  <si>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</si>
  <si>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</si>
  <si>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</si>
  <si>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</si>
  <si>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</si>
  <si>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</si>
  <si>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</si>
  <si>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</si>
  <si>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</si>
  <si>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</si>
  <si>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</si>
  <si>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</si>
  <si>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</si>
  <si>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</si>
  <si>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</si>
  <si>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</si>
  <si>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</si>
  <si>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</si>
  <si>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</si>
  <si>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</si>
  <si>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</si>
  <si>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</si>
  <si>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</si>
  <si>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</si>
  <si>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</si>
  <si>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</si>
  <si>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</si>
  <si>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</si>
  <si>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</si>
  <si>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</si>
  <si>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</si>
  <si>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</si>
  <si>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</si>
  <si>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</si>
  <si>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</si>
  <si>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</si>
  <si>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</si>
  <si>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</si>
  <si>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</si>
  <si>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</si>
  <si>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</si>
  <si>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</si>
  <si>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</si>
  <si>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</si>
  <si>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</si>
  <si>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</si>
  <si>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</si>
  <si>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</si>
  <si>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</si>
  <si>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</si>
  <si>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</si>
  <si>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</si>
  <si>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</si>
  <si>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</si>
  <si>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</si>
  <si>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</si>
  <si>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</si>
  <si>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</si>
  <si>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</si>
  <si>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</si>
  <si>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</si>
  <si>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</si>
  <si>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</si>
  <si>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</si>
  <si>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</si>
  <si>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</si>
  <si>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</si>
  <si>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</si>
  <si>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</si>
  <si>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</si>
  <si>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</si>
  <si>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</si>
  <si>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</si>
  <si>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</si>
  <si>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</si>
  <si>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</si>
  <si>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</si>
  <si>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</si>
  <si>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</si>
  <si>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</si>
  <si>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</si>
  <si>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</si>
  <si>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</si>
  <si>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</si>
  <si>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</si>
  <si>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</si>
  <si>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</si>
  <si>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</si>
  <si>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</si>
  <si>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</si>
  <si>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</si>
  <si>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</si>
  <si>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</si>
  <si>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</si>
  <si>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</si>
  <si>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</si>
  <si>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</si>
  <si>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</si>
  <si>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</si>
  <si>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</si>
  <si>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</si>
  <si>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</si>
  <si>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</si>
  <si>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</si>
  <si>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</si>
  <si>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</si>
  <si>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</si>
  <si>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</si>
  <si>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</si>
  <si>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</si>
  <si>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</si>
  <si>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</si>
  <si>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</si>
  <si>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</si>
  <si>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</si>
  <si>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</si>
  <si>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</si>
  <si>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</si>
  <si>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</si>
  <si>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</si>
  <si>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</si>
  <si>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</si>
  <si>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</si>
  <si>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</si>
  <si>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</si>
  <si>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</si>
  <si>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</si>
  <si>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</si>
  <si>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</si>
  <si>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</si>
  <si>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</si>
  <si>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</si>
  <si>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</si>
  <si>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</si>
  <si>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</si>
  <si>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</si>
  <si>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</si>
  <si>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</si>
  <si>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</si>
  <si>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</si>
  <si>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</si>
  <si>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</si>
  <si>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</si>
  <si>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</si>
  <si>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</si>
  <si>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</si>
  <si>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</si>
  <si>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</si>
  <si>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</si>
  <si>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</si>
  <si>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</si>
  <si>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</si>
  <si>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</si>
  <si>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</si>
  <si>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</si>
  <si>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</si>
  <si>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</si>
  <si>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</si>
  <si>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</si>
  <si>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</si>
  <si>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</si>
  <si>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</si>
  <si>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</si>
  <si>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</si>
  <si>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</si>
  <si>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</si>
  <si>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</si>
  <si>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</si>
  <si>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</si>
  <si>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</si>
  <si>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</si>
  <si>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</si>
  <si>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</si>
  <si>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</si>
  <si>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</si>
  <si>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</si>
  <si>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</si>
  <si>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</si>
  <si>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</si>
  <si>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</si>
  <si>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</si>
  <si>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</si>
  <si>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</si>
  <si>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</si>
  <si>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</si>
  <si>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</si>
  <si>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</si>
  <si>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</si>
  <si>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</si>
  <si>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</si>
  <si>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</si>
  <si>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</si>
  <si>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</si>
  <si>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</si>
  <si>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</si>
  <si>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</si>
  <si>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</si>
  <si>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</si>
  <si>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</si>
  <si>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</si>
  <si>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</si>
  <si>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</si>
  <si>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</si>
  <si>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</si>
  <si>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</si>
  <si>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</si>
  <si>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</si>
  <si>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</si>
  <si>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</si>
  <si>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</si>
  <si>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</si>
  <si>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</si>
  <si>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</si>
  <si>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</si>
  <si>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</si>
  <si>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</si>
  <si>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</si>
  <si>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</si>
  <si>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</si>
  <si>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</si>
  <si>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</si>
  <si>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</si>
  <si>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</si>
  <si>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</si>
  <si>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</si>
  <si>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</si>
  <si>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</si>
  <si>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</si>
  <si>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</si>
  <si>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</si>
  <si>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</si>
  <si>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</si>
  <si>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</si>
  <si>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</si>
  <si>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</si>
  <si>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</si>
  <si>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</si>
  <si>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</si>
  <si>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</si>
  <si>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</si>
  <si>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</si>
  <si>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</si>
  <si>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</si>
  <si>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</si>
  <si>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</si>
  <si>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</si>
  <si>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</si>
  <si>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</si>
  <si>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</si>
  <si>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</si>
  <si>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</si>
  <si>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</si>
  <si>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</si>
  <si>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</si>
  <si>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</si>
  <si>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</si>
  <si>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</si>
  <si>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</si>
  <si>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</si>
  <si>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</si>
  <si>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</si>
  <si>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</si>
  <si>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</si>
  <si>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</si>
  <si>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</si>
  <si>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</si>
  <si>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</si>
  <si>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</si>
  <si>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</si>
  <si>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</si>
  <si>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</si>
  <si>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</si>
  <si>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</si>
  <si>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</si>
  <si>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</si>
  <si>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</si>
  <si>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</si>
  <si>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</si>
  <si>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</si>
  <si>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</si>
  <si>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</si>
  <si>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</si>
  <si>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</si>
  <si>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</si>
  <si>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</si>
  <si>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</si>
  <si>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</si>
  <si>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</si>
  <si>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</si>
  <si>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</si>
  <si>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</si>
  <si>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</si>
  <si>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</si>
  <si>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</si>
  <si>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</si>
  <si>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</si>
  <si>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</si>
  <si>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</si>
  <si>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</si>
  <si>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</si>
  <si>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</si>
  <si>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</si>
  <si>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</si>
  <si>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</si>
  <si>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</si>
  <si>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</si>
  <si>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</si>
  <si>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</si>
  <si>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</si>
  <si>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</si>
  <si>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</si>
  <si>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</si>
  <si>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</si>
  <si>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</si>
  <si>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</si>
  <si>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</si>
  <si>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</si>
  <si>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</si>
  <si>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</si>
  <si>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</si>
  <si>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</si>
  <si>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</si>
  <si>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</si>
  <si>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</si>
  <si>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</si>
  <si>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</si>
  <si>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</si>
  <si>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</si>
  <si>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</si>
  <si>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</si>
  <si>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</si>
  <si>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</si>
  <si>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</si>
  <si>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</si>
  <si>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</si>
  <si>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</si>
  <si>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</si>
  <si>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</si>
  <si>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</si>
  <si>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</si>
  <si>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</si>
  <si>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</si>
  <si>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</si>
  <si>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</si>
  <si>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</si>
  <si>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</si>
  <si>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</si>
  <si>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</si>
  <si>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</si>
  <si>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</si>
  <si>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</si>
  <si>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</si>
  <si>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</si>
  <si>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</si>
  <si>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</si>
  <si>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</si>
  <si>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</si>
  <si>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</si>
  <si>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</si>
  <si>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</si>
  <si>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</si>
  <si>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</si>
  <si>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</si>
  <si>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</si>
  <si>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</si>
  <si>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</si>
  <si>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</si>
  <si>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</si>
  <si>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</si>
  <si>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</si>
  <si>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</si>
  <si>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</si>
  <si>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</si>
  <si>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</si>
  <si>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</si>
  <si>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</si>
  <si>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</si>
  <si>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</si>
  <si>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</si>
  <si>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</si>
  <si>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</si>
  <si>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</si>
  <si>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</si>
  <si>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</si>
  <si>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</si>
  <si>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</si>
  <si>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</si>
  <si>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</si>
  <si>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</si>
  <si>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</si>
  <si>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</si>
  <si>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</si>
  <si>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</si>
  <si>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</si>
  <si>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</si>
  <si>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</si>
  <si>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</si>
  <si>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</si>
  <si>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</si>
  <si>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</si>
  <si>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</si>
  <si>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</si>
  <si>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</si>
  <si>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</si>
  <si>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</si>
  <si>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</si>
  <si>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</si>
  <si>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</si>
  <si>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</si>
  <si>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</si>
  <si>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</si>
  <si>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</si>
  <si>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</si>
  <si>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</si>
  <si>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</si>
  <si>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</si>
  <si>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</si>
  <si>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</si>
  <si>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</si>
  <si>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</si>
  <si>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</si>
  <si>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</si>
  <si>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</si>
  <si>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</si>
  <si>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</si>
  <si>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</si>
  <si>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</si>
  <si>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</si>
  <si>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</si>
  <si>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</si>
  <si>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</si>
  <si>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</si>
  <si>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</si>
  <si>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</si>
  <si>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</si>
  <si>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</si>
  <si>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</si>
  <si>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</si>
  <si>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</si>
  <si>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</si>
  <si>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</si>
  <si>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</si>
  <si>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</si>
  <si>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</si>
  <si>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</si>
  <si>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</si>
  <si>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</si>
  <si>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</si>
  <si>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</si>
  <si>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</si>
  <si>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</si>
  <si>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</si>
  <si>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</si>
  <si>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</si>
  <si>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</si>
  <si>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</si>
  <si>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</si>
  <si>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</si>
  <si>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</si>
  <si>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</si>
  <si>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</si>
  <si>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</si>
  <si>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</si>
  <si>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</si>
  <si>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</si>
  <si>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</si>
  <si>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</si>
  <si>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</si>
  <si>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</si>
  <si>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</si>
  <si>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</si>
  <si>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</si>
  <si>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</si>
  <si>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</si>
  <si>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</si>
  <si>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</si>
  <si>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</si>
  <si>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</si>
  <si>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</si>
  <si>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</si>
  <si>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</si>
  <si>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</si>
  <si>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</si>
  <si>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</si>
  <si>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</si>
  <si>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</si>
  <si>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</si>
  <si>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</si>
  <si>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</si>
  <si>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</si>
  <si>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</si>
  <si>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</si>
  <si>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</si>
  <si>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</si>
  <si>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</si>
  <si>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</si>
  <si>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</si>
  <si>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</si>
  <si>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</si>
  <si>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</si>
  <si>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</si>
  <si>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</si>
  <si>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</si>
  <si>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</si>
  <si>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</si>
  <si>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</si>
  <si>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</si>
  <si>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</si>
  <si>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</si>
  <si>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</si>
  <si>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</si>
  <si>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</si>
  <si>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</si>
  <si>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</si>
  <si>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</si>
  <si>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</si>
  <si>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</si>
  <si>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</si>
  <si>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</si>
  <si>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</si>
  <si>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</si>
  <si>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</si>
  <si>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</si>
  <si>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</si>
  <si>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</si>
  <si>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</si>
  <si>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</si>
  <si>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</si>
  <si>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</si>
  <si>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</si>
  <si>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</si>
  <si>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</si>
  <si>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</si>
  <si>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</si>
  <si>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</si>
  <si>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</si>
  <si>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</si>
  <si>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</si>
  <si>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</si>
  <si>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</si>
  <si>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</si>
  <si>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</si>
  <si>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</si>
  <si>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</si>
  <si>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</si>
  <si>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</si>
  <si>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</si>
  <si>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</si>
  <si>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</si>
  <si>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</si>
  <si>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</si>
  <si>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</si>
  <si>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</si>
  <si>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</si>
  <si>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</si>
  <si>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</si>
  <si>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</si>
  <si>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</si>
  <si>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</si>
  <si>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</si>
  <si>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</si>
  <si>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</si>
  <si>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</si>
  <si>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</si>
  <si>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</si>
  <si>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</si>
  <si>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</si>
  <si>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</si>
  <si>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</si>
  <si>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</si>
  <si>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</si>
  <si>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</si>
  <si>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</si>
  <si>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</si>
  <si>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</si>
  <si>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</si>
  <si>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</si>
  <si>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</si>
  <si>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</si>
  <si>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</si>
  <si>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</si>
  <si>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</si>
  <si>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</si>
  <si>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</si>
  <si>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</si>
  <si>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</si>
  <si>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</si>
  <si>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</si>
  <si>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</si>
  <si>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</si>
  <si>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</si>
  <si>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</si>
  <si>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</si>
  <si>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</si>
  <si>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</si>
  <si>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</si>
  <si>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</si>
  <si>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</si>
  <si>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</si>
  <si>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</si>
  <si>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</si>
  <si>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</si>
  <si>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</si>
  <si>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</si>
  <si>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</si>
  <si>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</si>
  <si>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</si>
  <si>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</si>
  <si>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</si>
  <si>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</si>
  <si>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</si>
  <si>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</si>
  <si>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</si>
  <si>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</si>
  <si>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</si>
  <si>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</si>
  <si>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</si>
  <si>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</si>
  <si>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</si>
  <si>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</si>
  <si>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</si>
  <si>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</si>
  <si>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</si>
  <si>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</si>
  <si>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</si>
  <si>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</si>
  <si>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</si>
  <si>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</si>
  <si>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</si>
  <si>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</si>
  <si>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</si>
  <si>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</si>
  <si>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</si>
  <si>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</si>
  <si>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</si>
  <si>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</si>
  <si>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</si>
  <si>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</si>
  <si>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</si>
  <si>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</si>
  <si>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</si>
  <si>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</si>
  <si>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</si>
  <si>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</si>
  <si>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</si>
  <si>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</si>
  <si>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</si>
  <si>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</si>
  <si>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</si>
  <si>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</si>
  <si>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</si>
  <si>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</si>
  <si>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</si>
  <si>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</si>
  <si>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</si>
  <si>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</si>
  <si>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</si>
  <si>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</si>
  <si>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</si>
  <si>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</si>
  <si>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</si>
  <si>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</si>
  <si>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</si>
  <si>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</si>
  <si>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</si>
  <si>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</si>
  <si>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</si>
  <si>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</si>
  <si>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</si>
  <si>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</si>
  <si>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</si>
  <si>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</si>
  <si>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</si>
  <si>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</si>
  <si>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</si>
  <si>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</si>
  <si>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</si>
  <si>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</si>
  <si>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</si>
  <si>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</si>
  <si>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</si>
  <si>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</si>
  <si>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</si>
  <si>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</si>
  <si>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</si>
  <si>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</si>
  <si>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</si>
  <si>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</si>
  <si>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</si>
  <si>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</si>
  <si>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</si>
  <si>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</si>
  <si>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</si>
  <si>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</si>
  <si>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</si>
  <si>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</si>
  <si>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</si>
  <si>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</si>
  <si>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</si>
  <si>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</si>
  <si>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</si>
  <si>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</si>
  <si>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</si>
  <si>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</si>
  <si>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</si>
  <si>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</si>
  <si>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</si>
  <si>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</si>
  <si>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</si>
  <si>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</si>
  <si>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</si>
  <si>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</si>
  <si>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</si>
  <si>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</si>
  <si>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</si>
  <si>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</si>
  <si>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</si>
  <si>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</si>
  <si>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</si>
  <si>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</si>
  <si>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</si>
  <si>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</si>
  <si>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</si>
  <si>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</si>
  <si>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</si>
  <si>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</si>
  <si>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</si>
  <si>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</si>
  <si>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</si>
  <si>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</si>
  <si>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</si>
  <si>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</si>
  <si>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</si>
  <si>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</si>
  <si>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</si>
  <si>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</si>
  <si>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</si>
  <si>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</si>
  <si>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</si>
  <si>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</si>
  <si>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</si>
  <si>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</si>
  <si>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</si>
  <si>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</si>
  <si>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</si>
  <si>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</si>
  <si>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</si>
  <si>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</si>
  <si>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</si>
  <si>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</si>
  <si>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</si>
  <si>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</si>
  <si>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</si>
  <si>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</si>
  <si>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</si>
  <si>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</si>
  <si>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</si>
  <si>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</si>
  <si>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</si>
  <si>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</si>
  <si>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</si>
  <si>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</si>
  <si>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</si>
  <si>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</si>
  <si>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</si>
  <si>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</si>
  <si>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</si>
  <si>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</si>
  <si>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</si>
  <si>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</si>
  <si>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</si>
  <si>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</si>
  <si>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</si>
  <si>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</si>
  <si>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</si>
  <si>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</si>
  <si>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</si>
  <si>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</si>
  <si>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</si>
  <si>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</si>
  <si>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</si>
  <si>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</si>
  <si>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</si>
  <si>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</si>
  <si>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</si>
  <si>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</si>
  <si>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</si>
  <si>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</si>
  <si>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</si>
  <si>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</si>
  <si>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</si>
  <si>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</si>
  <si>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</si>
  <si>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</si>
  <si>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</si>
  <si>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</si>
  <si>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</si>
  <si>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</si>
  <si>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</si>
  <si>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</si>
  <si>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</si>
  <si>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</si>
  <si>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</si>
  <si>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</si>
  <si>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</si>
  <si>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</si>
  <si>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</si>
  <si>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</si>
  <si>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</si>
  <si>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</si>
  <si>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</si>
  <si>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</si>
  <si>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</si>
  <si>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</si>
  <si>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</si>
  <si>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</si>
  <si>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</si>
  <si>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</si>
  <si>
    <t>RCV (CPIH inflated RCV) other adjustments - WN - real</t>
  </si>
  <si>
    <t>RCV (CPIH inflated RCV) other adjustments - DMMY - real</t>
  </si>
  <si>
    <t>RCV (CPIH inflated RCV) other adjustments - BR - real</t>
  </si>
  <si>
    <t>RCV (CPIH inflated RCV) other adjustments - WWN - real</t>
  </si>
  <si>
    <t>RCV (CPIH inflated RCV) other adjustments - WR - real</t>
  </si>
  <si>
    <t xml:space="preserve"> v02a20210607</t>
  </si>
  <si>
    <t>Include RCV other adjustment value in RCV (CPIH inflated RCV) 31 March 2020 post midnight adjustments.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</si>
</sst>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8"/>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44354</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1384</v>
      </c>
      <c r="B33" s="486" t="s">
        <v>1415</v>
      </c>
      <c r="C33" s="487" t="s">
        <v>1385</v>
      </c>
      <c r="D33" s="487" t="s">
        <v>1414</v>
      </c>
    </row>
    <row r="34" spans="1:4">
      <c r="A34" s="485" t="s">
        <v>1388</v>
      </c>
      <c r="B34" s="486" t="s">
        <v>1390</v>
      </c>
      <c r="C34" s="487" t="s">
        <v>5</v>
      </c>
      <c r="D34" s="487" t="s">
        <v>1387</v>
      </c>
    </row>
    <row r="35" spans="1:4">
      <c r="A35" s="485" t="s">
        <v>1388</v>
      </c>
      <c r="B35" s="486" t="s">
        <v>1399</v>
      </c>
      <c r="C35" s="487" t="s">
        <v>5</v>
      </c>
      <c r="D35" s="487" t="s">
        <v>1387</v>
      </c>
    </row>
    <row r="36" spans="1:4">
      <c r="A36" s="485" t="s">
        <v>1388</v>
      </c>
      <c r="B36" s="486" t="s">
        <v>1400</v>
      </c>
      <c r="C36" s="487" t="s">
        <v>6</v>
      </c>
      <c r="D36" s="487" t="s">
        <v>1387</v>
      </c>
    </row>
    <row r="37" spans="1:4">
      <c r="A37" s="477"/>
      <c r="B37" s="481"/>
    </row>
    <row r="38" spans="1:4" s="51" customFormat="1" ht="12.75">
      <c r="A38"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L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South West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69.397842562853199</v>
      </c>
      <c r="N27" s="297">
        <f>Inp!N$90</f>
        <v>69.290052973773101</v>
      </c>
      <c r="O27" s="297">
        <f>Inp!O$90</f>
        <v>69.542410114059393</v>
      </c>
      <c r="P27" s="297">
        <f>Inp!P$90</f>
        <v>69.925574221338394</v>
      </c>
      <c r="Q27" s="297">
        <f>Inp!Q$90</f>
        <v>70.344680142991393</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69.397842562853199</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69.397842562853199</v>
      </c>
      <c r="N31" s="287">
        <f t="shared" si="5"/>
        <v>69.036456276376626</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1.4233066742996852</v>
      </c>
      <c r="N33" s="279">
        <f t="shared" si="6"/>
        <v>-69.036456276376626</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2.52E-2</v>
      </c>
      <c r="N35" s="295">
        <f xml:space="preserve"> Inp!N$109</f>
        <v>2.52E-2</v>
      </c>
      <c r="O35" s="295">
        <f xml:space="preserve"> Inp!O$109</f>
        <v>2.52E-2</v>
      </c>
      <c r="P35" s="295">
        <f xml:space="preserve"> Inp!P$109</f>
        <v>2.52E-2</v>
      </c>
      <c r="Q35" s="295">
        <f xml:space="preserve"> Inp!Q$109</f>
        <v>2.52E-2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69.397842562853199</v>
      </c>
      <c r="N36" s="287">
        <f t="shared" si="7"/>
        <v>69.036456276376626</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1.4233066742996852</v>
      </c>
      <c r="N37" s="279">
        <f t="shared" si="8"/>
        <v>-69.036456276376626</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1.7846929607762525</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69.397842562853199</v>
      </c>
      <c r="N40" s="279">
        <f t="shared" si="10"/>
        <v>69.036456276376626</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1.4233066742996852</v>
      </c>
      <c r="N41" s="279">
        <f t="shared" si="11"/>
        <v>-69.036456276376626</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1.7846929607762525</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69.397842562853199</v>
      </c>
      <c r="M43" s="279">
        <f t="shared" si="13"/>
        <v>69.036456276376626</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69.397842562853199</v>
      </c>
      <c r="N46" s="279">
        <f t="shared" si="14"/>
        <v>69.036456276376626</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1.4233066742996852</v>
      </c>
      <c r="N47" s="279">
        <f t="shared" si="15"/>
        <v>-69.036456276376626</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1.7846929607762525</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69.397842562853199</v>
      </c>
      <c r="M49" s="279">
        <f t="shared" si="17"/>
        <v>69.036456276376626</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34.6989212814266</v>
      </c>
      <c r="M50" s="279">
        <f t="shared" si="18"/>
        <v>69.928802756764753</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65.330269074390159</v>
      </c>
      <c r="N54" s="279">
        <f t="shared" si="19"/>
        <v>63.713127085454694</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1.3398832668776104</v>
      </c>
      <c r="N55" s="279">
        <f t="shared" si="20"/>
        <v>-63.713127085454694</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1.6800878389999474</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66.626006149046532</v>
      </c>
      <c r="M57" s="279">
        <f t="shared" si="22"/>
        <v>64.990064502267813</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33.313003074523266</v>
      </c>
      <c r="M58" s="279">
        <f t="shared" si="23"/>
        <v>65.83010842176779</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1.6800878389999474</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64.990064502267813</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65.83010842176779</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65.330269074390159</v>
      </c>
      <c r="N66" s="279">
        <f t="shared" si="27"/>
        <v>63.713127085454694</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1.3398832668776104</v>
      </c>
      <c r="N67" s="279">
        <f t="shared" si="28"/>
        <v>-63.713127085454694</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66.670152341267766</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66.626006149046532</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66.670152341267766</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1.6800878389999474</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64.990064502267813</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65.83010842176779</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PR19FDPublishedTables!E$58</f>
        <v>RCV (CPIH inflated RCV) 31 March 2020 post midnight adjustments - WR - real</v>
      </c>
      <c r="F78" s="182">
        <f xml:space="preserve"> PR19FDPublishedTables!F$58</f>
        <v>0</v>
      </c>
      <c r="G78" s="182" t="str">
        <f xml:space="preserve"> PR19FDPublishedTables!G$58</f>
        <v>£m</v>
      </c>
      <c r="H78" s="182">
        <f xml:space="preserve"> PR19FDPublishedTables!H$58</f>
        <v>0</v>
      </c>
      <c r="I78" s="182">
        <f xml:space="preserve"> PR19FDPublishedTables!I$58</f>
        <v>0</v>
      </c>
      <c r="J78" s="182">
        <f xml:space="preserve"> PR19FDPublishedTables!J$58</f>
        <v>0</v>
      </c>
      <c r="K78" s="182">
        <f xml:space="preserve"> PR19FDPublishedTables!K$58</f>
        <v>0</v>
      </c>
      <c r="L78" s="182">
        <f xml:space="preserve"> PR19FDPublishedTables!L$58</f>
        <v>66.626006149046532</v>
      </c>
      <c r="M78" s="182">
        <f xml:space="preserve"> PR19FDPublishedTables!M$58</f>
        <v>0</v>
      </c>
      <c r="N78" s="182">
        <f xml:space="preserve"> PR19FDPublishedTables!N$58</f>
        <v>0</v>
      </c>
      <c r="O78" s="182">
        <f xml:space="preserve"> PR19FDPublishedTables!O$58</f>
        <v>0</v>
      </c>
      <c r="P78" s="182">
        <f xml:space="preserve"> PR19FDPublishedTables!P$58</f>
        <v>0</v>
      </c>
      <c r="Q78" s="182">
        <f xml:space="preserve"> PR19FDPublishedTables!Q$58</f>
        <v>0</v>
      </c>
    </row>
    <row r="79" spans="1:17" s="260" customFormat="1" hidden="1" outlineLevel="2">
      <c r="A79" s="257"/>
      <c r="B79" s="258"/>
      <c r="C79" s="259"/>
      <c r="D79" s="197"/>
      <c r="E79" s="182" t="str">
        <f xml:space="preserve"> PR19FDPublishedTables!E$71</f>
        <v>Opening RCV (CPIH inflated RCV) - WR - real</v>
      </c>
      <c r="F79" s="182">
        <f xml:space="preserve"> PR19FDPublishedTables!F$71</f>
        <v>0</v>
      </c>
      <c r="G79" s="182" t="str">
        <f xml:space="preserve"> PR19FDPublishedTables!G$71</f>
        <v>£m</v>
      </c>
      <c r="H79" s="182">
        <f xml:space="preserve"> PR19FDPublishedTables!H$71</f>
        <v>0</v>
      </c>
      <c r="I79" s="182">
        <f xml:space="preserve"> PR19FDPublishedTables!I$71</f>
        <v>0</v>
      </c>
      <c r="J79" s="182">
        <f xml:space="preserve"> PR19FDPublishedTables!J$71</f>
        <v>0</v>
      </c>
      <c r="K79" s="182">
        <f xml:space="preserve"> PR19FDPublishedTables!K$71</f>
        <v>0</v>
      </c>
      <c r="L79" s="182">
        <f xml:space="preserve"> PR19FDPublishedTables!L$71</f>
        <v>0</v>
      </c>
      <c r="M79" s="182">
        <f xml:space="preserve"> PR19FDPublishedTables!M$71</f>
        <v>66.626006149046532</v>
      </c>
      <c r="N79" s="182">
        <f xml:space="preserve"> PR19FDPublishedTables!N$71</f>
        <v>64.947030794090495</v>
      </c>
      <c r="O79" s="182">
        <f xml:space="preserve"> PR19FDPublishedTables!O$71</f>
        <v>63.310365618079508</v>
      </c>
      <c r="P79" s="182">
        <f xml:space="preserve"> PR19FDPublishedTables!P$71</f>
        <v>61.714944404503854</v>
      </c>
      <c r="Q79" s="182">
        <f xml:space="preserve"> PR19FDPublishedTables!Q$71</f>
        <v>60.159727805510393</v>
      </c>
    </row>
    <row r="80" spans="1:17" s="260" customFormat="1" hidden="1" outlineLevel="2">
      <c r="A80" s="257"/>
      <c r="B80" s="258"/>
      <c r="C80" s="259"/>
      <c r="D80" s="256" t="str">
        <f xml:space="preserve"> PR19FDPublishedTables!D$72</f>
        <v>less</v>
      </c>
      <c r="E80" s="182" t="str">
        <f xml:space="preserve"> PR19FDPublishedTables!E$72</f>
        <v>RCV - CPI(H) bf depreciation - WR - real</v>
      </c>
      <c r="F80" s="182">
        <f xml:space="preserve"> PR19FDPublishedTables!F$72</f>
        <v>0</v>
      </c>
      <c r="G80" s="182" t="str">
        <f xml:space="preserve"> PR19FDPublishedTables!G$72</f>
        <v>£m</v>
      </c>
      <c r="H80" s="182">
        <f xml:space="preserve"> PR19FDPublishedTables!H$72</f>
        <v>0</v>
      </c>
      <c r="I80" s="182">
        <f xml:space="preserve"> PR19FDPublishedTables!I$72</f>
        <v>0</v>
      </c>
      <c r="J80" s="182">
        <f xml:space="preserve"> PR19FDPublishedTables!J$72</f>
        <v>0</v>
      </c>
      <c r="K80" s="182">
        <f xml:space="preserve"> PR19FDPublishedTables!K$72</f>
        <v>0</v>
      </c>
      <c r="L80" s="182">
        <f xml:space="preserve"> PR19FDPublishedTables!L$72</f>
        <v>0</v>
      </c>
      <c r="M80" s="182">
        <f xml:space="preserve"> PR19FDPublishedTables!M$72</f>
        <v>1.6789753549559678</v>
      </c>
      <c r="N80" s="182">
        <f xml:space="preserve"> PR19FDPublishedTables!N$72</f>
        <v>1.636665176011082</v>
      </c>
      <c r="O80" s="182">
        <f xml:space="preserve"> PR19FDPublishedTables!O$72</f>
        <v>1.5954212135756027</v>
      </c>
      <c r="P80" s="182">
        <f xml:space="preserve"> PR19FDPublishedTables!P$72</f>
        <v>1.555216598993495</v>
      </c>
      <c r="Q80" s="182">
        <f xml:space="preserve"> PR19FDPublishedTables!Q$72</f>
        <v>1.5160251406988658</v>
      </c>
    </row>
    <row r="81" spans="1:17" s="260" customFormat="1" hidden="1" outlineLevel="2">
      <c r="A81" s="257"/>
      <c r="B81" s="258"/>
      <c r="C81" s="259"/>
      <c r="D81" s="256" t="str">
        <f xml:space="preserve"> PR19FDPublishedTables!D$73</f>
        <v>less</v>
      </c>
      <c r="E81" s="182" t="str">
        <f xml:space="preserve"> PR19FDPublishedTables!E$73</f>
        <v>Other adjustments CPI(H) - WR - real</v>
      </c>
      <c r="F81" s="182">
        <f xml:space="preserve"> PR19FDPublishedTables!F$73</f>
        <v>0</v>
      </c>
      <c r="G81" s="182" t="str">
        <f xml:space="preserve"> PR19FDPublishedTables!G$73</f>
        <v>£m</v>
      </c>
      <c r="H81" s="182">
        <f xml:space="preserve"> PR19FDPublishedTables!H$73</f>
        <v>0</v>
      </c>
      <c r="I81" s="182">
        <f xml:space="preserve"> PR19FDPublishedTables!I$73</f>
        <v>0</v>
      </c>
      <c r="J81" s="182">
        <f xml:space="preserve"> PR19FDPublishedTables!J$73</f>
        <v>0</v>
      </c>
      <c r="K81" s="182">
        <f xml:space="preserve"> PR19FDPublishedTables!K$73</f>
        <v>0</v>
      </c>
      <c r="L81" s="182">
        <f xml:space="preserve"> PR19FDPublishedTables!L$73</f>
        <v>0</v>
      </c>
      <c r="M81" s="182">
        <f xml:space="preserve"> PR19FDPublishedTables!M$73</f>
        <v>0</v>
      </c>
      <c r="N81" s="182">
        <f xml:space="preserve"> PR19FDPublishedTables!N$73</f>
        <v>0</v>
      </c>
      <c r="O81" s="182">
        <f xml:space="preserve"> PR19FDPublishedTables!O$73</f>
        <v>0</v>
      </c>
      <c r="P81" s="182">
        <f xml:space="preserve"> PR19FDPublishedTables!P$73</f>
        <v>0</v>
      </c>
      <c r="Q81" s="182">
        <f xml:space="preserve"> PR19FDPublishedTables!Q$73</f>
        <v>0</v>
      </c>
    </row>
    <row r="82" spans="1:17" s="260" customFormat="1" hidden="1" outlineLevel="2">
      <c r="A82" s="257"/>
      <c r="B82" s="258"/>
      <c r="C82" s="259"/>
      <c r="D82" s="256"/>
      <c r="E82" s="182" t="str">
        <f xml:space="preserve"> PR19FDPublishedTables!E$74</f>
        <v>Closing RCV (CPIH inflated RCV) - WR - real</v>
      </c>
      <c r="F82" s="182">
        <f xml:space="preserve"> PR19FDPublishedTables!F$74</f>
        <v>0</v>
      </c>
      <c r="G82" s="182" t="str">
        <f xml:space="preserve"> PR19FDPublishedTables!G$74</f>
        <v>£m</v>
      </c>
      <c r="H82" s="182">
        <f xml:space="preserve"> PR19FDPublishedTables!H$74</f>
        <v>0</v>
      </c>
      <c r="I82" s="182">
        <f xml:space="preserve"> PR19FDPublishedTables!I$74</f>
        <v>0</v>
      </c>
      <c r="J82" s="182">
        <f xml:space="preserve"> PR19FDPublishedTables!J$74</f>
        <v>0</v>
      </c>
      <c r="K82" s="182">
        <f xml:space="preserve"> PR19FDPublishedTables!K$74</f>
        <v>0</v>
      </c>
      <c r="L82" s="182">
        <f xml:space="preserve"> PR19FDPublishedTables!L$74</f>
        <v>0</v>
      </c>
      <c r="M82" s="182">
        <f xml:space="preserve"> PR19FDPublishedTables!M$74</f>
        <v>64.947030794090566</v>
      </c>
      <c r="N82" s="182">
        <f xml:space="preserve"> PR19FDPublishedTables!N$74</f>
        <v>63.310365618079416</v>
      </c>
      <c r="O82" s="182">
        <f xml:space="preserve"> PR19FDPublishedTables!O$74</f>
        <v>61.714944404503903</v>
      </c>
      <c r="P82" s="182">
        <f xml:space="preserve"> PR19FDPublishedTables!P$74</f>
        <v>60.159727805510357</v>
      </c>
      <c r="Q82" s="182">
        <f xml:space="preserve"> PR19FDPublishedTables!Q$74</f>
        <v>58.643702664811528</v>
      </c>
    </row>
    <row r="83" spans="1:17" s="260" customFormat="1" hidden="1" outlineLevel="2">
      <c r="A83" s="257"/>
      <c r="B83" s="258"/>
      <c r="C83" s="259"/>
      <c r="D83" s="256"/>
      <c r="E83" s="182" t="str">
        <f xml:space="preserve"> PR19FDPublishedTables!E$78</f>
        <v>Average CPIH inflated RCV - WR - real</v>
      </c>
      <c r="F83" s="182">
        <f xml:space="preserve"> PR19FDPublishedTables!F$78</f>
        <v>0</v>
      </c>
      <c r="G83" s="182" t="str">
        <f xml:space="preserve"> PR19FDPublishedTables!G$78</f>
        <v>£m</v>
      </c>
      <c r="H83" s="182">
        <f xml:space="preserve"> PR19FDPublishedTables!H$78</f>
        <v>0</v>
      </c>
      <c r="I83" s="182">
        <f xml:space="preserve"> PR19FDPublishedTables!I$78</f>
        <v>0</v>
      </c>
      <c r="J83" s="182">
        <f xml:space="preserve"> PR19FDPublishedTables!J$78</f>
        <v>0</v>
      </c>
      <c r="K83" s="182">
        <f xml:space="preserve"> PR19FDPublishedTables!K$78</f>
        <v>0</v>
      </c>
      <c r="L83" s="182">
        <f xml:space="preserve"> PR19FDPublishedTables!L$78</f>
        <v>0</v>
      </c>
      <c r="M83" s="182">
        <f xml:space="preserve"> PR19FDPublishedTables!M$78</f>
        <v>65.786518471568542</v>
      </c>
      <c r="N83" s="182">
        <f xml:space="preserve"> PR19FDPublishedTables!N$78</f>
        <v>64.128698206084948</v>
      </c>
      <c r="O83" s="182">
        <f xml:space="preserve"> PR19FDPublishedTables!O$78</f>
        <v>62.512655011291706</v>
      </c>
      <c r="P83" s="182">
        <f xml:space="preserve"> PR19FDPublishedTables!P$78</f>
        <v>60.937336105007105</v>
      </c>
      <c r="Q83" s="182">
        <f xml:space="preserve"> PR19FDPublishedTables!Q$78</f>
        <v>59.401715235160964</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PR19FDPublishedTables!E$100</f>
        <v>RCV (post 2020 investment RCV) 31 March 2020 post midnight adjustments - WR - real</v>
      </c>
      <c r="F85" s="182">
        <f xml:space="preserve"> PR19FDPublishedTables!F$448</f>
        <v>0</v>
      </c>
      <c r="G85" s="182" t="str">
        <f xml:space="preserve"> PR19FDPublishedTables!G$448</f>
        <v>£m</v>
      </c>
      <c r="H85" s="182">
        <f xml:space="preserve"> PR19FDPublishedTables!H$448</f>
        <v>0</v>
      </c>
      <c r="I85" s="182">
        <f xml:space="preserve"> PR19FDPublishedTables!I$448</f>
        <v>0</v>
      </c>
      <c r="J85" s="182">
        <f xml:space="preserve"> PR19FDPublishedTables!J$448</f>
        <v>0</v>
      </c>
      <c r="K85" s="182">
        <f xml:space="preserve"> PR19FDPublishedTables!K$448</f>
        <v>0</v>
      </c>
      <c r="L85" s="182">
        <f xml:space="preserve"> PR19FDPublishedTables!L$448</f>
        <v>0</v>
      </c>
      <c r="M85" s="182">
        <f xml:space="preserve"> PR19FDPublishedTables!M$448</f>
        <v>0</v>
      </c>
      <c r="N85" s="182">
        <f xml:space="preserve"> PR19FDPublishedTables!N$448</f>
        <v>0</v>
      </c>
      <c r="O85" s="182">
        <f xml:space="preserve"> PR19FDPublishedTables!O$448</f>
        <v>0</v>
      </c>
      <c r="P85" s="182">
        <f xml:space="preserve"> PR19FDPublishedTables!P$448</f>
        <v>0</v>
      </c>
      <c r="Q85" s="182">
        <f xml:space="preserve"> PR19FDPublishedTables!Q$448</f>
        <v>0</v>
      </c>
    </row>
    <row r="86" spans="1:17" s="260" customFormat="1" hidden="1" outlineLevel="2">
      <c r="A86" s="257"/>
      <c r="B86" s="258"/>
      <c r="C86" s="259"/>
      <c r="D86" s="256"/>
      <c r="E86" s="182" t="str">
        <f xml:space="preserve"> PR19FDPublishedTables!E$110</f>
        <v>Opening RCV (Post 2020 investment RCV) - WR - real</v>
      </c>
      <c r="F86" s="182">
        <f xml:space="preserve"> PR19FDPublishedTables!F$110</f>
        <v>0</v>
      </c>
      <c r="G86" s="182" t="str">
        <f xml:space="preserve"> PR19FDPublishedTables!G$110</f>
        <v>£m</v>
      </c>
      <c r="H86" s="182">
        <f xml:space="preserve"> PR19FDPublishedTables!H$110</f>
        <v>0</v>
      </c>
      <c r="I86" s="182">
        <f xml:space="preserve"> PR19FDPublishedTables!I$110</f>
        <v>0</v>
      </c>
      <c r="J86" s="182">
        <f xml:space="preserve"> PR19FDPublishedTables!J$110</f>
        <v>0</v>
      </c>
      <c r="K86" s="182">
        <f xml:space="preserve"> PR19FDPublishedTables!K$110</f>
        <v>0</v>
      </c>
      <c r="L86" s="182">
        <f xml:space="preserve"> PR19FDPublishedTables!L$110</f>
        <v>0</v>
      </c>
      <c r="M86" s="182">
        <f xml:space="preserve"> PR19FDPublishedTables!M$110</f>
        <v>0</v>
      </c>
      <c r="N86" s="182">
        <f xml:space="preserve"> PR19FDPublishedTables!N$110</f>
        <v>3.2730511117373542</v>
      </c>
      <c r="O86" s="182">
        <f xml:space="preserve"> PR19FDPublishedTables!O$110</f>
        <v>7.4312352892074367</v>
      </c>
      <c r="P86" s="182">
        <f xml:space="preserve"> PR19FDPublishedTables!P$110</f>
        <v>10.401840494045873</v>
      </c>
      <c r="Q86" s="182">
        <f xml:space="preserve"> PR19FDPublishedTables!Q$110</f>
        <v>12.630965198356247</v>
      </c>
    </row>
    <row r="87" spans="1:17" s="260" customFormat="1" hidden="1" outlineLevel="2">
      <c r="A87" s="257"/>
      <c r="B87" s="258"/>
      <c r="C87" s="259"/>
      <c r="D87" s="256" t="str">
        <f xml:space="preserve"> PR19FDPublishedTables!D$111</f>
        <v>plus</v>
      </c>
      <c r="E87" s="182" t="str">
        <f xml:space="preserve"> PR19FDPublishedTables!E$111</f>
        <v>Water resources: Non-PAYG Totex - real</v>
      </c>
      <c r="F87" s="182">
        <f xml:space="preserve"> PR19FDPublishedTables!F$111</f>
        <v>0</v>
      </c>
      <c r="G87" s="182" t="str">
        <f xml:space="preserve"> PR19FDPublishedTables!G$111</f>
        <v>£m</v>
      </c>
      <c r="H87" s="182">
        <f xml:space="preserve"> PR19FDPublishedTables!H$111</f>
        <v>0</v>
      </c>
      <c r="I87" s="182">
        <f xml:space="preserve"> PR19FDPublishedTables!I$111</f>
        <v>0</v>
      </c>
      <c r="J87" s="182">
        <f xml:space="preserve"> PR19FDPublishedTables!J$111</f>
        <v>0</v>
      </c>
      <c r="K87" s="182">
        <f xml:space="preserve"> PR19FDPublishedTables!K$111</f>
        <v>0</v>
      </c>
      <c r="L87" s="182">
        <f xml:space="preserve"> PR19FDPublishedTables!L$111</f>
        <v>0</v>
      </c>
      <c r="M87" s="182">
        <f xml:space="preserve"> PR19FDPublishedTables!M$111</f>
        <v>3.3494178384541109</v>
      </c>
      <c r="N87" s="182">
        <f xml:space="preserve"> PR19FDPublishedTables!N$111</f>
        <v>4.4079362547741612</v>
      </c>
      <c r="O87" s="182">
        <f xml:space="preserve"> PR19FDPublishedTables!O$111</f>
        <v>3.3866859742389144</v>
      </c>
      <c r="P87" s="182">
        <f xml:space="preserve"> PR19FDPublishedTables!P$111</f>
        <v>2.7665254101912562</v>
      </c>
      <c r="Q87" s="182">
        <f xml:space="preserve"> PR19FDPublishedTables!Q$111</f>
        <v>2.3285991945252187</v>
      </c>
    </row>
    <row r="88" spans="1:17" s="260" customFormat="1" hidden="1" outlineLevel="2">
      <c r="A88" s="257"/>
      <c r="B88" s="258"/>
      <c r="C88" s="259"/>
      <c r="D88" s="256" t="str">
        <f xml:space="preserve"> PR19FDPublishedTables!D$112</f>
        <v>less</v>
      </c>
      <c r="E88" s="182" t="str">
        <f xml:space="preserve"> PR19FDPublishedTables!E$112</f>
        <v>RCV additions depreciation - WR - real POS</v>
      </c>
      <c r="F88" s="182">
        <f xml:space="preserve"> PR19FDPublishedTables!F$112</f>
        <v>0</v>
      </c>
      <c r="G88" s="182" t="str">
        <f xml:space="preserve"> PR19FDPublishedTables!G$112</f>
        <v>£m</v>
      </c>
      <c r="H88" s="182">
        <f xml:space="preserve"> PR19FDPublishedTables!H$112</f>
        <v>0</v>
      </c>
      <c r="I88" s="182">
        <f xml:space="preserve"> PR19FDPublishedTables!I$112</f>
        <v>0</v>
      </c>
      <c r="J88" s="182">
        <f xml:space="preserve"> PR19FDPublishedTables!J$112</f>
        <v>0</v>
      </c>
      <c r="K88" s="182">
        <f xml:space="preserve"> PR19FDPublishedTables!K$112</f>
        <v>0</v>
      </c>
      <c r="L88" s="182">
        <f xml:space="preserve"> PR19FDPublishedTables!L$112</f>
        <v>0</v>
      </c>
      <c r="M88" s="182">
        <f xml:space="preserve"> PR19FDPublishedTables!M$112</f>
        <v>7.6366726716753666E-2</v>
      </c>
      <c r="N88" s="182">
        <f xml:space="preserve"> PR19FDPublishedTables!N$112</f>
        <v>0.24975207730407406</v>
      </c>
      <c r="O88" s="182">
        <f xml:space="preserve"> PR19FDPublishedTables!O$112</f>
        <v>0.41608076940050653</v>
      </c>
      <c r="P88" s="182">
        <f xml:space="preserve"> PR19FDPublishedTables!P$112</f>
        <v>0.53740070588085098</v>
      </c>
      <c r="Q88" s="182">
        <f xml:space="preserve"> PR19FDPublishedTables!Q$112</f>
        <v>0.62906407468022063</v>
      </c>
    </row>
    <row r="89" spans="1:17" s="260" customFormat="1" hidden="1" outlineLevel="2">
      <c r="A89" s="257"/>
      <c r="B89" s="258"/>
      <c r="C89" s="259"/>
      <c r="D89" s="256"/>
      <c r="E89" s="182" t="str">
        <f xml:space="preserve"> PR19FDPublishedTables!E$113</f>
        <v>Closing RCV (Post 2020 investment RCV) - WR - real</v>
      </c>
      <c r="F89" s="182">
        <f xml:space="preserve"> PR19FDPublishedTables!F$113</f>
        <v>0</v>
      </c>
      <c r="G89" s="182" t="str">
        <f xml:space="preserve"> PR19FDPublishedTables!G$113</f>
        <v>£m</v>
      </c>
      <c r="H89" s="182">
        <f xml:space="preserve"> PR19FDPublishedTables!H$113</f>
        <v>0</v>
      </c>
      <c r="I89" s="182">
        <f xml:space="preserve"> PR19FDPublishedTables!I$113</f>
        <v>0</v>
      </c>
      <c r="J89" s="182">
        <f xml:space="preserve"> PR19FDPublishedTables!J$113</f>
        <v>0</v>
      </c>
      <c r="K89" s="182">
        <f xml:space="preserve"> PR19FDPublishedTables!K$113</f>
        <v>0</v>
      </c>
      <c r="L89" s="182">
        <f xml:space="preserve"> PR19FDPublishedTables!L$113</f>
        <v>0</v>
      </c>
      <c r="M89" s="182">
        <f xml:space="preserve"> PR19FDPublishedTables!M$113</f>
        <v>3.2730511117373573</v>
      </c>
      <c r="N89" s="182">
        <f xml:space="preserve"> PR19FDPublishedTables!N$113</f>
        <v>7.4312352892074411</v>
      </c>
      <c r="O89" s="182">
        <f xml:space="preserve"> PR19FDPublishedTables!O$113</f>
        <v>10.401840494045844</v>
      </c>
      <c r="P89" s="182">
        <f xml:space="preserve"> PR19FDPublishedTables!P$113</f>
        <v>12.630965198356279</v>
      </c>
      <c r="Q89" s="182">
        <f xml:space="preserve"> PR19FDPublishedTables!Q$113</f>
        <v>14.330500318201244</v>
      </c>
    </row>
    <row r="90" spans="1:17" s="260" customFormat="1" hidden="1" outlineLevel="2">
      <c r="A90" s="257"/>
      <c r="B90" s="258"/>
      <c r="C90" s="259"/>
      <c r="D90" s="256"/>
      <c r="E90" s="182" t="str">
        <f xml:space="preserve"> PR19FDPublishedTables!E$117</f>
        <v>Average post 2020 investment RCV - WR - real</v>
      </c>
      <c r="F90" s="182">
        <f xml:space="preserve"> PR19FDPublishedTables!F$117</f>
        <v>0</v>
      </c>
      <c r="G90" s="182" t="str">
        <f xml:space="preserve"> PR19FDPublishedTables!G$117</f>
        <v>£m</v>
      </c>
      <c r="H90" s="182">
        <f xml:space="preserve"> PR19FDPublishedTables!H$117</f>
        <v>0</v>
      </c>
      <c r="I90" s="182">
        <f xml:space="preserve"> PR19FDPublishedTables!I$117</f>
        <v>0</v>
      </c>
      <c r="J90" s="182">
        <f xml:space="preserve"> PR19FDPublishedTables!J$117</f>
        <v>0</v>
      </c>
      <c r="K90" s="182">
        <f xml:space="preserve"> PR19FDPublishedTables!K$117</f>
        <v>0</v>
      </c>
      <c r="L90" s="182">
        <f xml:space="preserve"> PR19FDPublishedTables!L$117</f>
        <v>0</v>
      </c>
      <c r="M90" s="182">
        <f xml:space="preserve"> PR19FDPublishedTables!M$117</f>
        <v>1.6365255558686786</v>
      </c>
      <c r="N90" s="182">
        <f xml:space="preserve"> PR19FDPublishedTables!N$117</f>
        <v>5.3521432004723977</v>
      </c>
      <c r="O90" s="182">
        <f xml:space="preserve"> PR19FDPublishedTables!O$117</f>
        <v>8.9165378916266409</v>
      </c>
      <c r="P90" s="182">
        <f xml:space="preserve"> PR19FDPublishedTables!P$117</f>
        <v>11.516402846201075</v>
      </c>
      <c r="Q90" s="182">
        <f xml:space="preserve"> PR19FDPublishedTables!Q$117</f>
        <v>13.480732758278744</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65.83010842176779</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PR19FDPublishedTables!E$78</f>
        <v>Average CPIH inflated RCV - WR - real</v>
      </c>
      <c r="F93" s="182">
        <f xml:space="preserve"> PR19FDPublishedTables!F$78</f>
        <v>0</v>
      </c>
      <c r="G93" s="182" t="str">
        <f xml:space="preserve"> PR19FDPublishedTables!G$78</f>
        <v>£m</v>
      </c>
      <c r="H93" s="182">
        <f xml:space="preserve"> PR19FDPublishedTables!H$78</f>
        <v>0</v>
      </c>
      <c r="I93" s="182">
        <f xml:space="preserve"> PR19FDPublishedTables!I$78</f>
        <v>0</v>
      </c>
      <c r="J93" s="182">
        <f xml:space="preserve"> PR19FDPublishedTables!J$78</f>
        <v>0</v>
      </c>
      <c r="K93" s="182">
        <f xml:space="preserve"> PR19FDPublishedTables!K$78</f>
        <v>0</v>
      </c>
      <c r="L93" s="182">
        <f xml:space="preserve"> PR19FDPublishedTables!L$78</f>
        <v>0</v>
      </c>
      <c r="M93" s="182">
        <f xml:space="preserve"> PR19FDPublishedTables!M$78</f>
        <v>65.786518471568542</v>
      </c>
      <c r="N93" s="182">
        <f xml:space="preserve"> PR19FDPublishedTables!N$78</f>
        <v>64.128698206084948</v>
      </c>
      <c r="O93" s="182">
        <f xml:space="preserve"> PR19FDPublishedTables!O$78</f>
        <v>62.512655011291706</v>
      </c>
      <c r="P93" s="182">
        <f xml:space="preserve"> PR19FDPublishedTables!P$78</f>
        <v>60.937336105007105</v>
      </c>
      <c r="Q93" s="182">
        <f xml:space="preserve"> PR19FDPublishedTables!Q$78</f>
        <v>59.401715235160964</v>
      </c>
    </row>
    <row r="94" spans="1:17" s="260" customFormat="1" hidden="1" outlineLevel="2">
      <c r="A94" s="257"/>
      <c r="B94" s="258"/>
      <c r="C94" s="259"/>
      <c r="D94" s="256"/>
      <c r="E94" s="182" t="str">
        <f xml:space="preserve"> PR19FDPublishedTables!E$117</f>
        <v>Average post 2020 investment RCV - WR - real</v>
      </c>
      <c r="F94" s="182">
        <f xml:space="preserve"> PR19FDPublishedTables!F$117</f>
        <v>0</v>
      </c>
      <c r="G94" s="182" t="str">
        <f xml:space="preserve"> PR19FDPublishedTables!G$117</f>
        <v>£m</v>
      </c>
      <c r="H94" s="182">
        <f xml:space="preserve"> PR19FDPublishedTables!H$117</f>
        <v>0</v>
      </c>
      <c r="I94" s="182">
        <f xml:space="preserve"> PR19FDPublishedTables!I$117</f>
        <v>0</v>
      </c>
      <c r="J94" s="182">
        <f xml:space="preserve"> PR19FDPublishedTables!J$117</f>
        <v>0</v>
      </c>
      <c r="K94" s="182">
        <f xml:space="preserve"> PR19FDPublishedTables!K$117</f>
        <v>0</v>
      </c>
      <c r="L94" s="182">
        <f xml:space="preserve"> PR19FDPublishedTables!L$117</f>
        <v>0</v>
      </c>
      <c r="M94" s="182">
        <f xml:space="preserve"> PR19FDPublishedTables!M$117</f>
        <v>1.6365255558686786</v>
      </c>
      <c r="N94" s="182">
        <f xml:space="preserve"> PR19FDPublishedTables!N$117</f>
        <v>5.3521432004723977</v>
      </c>
      <c r="O94" s="182">
        <f xml:space="preserve"> PR19FDPublishedTables!O$117</f>
        <v>8.9165378916266409</v>
      </c>
      <c r="P94" s="182">
        <f xml:space="preserve"> PR19FDPublishedTables!P$117</f>
        <v>11.516402846201075</v>
      </c>
      <c r="Q94" s="182">
        <f xml:space="preserve"> PR19FDPublishedTables!Q$117</f>
        <v>13.480732758278744</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133.253152449205</v>
      </c>
      <c r="N95" s="317">
        <f t="shared" si="35"/>
        <v>69.480841406557346</v>
      </c>
      <c r="O95" s="317">
        <f t="shared" si="35"/>
        <v>71.429192902918345</v>
      </c>
      <c r="P95" s="317">
        <f t="shared" si="35"/>
        <v>72.45373895120818</v>
      </c>
      <c r="Q95" s="317">
        <f t="shared" si="35"/>
        <v>72.882447993439712</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70.177985400643621</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1.7684852320962188</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69.428283394720495</v>
      </c>
      <c r="M106" s="316">
        <f t="shared" si="40"/>
        <v>68.409500168547396</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70.131516467779363</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1.767314214988035</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69.428283394720495</v>
      </c>
      <c r="M111" s="316">
        <f t="shared" si="44"/>
        <v>68.36420225279133</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3.5256466036630356</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8.0384742563517145E-2</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3.4452618610995187</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68.920007161858777</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68.874371209679126</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1.7133399250750532</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139.50771829661295</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69.428283394720495</v>
      </c>
      <c r="M125" s="323">
        <f t="shared" si="53"/>
        <v>68.409500168547396</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69.428283394720495</v>
      </c>
      <c r="M126" s="323">
        <f t="shared" si="54"/>
        <v>68.36420225279133</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3.4452618610995187</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138.85656678944099</v>
      </c>
      <c r="M128" s="324">
        <f t="shared" si="56"/>
        <v>140.21896428243824</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70.131516467779363</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70.131516467779363</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140.26303293555873</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140.26303293555873</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138.85656678944099</v>
      </c>
      <c r="N136" s="197">
        <f t="shared" si="62"/>
        <v>140.21896428243824</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1.4064661461177366</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138.85656678944099</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1.4064661461177366</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140.26303293555873</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140.21896428243824</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139.50771829661295</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55.803087318645183</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133.253152449205</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53.301260979682006</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139.50771829661295</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133.253152449205</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706.81490405842396</v>
      </c>
      <c r="N182" s="297">
        <f>Inp!N$112</f>
        <v>689.93472310413199</v>
      </c>
      <c r="O182" s="297">
        <f>Inp!O$112</f>
        <v>676.96190064988605</v>
      </c>
      <c r="P182" s="297">
        <f>Inp!P$112</f>
        <v>665.46912533847797</v>
      </c>
      <c r="Q182" s="297">
        <f>Inp!Q$112</f>
        <v>654.48622289389198</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706.81490405842396</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706.81490405842396</v>
      </c>
      <c r="N186" s="287">
        <f t="shared" si="81"/>
        <v>687.40961077286329</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14.49633494772846</v>
      </c>
      <c r="N188" s="279">
        <f t="shared" si="82"/>
        <v>-687.40961077286329</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4.7E-2</v>
      </c>
      <c r="N190" s="295">
        <f xml:space="preserve"> Inp!N$131</f>
        <v>4.7E-2</v>
      </c>
      <c r="O190" s="295">
        <f xml:space="preserve"> Inp!O$131</f>
        <v>4.7E-2</v>
      </c>
      <c r="P190" s="295">
        <f xml:space="preserve"> Inp!P$131</f>
        <v>4.7E-2</v>
      </c>
      <c r="Q190" s="295">
        <f xml:space="preserve"> Inp!Q$131</f>
        <v>4.7E-2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706.81490405842396</v>
      </c>
      <c r="N191" s="287">
        <f t="shared" si="83"/>
        <v>687.40961077286329</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14.49633494772846</v>
      </c>
      <c r="N192" s="279">
        <f t="shared" si="84"/>
        <v>-687.40961077286329</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33.901628233289159</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706.81490405842396</v>
      </c>
      <c r="N195" s="279">
        <f t="shared" ref="N195" si="90" xml:space="preserve"> M198</f>
        <v>687.40961077286329</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14.49633494772846</v>
      </c>
      <c r="N196" s="279">
        <f t="shared" si="94"/>
        <v>-687.40961077286329</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33.901628233289159</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706.81490405842396</v>
      </c>
      <c r="M198" s="279">
        <f t="shared" si="96"/>
        <v>687.40961077286329</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706.81490405842396</v>
      </c>
      <c r="N201" s="279">
        <f t="shared" si="97"/>
        <v>687.40961077286329</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14.49633494772846</v>
      </c>
      <c r="N202" s="279">
        <f t="shared" si="98"/>
        <v>-687.40961077286329</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33.901628233289159</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706.81490405842396</v>
      </c>
      <c r="M204" s="279">
        <f t="shared" si="100"/>
        <v>687.40961077286329</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353.40745202921198</v>
      </c>
      <c r="M205" s="279">
        <f t="shared" si="101"/>
        <v>704.36042488950784</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665.38679247995947</v>
      </c>
      <c r="N209" s="279">
        <f t="shared" si="102"/>
        <v>634.40417213189369</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13.646670094532823</v>
      </c>
      <c r="N210" s="279">
        <f t="shared" si="103"/>
        <v>-634.40417213189369</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31.91457274100113</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678.58383495687383</v>
      </c>
      <c r="M212" s="279">
        <f t="shared" si="105"/>
        <v>647.11888983349115</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339.29191747843691</v>
      </c>
      <c r="M213" s="279">
        <f t="shared" si="106"/>
        <v>663.07617620399174</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31.91457274100113</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647.11888983349115</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663.07617620399174</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665.38679247995947</v>
      </c>
      <c r="N221" s="197">
        <f t="shared" si="110"/>
        <v>634.40417213189369</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13.646670094532823</v>
      </c>
      <c r="N222" s="197">
        <f t="shared" si="111"/>
        <v>-634.40417213189369</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679.03346257449232</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PR19FDPublishedTables!E$194</f>
        <v>RCV (RPI inflated RCV) 31 March 2020 post midnight adjustments - WN - real</v>
      </c>
      <c r="F225" s="182">
        <f xml:space="preserve"> PR19FDPublishedTables!F$194</f>
        <v>0</v>
      </c>
      <c r="G225" s="182" t="str">
        <f xml:space="preserve"> PR19FDPublishedTables!G$194</f>
        <v>£m</v>
      </c>
      <c r="H225" s="182">
        <f xml:space="preserve"> PR19FDPublishedTables!H$194</f>
        <v>0</v>
      </c>
      <c r="I225" s="182">
        <f xml:space="preserve"> PR19FDPublishedTables!I$194</f>
        <v>0</v>
      </c>
      <c r="J225" s="182">
        <f xml:space="preserve"> PR19FDPublishedTables!J$194</f>
        <v>0</v>
      </c>
      <c r="K225" s="182">
        <f xml:space="preserve"> PR19FDPublishedTables!K$194</f>
        <v>0</v>
      </c>
      <c r="L225" s="182">
        <f xml:space="preserve"> PR19FDPublishedTables!L$194</f>
        <v>678.58383495687383</v>
      </c>
      <c r="M225" s="182">
        <f xml:space="preserve"> PR19FDPublishedTables!M$194</f>
        <v>0</v>
      </c>
      <c r="N225" s="182">
        <f xml:space="preserve"> PR19FDPublishedTables!N$194</f>
        <v>0</v>
      </c>
      <c r="O225" s="182">
        <f xml:space="preserve"> PR19FDPublishedTables!O$194</f>
        <v>0</v>
      </c>
      <c r="P225" s="182">
        <f xml:space="preserve"> PR19FDPublishedTables!P$194</f>
        <v>0</v>
      </c>
      <c r="Q225" s="182">
        <f xml:space="preserve"> PR19FDPublishedTables!Q$194</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679.03346257449232</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31.91457274100113</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647.11888983349115</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663.07617620399174</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PR19FDPublishedTables!E$233</f>
        <v>RCV (CPIH inflated RCV) 31 March 2020 post midnight adjustments - WN - real</v>
      </c>
      <c r="F233" s="182">
        <f xml:space="preserve"> PR19FDPublishedTables!F$233</f>
        <v>0</v>
      </c>
      <c r="G233" s="182" t="str">
        <f xml:space="preserve"> PR19FDPublishedTables!G$233</f>
        <v>£m</v>
      </c>
      <c r="H233" s="182">
        <f xml:space="preserve"> PR19FDPublishedTables!H$233</f>
        <v>0</v>
      </c>
      <c r="I233" s="182">
        <f xml:space="preserve"> PR19FDPublishedTables!I$233</f>
        <v>0</v>
      </c>
      <c r="J233" s="182">
        <f xml:space="preserve"> PR19FDPublishedTables!J$233</f>
        <v>0</v>
      </c>
      <c r="K233" s="182">
        <f xml:space="preserve"> PR19FDPublishedTables!K$233</f>
        <v>0</v>
      </c>
      <c r="L233" s="182">
        <f xml:space="preserve"> PR19FDPublishedTables!L$233</f>
        <v>679.79077325126536</v>
      </c>
      <c r="M233" s="182">
        <f xml:space="preserve"> PR19FDPublishedTables!M$233</f>
        <v>0</v>
      </c>
      <c r="N233" s="182">
        <f xml:space="preserve"> PR19FDPublishedTables!N$233</f>
        <v>0</v>
      </c>
      <c r="O233" s="182">
        <f xml:space="preserve"> PR19FDPublishedTables!O$233</f>
        <v>0</v>
      </c>
      <c r="P233" s="182">
        <f xml:space="preserve"> PR19FDPublishedTables!P$233</f>
        <v>0</v>
      </c>
      <c r="Q233" s="182">
        <f xml:space="preserve"> PR19FDPublishedTables!Q$233</f>
        <v>0</v>
      </c>
    </row>
    <row r="234" spans="1:17" s="260" customFormat="1" hidden="1" outlineLevel="2">
      <c r="A234" s="257"/>
      <c r="B234" s="258"/>
      <c r="C234" s="259"/>
      <c r="D234" s="197"/>
      <c r="E234" s="182" t="str">
        <f xml:space="preserve"> PR19FDPublishedTables!E$246</f>
        <v>Opening RCV (CPIH inflated RCV) - WN - real</v>
      </c>
      <c r="F234" s="182">
        <f xml:space="preserve"> PR19FDPublishedTables!F$246</f>
        <v>0</v>
      </c>
      <c r="G234" s="182" t="str">
        <f xml:space="preserve"> PR19FDPublishedTables!G$246</f>
        <v>£m</v>
      </c>
      <c r="H234" s="182">
        <f xml:space="preserve"> PR19FDPublishedTables!H$246</f>
        <v>0</v>
      </c>
      <c r="I234" s="182">
        <f xml:space="preserve"> PR19FDPublishedTables!I$246</f>
        <v>0</v>
      </c>
      <c r="J234" s="182">
        <f xml:space="preserve"> PR19FDPublishedTables!J$246</f>
        <v>0</v>
      </c>
      <c r="K234" s="182">
        <f xml:space="preserve"> PR19FDPublishedTables!K$246</f>
        <v>0</v>
      </c>
      <c r="L234" s="182">
        <f xml:space="preserve"> PR19FDPublishedTables!L$246</f>
        <v>0</v>
      </c>
      <c r="M234" s="182">
        <f xml:space="preserve"> PR19FDPublishedTables!M$246</f>
        <v>679.81424568770967</v>
      </c>
      <c r="N234" s="182">
        <f xml:space="preserve"> PR19FDPublishedTables!N$246</f>
        <v>647.92104716644394</v>
      </c>
      <c r="O234" s="182">
        <f xml:space="preserve"> PR19FDPublishedTables!O$246</f>
        <v>617.59208981705126</v>
      </c>
      <c r="P234" s="182">
        <f xml:space="preserve"> PR19FDPublishedTables!P$246</f>
        <v>588.80833715823667</v>
      </c>
      <c r="Q234" s="182">
        <f xml:space="preserve"> PR19FDPublishedTables!Q$246</f>
        <v>561.42726878784674</v>
      </c>
    </row>
    <row r="235" spans="1:17" s="260" customFormat="1" hidden="1" outlineLevel="2">
      <c r="A235" s="257"/>
      <c r="B235" s="258"/>
      <c r="C235" s="259"/>
      <c r="D235" s="256" t="str">
        <f xml:space="preserve"> PR19FDPublishedTables!D$247</f>
        <v>less</v>
      </c>
      <c r="E235" s="182" t="str">
        <f xml:space="preserve"> PR19FDPublishedTables!E$247</f>
        <v>RCV - CPI(H) bf depreciation - WN - real</v>
      </c>
      <c r="F235" s="182">
        <f xml:space="preserve"> PR19FDPublishedTables!F$247</f>
        <v>0</v>
      </c>
      <c r="G235" s="182" t="str">
        <f xml:space="preserve"> PR19FDPublishedTables!G$247</f>
        <v>£m</v>
      </c>
      <c r="H235" s="182">
        <f xml:space="preserve"> PR19FDPublishedTables!H$247</f>
        <v>0</v>
      </c>
      <c r="I235" s="182">
        <f xml:space="preserve"> PR19FDPublishedTables!I$247</f>
        <v>0</v>
      </c>
      <c r="J235" s="182">
        <f xml:space="preserve"> PR19FDPublishedTables!J$247</f>
        <v>0</v>
      </c>
      <c r="K235" s="182">
        <f xml:space="preserve"> PR19FDPublishedTables!K$247</f>
        <v>0</v>
      </c>
      <c r="L235" s="182">
        <f xml:space="preserve"> PR19FDPublishedTables!L$247</f>
        <v>0</v>
      </c>
      <c r="M235" s="182">
        <f xml:space="preserve"> PR19FDPublishedTables!M$247</f>
        <v>31.893440242973128</v>
      </c>
      <c r="N235" s="182">
        <f xml:space="preserve"> PR19FDPublishedTables!N$247</f>
        <v>30.329779512081995</v>
      </c>
      <c r="O235" s="182">
        <f xml:space="preserve"> PR19FDPublishedTables!O$247</f>
        <v>28.784040729924943</v>
      </c>
      <c r="P235" s="182">
        <f xml:space="preserve"> PR19FDPublishedTables!P$247</f>
        <v>27.381068370390253</v>
      </c>
      <c r="Q235" s="182">
        <f xml:space="preserve"> PR19FDPublishedTables!Q$247</f>
        <v>26.04909103371994</v>
      </c>
    </row>
    <row r="236" spans="1:17" s="260" customFormat="1" hidden="1" outlineLevel="2">
      <c r="A236" s="257"/>
      <c r="B236" s="258"/>
      <c r="C236" s="259"/>
      <c r="D236" s="256" t="str">
        <f xml:space="preserve"> PR19FDPublishedTables!D$248</f>
        <v>less</v>
      </c>
      <c r="E236" s="182" t="str">
        <f xml:space="preserve"> PR19FDPublishedTables!E$248</f>
        <v>Other adjustments CPI(H) - WN - real</v>
      </c>
      <c r="F236" s="182">
        <f xml:space="preserve"> PR19FDPublishedTables!F$248</f>
        <v>0</v>
      </c>
      <c r="G236" s="182" t="str">
        <f xml:space="preserve"> PR19FDPublishedTables!G$248</f>
        <v>£m</v>
      </c>
      <c r="H236" s="182">
        <f xml:space="preserve"> PR19FDPublishedTables!H$248</f>
        <v>0</v>
      </c>
      <c r="I236" s="182">
        <f xml:space="preserve"> PR19FDPublishedTables!I$248</f>
        <v>0</v>
      </c>
      <c r="J236" s="182">
        <f xml:space="preserve"> PR19FDPublishedTables!J$248</f>
        <v>0</v>
      </c>
      <c r="K236" s="182">
        <f xml:space="preserve"> PR19FDPublishedTables!K$248</f>
        <v>0</v>
      </c>
      <c r="L236" s="182">
        <f xml:space="preserve"> PR19FDPublishedTables!L$248</f>
        <v>0</v>
      </c>
      <c r="M236" s="182">
        <f xml:space="preserve"> PR19FDPublishedTables!M$248</f>
        <v>0</v>
      </c>
      <c r="N236" s="182">
        <f xml:space="preserve"> PR19FDPublishedTables!N$248</f>
        <v>0</v>
      </c>
      <c r="O236" s="182">
        <f xml:space="preserve"> PR19FDPublishedTables!O$248</f>
        <v>0</v>
      </c>
      <c r="P236" s="182">
        <f xml:space="preserve"> PR19FDPublishedTables!P$248</f>
        <v>0</v>
      </c>
      <c r="Q236" s="182">
        <f xml:space="preserve"> PR19FDPublishedTables!Q$248</f>
        <v>0</v>
      </c>
    </row>
    <row r="237" spans="1:17" s="260" customFormat="1" hidden="1" outlineLevel="2">
      <c r="A237" s="257"/>
      <c r="B237" s="258"/>
      <c r="C237" s="259"/>
      <c r="D237" s="256"/>
      <c r="E237" s="182" t="str">
        <f xml:space="preserve"> PR19FDPublishedTables!E$249</f>
        <v>Closing RCV (CPIH inflated RCV) - WN - real</v>
      </c>
      <c r="F237" s="182">
        <f xml:space="preserve"> PR19FDPublishedTables!F$249</f>
        <v>0</v>
      </c>
      <c r="G237" s="182" t="str">
        <f xml:space="preserve"> PR19FDPublishedTables!G$249</f>
        <v>£m</v>
      </c>
      <c r="H237" s="182">
        <f xml:space="preserve"> PR19FDPublishedTables!H$249</f>
        <v>0</v>
      </c>
      <c r="I237" s="182">
        <f xml:space="preserve"> PR19FDPublishedTables!I$249</f>
        <v>0</v>
      </c>
      <c r="J237" s="182">
        <f xml:space="preserve"> PR19FDPublishedTables!J$249</f>
        <v>0</v>
      </c>
      <c r="K237" s="182">
        <f xml:space="preserve"> PR19FDPublishedTables!K$249</f>
        <v>0</v>
      </c>
      <c r="L237" s="182">
        <f xml:space="preserve"> PR19FDPublishedTables!L$249</f>
        <v>0</v>
      </c>
      <c r="M237" s="182">
        <f xml:space="preserve"> PR19FDPublishedTables!M$249</f>
        <v>647.92080544473652</v>
      </c>
      <c r="N237" s="182">
        <f xml:space="preserve"> PR19FDPublishedTables!N$249</f>
        <v>617.5912676543619</v>
      </c>
      <c r="O237" s="182">
        <f xml:space="preserve"> PR19FDPublishedTables!O$249</f>
        <v>588.80804908712628</v>
      </c>
      <c r="P237" s="182">
        <f xml:space="preserve"> PR19FDPublishedTables!P$249</f>
        <v>561.4272687878464</v>
      </c>
      <c r="Q237" s="182">
        <f xml:space="preserve"> PR19FDPublishedTables!Q$249</f>
        <v>535.3781777541268</v>
      </c>
    </row>
    <row r="238" spans="1:17" s="260" customFormat="1" hidden="1" outlineLevel="2">
      <c r="A238" s="257"/>
      <c r="B238" s="258"/>
      <c r="C238" s="259"/>
      <c r="D238" s="256"/>
      <c r="E238" s="182" t="str">
        <f xml:space="preserve"> PR19FDPublishedTables!E$253</f>
        <v>Average CPIH inflated RCV - WN - real</v>
      </c>
      <c r="F238" s="182">
        <f xml:space="preserve"> PR19FDPublishedTables!F$253</f>
        <v>0</v>
      </c>
      <c r="G238" s="182" t="str">
        <f xml:space="preserve"> PR19FDPublishedTables!G$253</f>
        <v>£m</v>
      </c>
      <c r="H238" s="182">
        <f xml:space="preserve"> PR19FDPublishedTables!H$253</f>
        <v>0</v>
      </c>
      <c r="I238" s="182">
        <f xml:space="preserve"> PR19FDPublishedTables!I$253</f>
        <v>0</v>
      </c>
      <c r="J238" s="182">
        <f xml:space="preserve"> PR19FDPublishedTables!J$253</f>
        <v>0</v>
      </c>
      <c r="K238" s="182">
        <f xml:space="preserve"> PR19FDPublishedTables!K$253</f>
        <v>0</v>
      </c>
      <c r="L238" s="182">
        <f xml:space="preserve"> PR19FDPublishedTables!L$253</f>
        <v>0</v>
      </c>
      <c r="M238" s="182">
        <f xml:space="preserve"> PR19FDPublishedTables!M$253</f>
        <v>663.86752556622309</v>
      </c>
      <c r="N238" s="182">
        <f xml:space="preserve"> PR19FDPublishedTables!N$253</f>
        <v>632.75615741040292</v>
      </c>
      <c r="O238" s="182">
        <f xml:space="preserve"> PR19FDPublishedTables!O$253</f>
        <v>603.20006945208877</v>
      </c>
      <c r="P238" s="182">
        <f xml:space="preserve"> PR19FDPublishedTables!P$253</f>
        <v>575.11780297304153</v>
      </c>
      <c r="Q238" s="182">
        <f xml:space="preserve"> PR19FDPublishedTables!Q$253</f>
        <v>548.40272327098683</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PR19FDPublishedTables!E$274</f>
        <v>RCV (post 2020 investment RCV) 31 March 2020 post midnight adjustments - WN - real</v>
      </c>
      <c r="F240" s="182">
        <f xml:space="preserve"> PR19FDPublishedTables!F$274</f>
        <v>0</v>
      </c>
      <c r="G240" s="182" t="str">
        <f xml:space="preserve"> PR19FDPublishedTables!G$274</f>
        <v>£m</v>
      </c>
      <c r="H240" s="182">
        <f xml:space="preserve"> PR19FDPublishedTables!H$274</f>
        <v>0</v>
      </c>
      <c r="I240" s="182">
        <f xml:space="preserve"> PR19FDPublishedTables!I$274</f>
        <v>0</v>
      </c>
      <c r="J240" s="182">
        <f xml:space="preserve"> PR19FDPublishedTables!J$274</f>
        <v>0</v>
      </c>
      <c r="K240" s="182">
        <f xml:space="preserve"> PR19FDPublishedTables!K$274</f>
        <v>0</v>
      </c>
      <c r="L240" s="182">
        <f xml:space="preserve"> PR19FDPublishedTables!L$274</f>
        <v>0</v>
      </c>
      <c r="M240" s="182">
        <f xml:space="preserve"> PR19FDPublishedTables!M$274</f>
        <v>0</v>
      </c>
      <c r="N240" s="182">
        <f xml:space="preserve"> PR19FDPublishedTables!N$274</f>
        <v>0</v>
      </c>
      <c r="O240" s="182">
        <f xml:space="preserve"> PR19FDPublishedTables!O$274</f>
        <v>0</v>
      </c>
      <c r="P240" s="182">
        <f xml:space="preserve"> PR19FDPublishedTables!P$274</f>
        <v>0</v>
      </c>
      <c r="Q240" s="182">
        <f xml:space="preserve"> PR19FDPublishedTables!Q$274</f>
        <v>0</v>
      </c>
    </row>
    <row r="241" spans="1:17" s="260" customFormat="1" hidden="1" outlineLevel="2">
      <c r="A241" s="257"/>
      <c r="B241" s="258"/>
      <c r="C241" s="259"/>
      <c r="D241" s="256"/>
      <c r="E241" s="182" t="str">
        <f xml:space="preserve"> PR19FDPublishedTables!E$284</f>
        <v>Opening RCV (Post 2020 investment RCV) - WN - real</v>
      </c>
      <c r="F241" s="182">
        <f xml:space="preserve"> PR19FDPublishedTables!F$284</f>
        <v>0</v>
      </c>
      <c r="G241" s="182" t="str">
        <f xml:space="preserve"> PR19FDPublishedTables!G$284</f>
        <v>£m</v>
      </c>
      <c r="H241" s="182">
        <f xml:space="preserve"> PR19FDPublishedTables!H$284</f>
        <v>0</v>
      </c>
      <c r="I241" s="182">
        <f xml:space="preserve"> PR19FDPublishedTables!I$284</f>
        <v>0</v>
      </c>
      <c r="J241" s="182">
        <f xml:space="preserve"> PR19FDPublishedTables!J$284</f>
        <v>0</v>
      </c>
      <c r="K241" s="182">
        <f xml:space="preserve"> PR19FDPublishedTables!K$284</f>
        <v>0</v>
      </c>
      <c r="L241" s="182">
        <f xml:space="preserve"> PR19FDPublishedTables!L$284</f>
        <v>0</v>
      </c>
      <c r="M241" s="182">
        <f xml:space="preserve"> PR19FDPublishedTables!M$284</f>
        <v>0</v>
      </c>
      <c r="N241" s="182">
        <f xml:space="preserve"> PR19FDPublishedTables!N$284</f>
        <v>50.699258398496305</v>
      </c>
      <c r="O241" s="182">
        <f xml:space="preserve"> PR19FDPublishedTables!O$284</f>
        <v>109.74928976101154</v>
      </c>
      <c r="P241" s="182">
        <f xml:space="preserve"> PR19FDPublishedTables!P$284</f>
        <v>180.29340733743337</v>
      </c>
      <c r="Q241" s="182">
        <f xml:space="preserve"> PR19FDPublishedTables!Q$284</f>
        <v>243.51605659760028</v>
      </c>
    </row>
    <row r="242" spans="1:17" s="260" customFormat="1" hidden="1" outlineLevel="2">
      <c r="A242" s="257"/>
      <c r="B242" s="258"/>
      <c r="C242" s="259"/>
      <c r="D242" s="256" t="str">
        <f xml:space="preserve"> PR19FDPublishedTables!D$285</f>
        <v>plus</v>
      </c>
      <c r="E242" s="182" t="str">
        <f xml:space="preserve"> PR19FDPublishedTables!E$285</f>
        <v>Water network: Non-PAYG Totex - real</v>
      </c>
      <c r="F242" s="182">
        <f xml:space="preserve"> PR19FDPublishedTables!F$285</f>
        <v>0</v>
      </c>
      <c r="G242" s="182" t="str">
        <f xml:space="preserve"> PR19FDPublishedTables!G$285</f>
        <v>£m</v>
      </c>
      <c r="H242" s="182">
        <f xml:space="preserve"> PR19FDPublishedTables!H$285</f>
        <v>0</v>
      </c>
      <c r="I242" s="182">
        <f xml:space="preserve"> PR19FDPublishedTables!I$285</f>
        <v>0</v>
      </c>
      <c r="J242" s="182">
        <f xml:space="preserve"> PR19FDPublishedTables!J$285</f>
        <v>0</v>
      </c>
      <c r="K242" s="182">
        <f xml:space="preserve"> PR19FDPublishedTables!K$285</f>
        <v>0</v>
      </c>
      <c r="L242" s="182">
        <f xml:space="preserve"> PR19FDPublishedTables!L$285</f>
        <v>0</v>
      </c>
      <c r="M242" s="182">
        <f xml:space="preserve"> PR19FDPublishedTables!M$285</f>
        <v>51.919363439320286</v>
      </c>
      <c r="N242" s="182">
        <f xml:space="preserve"> PR19FDPublishedTables!N$285</f>
        <v>62.902899576472784</v>
      </c>
      <c r="O242" s="182">
        <f xml:space="preserve"> PR19FDPublishedTables!O$285</f>
        <v>77.478533157488187</v>
      </c>
      <c r="P242" s="182">
        <f xml:space="preserve"> PR19FDPublishedTables!P$285</f>
        <v>73.332980487449674</v>
      </c>
      <c r="Q242" s="182">
        <f xml:space="preserve"> PR19FDPublishedTables!Q$285</f>
        <v>69.811032789133094</v>
      </c>
    </row>
    <row r="243" spans="1:17" s="260" customFormat="1" hidden="1" outlineLevel="2">
      <c r="A243" s="257"/>
      <c r="B243" s="258"/>
      <c r="C243" s="259"/>
      <c r="D243" s="256" t="str">
        <f xml:space="preserve"> PR19FDPublishedTables!D$286</f>
        <v>less</v>
      </c>
      <c r="E243" s="182" t="str">
        <f xml:space="preserve"> PR19FDPublishedTables!E$286</f>
        <v>RCV additions depreciation - WN - real POS</v>
      </c>
      <c r="F243" s="182">
        <f xml:space="preserve"> PR19FDPublishedTables!F$286</f>
        <v>0</v>
      </c>
      <c r="G243" s="182" t="str">
        <f xml:space="preserve"> PR19FDPublishedTables!G$286</f>
        <v>£m</v>
      </c>
      <c r="H243" s="182">
        <f xml:space="preserve"> PR19FDPublishedTables!H$286</f>
        <v>0</v>
      </c>
      <c r="I243" s="182">
        <f xml:space="preserve"> PR19FDPublishedTables!I$286</f>
        <v>0</v>
      </c>
      <c r="J243" s="182">
        <f xml:space="preserve"> PR19FDPublishedTables!J$286</f>
        <v>0</v>
      </c>
      <c r="K243" s="182">
        <f xml:space="preserve"> PR19FDPublishedTables!K$286</f>
        <v>0</v>
      </c>
      <c r="L243" s="182">
        <f xml:space="preserve"> PR19FDPublishedTables!L$286</f>
        <v>0</v>
      </c>
      <c r="M243" s="182">
        <f xml:space="preserve"> PR19FDPublishedTables!M$286</f>
        <v>1.2201050408240295</v>
      </c>
      <c r="N243" s="182">
        <f xml:space="preserve"> PR19FDPublishedTables!N$286</f>
        <v>3.8528682139577621</v>
      </c>
      <c r="O243" s="182">
        <f xml:space="preserve"> PR19FDPublishedTables!O$286</f>
        <v>6.9344155810665793</v>
      </c>
      <c r="P243" s="182">
        <f xml:space="preserve"> PR19FDPublishedTables!P$286</f>
        <v>10.110331227281975</v>
      </c>
      <c r="Q243" s="182">
        <f xml:space="preserve"> PR19FDPublishedTables!Q$286</f>
        <v>12.946603144135816</v>
      </c>
    </row>
    <row r="244" spans="1:17" s="260" customFormat="1" hidden="1" outlineLevel="2">
      <c r="A244" s="257"/>
      <c r="B244" s="258"/>
      <c r="C244" s="259"/>
      <c r="D244" s="256"/>
      <c r="E244" s="182" t="str">
        <f xml:space="preserve"> PR19FDPublishedTables!E$287</f>
        <v>Closing RCV (Post 2020 investment RCV) - WN - real</v>
      </c>
      <c r="F244" s="182">
        <f xml:space="preserve"> PR19FDPublishedTables!F$287</f>
        <v>0</v>
      </c>
      <c r="G244" s="182" t="str">
        <f xml:space="preserve"> PR19FDPublishedTables!G$287</f>
        <v>£m</v>
      </c>
      <c r="H244" s="182">
        <f xml:space="preserve"> PR19FDPublishedTables!H$287</f>
        <v>0</v>
      </c>
      <c r="I244" s="182">
        <f xml:space="preserve"> PR19FDPublishedTables!I$287</f>
        <v>0</v>
      </c>
      <c r="J244" s="182">
        <f xml:space="preserve"> PR19FDPublishedTables!J$287</f>
        <v>0</v>
      </c>
      <c r="K244" s="182">
        <f xml:space="preserve"> PR19FDPublishedTables!K$287</f>
        <v>0</v>
      </c>
      <c r="L244" s="182">
        <f xml:space="preserve"> PR19FDPublishedTables!L$287</f>
        <v>0</v>
      </c>
      <c r="M244" s="182">
        <f xml:space="preserve"> PR19FDPublishedTables!M$287</f>
        <v>50.699258398496255</v>
      </c>
      <c r="N244" s="182">
        <f xml:space="preserve"> PR19FDPublishedTables!N$287</f>
        <v>109.74928976101133</v>
      </c>
      <c r="O244" s="182">
        <f xml:space="preserve"> PR19FDPublishedTables!O$287</f>
        <v>180.29340733743314</v>
      </c>
      <c r="P244" s="182">
        <f xml:space="preserve"> PR19FDPublishedTables!P$287</f>
        <v>243.51605659760105</v>
      </c>
      <c r="Q244" s="182">
        <f xml:space="preserve"> PR19FDPublishedTables!Q$287</f>
        <v>300.38048624259761</v>
      </c>
    </row>
    <row r="245" spans="1:17" s="260" customFormat="1" hidden="1" outlineLevel="2">
      <c r="A245" s="257"/>
      <c r="B245" s="258"/>
      <c r="C245" s="259"/>
      <c r="D245" s="256"/>
      <c r="E245" s="182" t="str">
        <f xml:space="preserve"> PR19FDPublishedTables!E$291</f>
        <v>Average post 2020 investment RCV - WN - real</v>
      </c>
      <c r="F245" s="182">
        <f xml:space="preserve"> PR19FDPublishedTables!F$291</f>
        <v>0</v>
      </c>
      <c r="G245" s="182" t="str">
        <f xml:space="preserve"> PR19FDPublishedTables!G$291</f>
        <v>£m</v>
      </c>
      <c r="H245" s="182">
        <f xml:space="preserve"> PR19FDPublishedTables!H$291</f>
        <v>0</v>
      </c>
      <c r="I245" s="182">
        <f xml:space="preserve"> PR19FDPublishedTables!I$291</f>
        <v>0</v>
      </c>
      <c r="J245" s="182">
        <f xml:space="preserve"> PR19FDPublishedTables!J$291</f>
        <v>0</v>
      </c>
      <c r="K245" s="182">
        <f xml:space="preserve"> PR19FDPublishedTables!K$291</f>
        <v>0</v>
      </c>
      <c r="L245" s="182">
        <f xml:space="preserve"> PR19FDPublishedTables!L$291</f>
        <v>0</v>
      </c>
      <c r="M245" s="182">
        <f xml:space="preserve"> PR19FDPublishedTables!M$291</f>
        <v>25.349629199248128</v>
      </c>
      <c r="N245" s="182">
        <f xml:space="preserve"> PR19FDPublishedTables!N$291</f>
        <v>80.224274079753812</v>
      </c>
      <c r="O245" s="182">
        <f xml:space="preserve"> PR19FDPublishedTables!O$291</f>
        <v>145.02134854922235</v>
      </c>
      <c r="P245" s="182">
        <f xml:space="preserve"> PR19FDPublishedTables!P$291</f>
        <v>211.90473196751719</v>
      </c>
      <c r="Q245" s="182">
        <f xml:space="preserve"> PR19FDPublishedTables!Q$291</f>
        <v>271.94827142009893</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663.07617620399174</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PR19FDPublishedTables!E$253</f>
        <v>Average CPIH inflated RCV - WN - real</v>
      </c>
      <c r="F248" s="182">
        <f xml:space="preserve"> PR19FDPublishedTables!F$253</f>
        <v>0</v>
      </c>
      <c r="G248" s="182" t="str">
        <f xml:space="preserve"> PR19FDPublishedTables!G$253</f>
        <v>£m</v>
      </c>
      <c r="H248" s="182">
        <f xml:space="preserve"> PR19FDPublishedTables!H$253</f>
        <v>0</v>
      </c>
      <c r="I248" s="182">
        <f xml:space="preserve"> PR19FDPublishedTables!I$253</f>
        <v>0</v>
      </c>
      <c r="J248" s="182">
        <f xml:space="preserve"> PR19FDPublishedTables!J$253</f>
        <v>0</v>
      </c>
      <c r="K248" s="182">
        <f xml:space="preserve"> PR19FDPublishedTables!K$253</f>
        <v>0</v>
      </c>
      <c r="L248" s="182">
        <f xml:space="preserve"> PR19FDPublishedTables!L$253</f>
        <v>0</v>
      </c>
      <c r="M248" s="182">
        <f xml:space="preserve"> PR19FDPublishedTables!M$253</f>
        <v>663.86752556622309</v>
      </c>
      <c r="N248" s="182">
        <f xml:space="preserve"> PR19FDPublishedTables!N$253</f>
        <v>632.75615741040292</v>
      </c>
      <c r="O248" s="182">
        <f xml:space="preserve"> PR19FDPublishedTables!O$253</f>
        <v>603.20006945208877</v>
      </c>
      <c r="P248" s="182">
        <f xml:space="preserve"> PR19FDPublishedTables!P$253</f>
        <v>575.11780297304153</v>
      </c>
      <c r="Q248" s="182">
        <f xml:space="preserve"> PR19FDPublishedTables!Q$253</f>
        <v>548.40272327098683</v>
      </c>
    </row>
    <row r="249" spans="1:17" s="260" customFormat="1" hidden="1" outlineLevel="2">
      <c r="A249" s="257"/>
      <c r="B249" s="258"/>
      <c r="C249" s="259"/>
      <c r="D249" s="256"/>
      <c r="E249" s="182" t="str">
        <f xml:space="preserve"> PR19FDPublishedTables!E$291</f>
        <v>Average post 2020 investment RCV - WN - real</v>
      </c>
      <c r="F249" s="182">
        <f xml:space="preserve"> PR19FDPublishedTables!F$291</f>
        <v>0</v>
      </c>
      <c r="G249" s="182" t="str">
        <f xml:space="preserve"> PR19FDPublishedTables!G$291</f>
        <v>£m</v>
      </c>
      <c r="H249" s="182">
        <f xml:space="preserve"> PR19FDPublishedTables!H$291</f>
        <v>0</v>
      </c>
      <c r="I249" s="182">
        <f xml:space="preserve"> PR19FDPublishedTables!I$291</f>
        <v>0</v>
      </c>
      <c r="J249" s="182">
        <f xml:space="preserve"> PR19FDPublishedTables!J$291</f>
        <v>0</v>
      </c>
      <c r="K249" s="182">
        <f xml:space="preserve"> PR19FDPublishedTables!K$291</f>
        <v>0</v>
      </c>
      <c r="L249" s="182">
        <f xml:space="preserve"> PR19FDPublishedTables!L$291</f>
        <v>0</v>
      </c>
      <c r="M249" s="182">
        <f xml:space="preserve"> PR19FDPublishedTables!M$291</f>
        <v>25.349629199248128</v>
      </c>
      <c r="N249" s="182">
        <f xml:space="preserve"> PR19FDPublishedTables!N$291</f>
        <v>80.224274079753812</v>
      </c>
      <c r="O249" s="182">
        <f xml:space="preserve"> PR19FDPublishedTables!O$291</f>
        <v>145.02134854922235</v>
      </c>
      <c r="P249" s="182">
        <f xml:space="preserve"> PR19FDPublishedTables!P$291</f>
        <v>211.90473196751719</v>
      </c>
      <c r="Q249" s="182">
        <f xml:space="preserve"> PR19FDPublishedTables!Q$291</f>
        <v>271.94827142009893</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1352.2933309694629</v>
      </c>
      <c r="N250" s="317">
        <f t="shared" si="118"/>
        <v>712.98043149015677</v>
      </c>
      <c r="O250" s="317">
        <f t="shared" si="118"/>
        <v>748.22141800131112</v>
      </c>
      <c r="P250" s="317">
        <f t="shared" si="118"/>
        <v>787.02253494055867</v>
      </c>
      <c r="Q250" s="317">
        <f t="shared" si="118"/>
        <v>820.35099469108582</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714.76063500164867</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33.593749845077483</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707.12494299999844</v>
      </c>
      <c r="M261" s="280">
        <f t="shared" si="123"/>
        <v>681.1668851565712</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715.58249881920779</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33.571505466056159</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708.38264489129142</v>
      </c>
      <c r="M266" s="280">
        <f t="shared" si="127"/>
        <v>682.01099335315155</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54.65108750321545</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1.2843005563255658</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53.366786946889881</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694.19929434182529</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695.0277876410172</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26.53947665966383</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1415.7665586425064</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707.12494299999844</v>
      </c>
      <c r="M280" s="323">
        <f t="shared" si="136"/>
        <v>681.1668851565712</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708.38264489129142</v>
      </c>
      <c r="M281" s="323">
        <f t="shared" si="137"/>
        <v>682.01099335315155</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53.366786946889881</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1415.5075878912899</v>
      </c>
      <c r="M283" s="324">
        <f t="shared" si="139"/>
        <v>1416.5446654566126</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714.28735034161912</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715.55779138650723</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1429.8451417281262</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1429.8451417281262</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1415.5075878912899</v>
      </c>
      <c r="N291" s="197">
        <f t="shared" ref="N291" si="155" xml:space="preserve"> M283</f>
        <v>1416.5446654566126</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14.337553836836378</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1415.5075878912899</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14.337553836836378</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1429.8451417281262</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1416.5446654566126</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1415.7665586425064</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566.30662345700262</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1352.2933309694629</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540.91733238778522</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1415.7665586425064</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1352.2933309694629</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850.07570282727204</v>
      </c>
      <c r="N337" s="297">
        <f>Inp!N$134</f>
        <v>825.42067733495696</v>
      </c>
      <c r="O337" s="297">
        <f>Inp!O$134</f>
        <v>805.65110176737403</v>
      </c>
      <c r="P337" s="297">
        <f>Inp!P$134</f>
        <v>787.81841080117397</v>
      </c>
      <c r="Q337" s="297">
        <f>Inp!Q$134</f>
        <v>770.75111274957806</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850.07570282727204</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850.07570282727204</v>
      </c>
      <c r="N341" s="287">
        <f t="shared" si="191"/>
        <v>822.39969598552568</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17.434525005561035</v>
      </c>
      <c r="N343" s="279">
        <f t="shared" si="192"/>
        <v>-822.39969598552568</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5.1999999999999998E-2</v>
      </c>
      <c r="N345" s="295">
        <f xml:space="preserve"> Inp!N$153</f>
        <v>5.1999999999999998E-2</v>
      </c>
      <c r="O345" s="295">
        <f xml:space="preserve"> Inp!O$153</f>
        <v>5.1999999999999998E-2</v>
      </c>
      <c r="P345" s="295">
        <f xml:space="preserve"> Inp!P$153</f>
        <v>5.1999999999999998E-2</v>
      </c>
      <c r="Q345" s="295">
        <f xml:space="preserve"> Inp!Q$153</f>
        <v>5.1999999999999998E-2</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850.07570282727204</v>
      </c>
      <c r="N346" s="287">
        <f t="shared" si="193"/>
        <v>822.39969598552568</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17.434525005561035</v>
      </c>
      <c r="N347" s="279">
        <f t="shared" si="194"/>
        <v>-822.39969598552568</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45.110531847307314</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850.07570282727204</v>
      </c>
      <c r="N350" s="279">
        <f t="shared" ref="N350" si="200" xml:space="preserve"> M353</f>
        <v>822.39969598552568</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17.434525005561035</v>
      </c>
      <c r="N351" s="279">
        <f t="shared" si="204"/>
        <v>-822.39969598552568</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45.110531847307314</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850.07570282727204</v>
      </c>
      <c r="M353" s="279">
        <f t="shared" si="206"/>
        <v>822.39969598552568</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850.07570282727204</v>
      </c>
      <c r="N356" s="279">
        <f t="shared" si="207"/>
        <v>822.39969598552568</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17.434525005561035</v>
      </c>
      <c r="N357" s="279">
        <f t="shared" si="208"/>
        <v>-822.39969598552568</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45.110531847307314</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850.07570282727204</v>
      </c>
      <c r="M359" s="279">
        <f t="shared" si="210"/>
        <v>822.39969598552568</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425.03785141363602</v>
      </c>
      <c r="M360" s="279">
        <f t="shared" si="211"/>
        <v>844.95496190917936</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800.25073328480903</v>
      </c>
      <c r="N364" s="279">
        <f t="shared" si="212"/>
        <v>758.98531256586091</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16.412645807625772</v>
      </c>
      <c r="N365" s="279">
        <f t="shared" si="213"/>
        <v>-758.98531256586091</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42.466495712806605</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816.12261868845496</v>
      </c>
      <c r="M367" s="279">
        <f t="shared" si="215"/>
        <v>774.19688337962816</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408.06130934422748</v>
      </c>
      <c r="M368" s="279">
        <f t="shared" si="216"/>
        <v>795.43013123603146</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42.466495712806605</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774.19688337962816</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795.43013123603146</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800.25073328480903</v>
      </c>
      <c r="N376" s="197">
        <f t="shared" si="220"/>
        <v>758.98531256586091</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16.412645807625772</v>
      </c>
      <c r="N377" s="197">
        <f t="shared" si="221"/>
        <v>-758.98531256586091</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816.66337909243475</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PR19FDPublishedTables!E$368</f>
        <v>RCV (RPI inflated RCV) 31 March 2020 post midnight adjustments - WWN - real</v>
      </c>
      <c r="F380" s="182">
        <f xml:space="preserve"> PR19FDPublishedTables!F$368</f>
        <v>0</v>
      </c>
      <c r="G380" s="182" t="str">
        <f xml:space="preserve"> PR19FDPublishedTables!G$368</f>
        <v>£m</v>
      </c>
      <c r="H380" s="182">
        <f xml:space="preserve"> PR19FDPublishedTables!H$368</f>
        <v>0</v>
      </c>
      <c r="I380" s="182">
        <f xml:space="preserve"> PR19FDPublishedTables!I$368</f>
        <v>0</v>
      </c>
      <c r="J380" s="182">
        <f xml:space="preserve"> PR19FDPublishedTables!J$368</f>
        <v>0</v>
      </c>
      <c r="K380" s="182">
        <f xml:space="preserve"> PR19FDPublishedTables!K$368</f>
        <v>0</v>
      </c>
      <c r="L380" s="182">
        <f xml:space="preserve"> PR19FDPublishedTables!L$368</f>
        <v>816.12261868845496</v>
      </c>
      <c r="M380" s="182">
        <f xml:space="preserve"> PR19FDPublishedTables!M$368</f>
        <v>0</v>
      </c>
      <c r="N380" s="182">
        <f xml:space="preserve"> PR19FDPublishedTables!N$368</f>
        <v>0</v>
      </c>
      <c r="O380" s="182">
        <f xml:space="preserve"> PR19FDPublishedTables!O$368</f>
        <v>0</v>
      </c>
      <c r="P380" s="182">
        <f xml:space="preserve"> PR19FDPublishedTables!P$368</f>
        <v>0</v>
      </c>
      <c r="Q380" s="182">
        <f xml:space="preserve"> PR19FDPublishedTables!Q$368</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816.66337909243475</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42.466495712806605</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774.19688337962816</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795.43013123603146</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PR19FDPublishedTables!E$407</f>
        <v>RCV (CPIH inflated RCV) 31 March 2020 post midnight adjustments - WWN - real</v>
      </c>
      <c r="F388" s="182">
        <f xml:space="preserve"> PR19FDPublishedTables!F$407</f>
        <v>0</v>
      </c>
      <c r="G388" s="182" t="str">
        <f xml:space="preserve"> PR19FDPublishedTables!G$407</f>
        <v>£m</v>
      </c>
      <c r="H388" s="182">
        <f xml:space="preserve"> PR19FDPublishedTables!H$407</f>
        <v>0</v>
      </c>
      <c r="I388" s="182">
        <f xml:space="preserve"> PR19FDPublishedTables!I$407</f>
        <v>0</v>
      </c>
      <c r="J388" s="182">
        <f xml:space="preserve"> PR19FDPublishedTables!J$407</f>
        <v>0</v>
      </c>
      <c r="K388" s="182">
        <f xml:space="preserve"> PR19FDPublishedTables!K$407</f>
        <v>0</v>
      </c>
      <c r="L388" s="182">
        <f xml:space="preserve"> PR19FDPublishedTables!L$407</f>
        <v>817.57076857486936</v>
      </c>
      <c r="M388" s="182">
        <f xml:space="preserve"> PR19FDPublishedTables!M$407</f>
        <v>0</v>
      </c>
      <c r="N388" s="182">
        <f xml:space="preserve"> PR19FDPublishedTables!N$407</f>
        <v>0</v>
      </c>
      <c r="O388" s="182">
        <f xml:space="preserve"> PR19FDPublishedTables!O$407</f>
        <v>0</v>
      </c>
      <c r="P388" s="182">
        <f xml:space="preserve"> PR19FDPublishedTables!P$407</f>
        <v>0</v>
      </c>
      <c r="Q388" s="182">
        <f xml:space="preserve"> PR19FDPublishedTables!Q$407</f>
        <v>0</v>
      </c>
    </row>
    <row r="389" spans="1:17" s="260" customFormat="1" hidden="1" outlineLevel="2">
      <c r="A389" s="257"/>
      <c r="B389" s="258"/>
      <c r="C389" s="259"/>
      <c r="D389" s="197"/>
      <c r="E389" s="182" t="str">
        <f xml:space="preserve"> PR19FDPublishedTables!E$420</f>
        <v>Opening RCV (CPIH inflated RCV) - WWN - real</v>
      </c>
      <c r="F389" s="182">
        <f xml:space="preserve"> PR19FDPublishedTables!F$420</f>
        <v>0</v>
      </c>
      <c r="G389" s="182" t="str">
        <f xml:space="preserve"> PR19FDPublishedTables!G$420</f>
        <v>£m</v>
      </c>
      <c r="H389" s="182">
        <f xml:space="preserve"> PR19FDPublishedTables!H$420</f>
        <v>0</v>
      </c>
      <c r="I389" s="182">
        <f xml:space="preserve"> PR19FDPublishedTables!I$420</f>
        <v>0</v>
      </c>
      <c r="J389" s="182">
        <f xml:space="preserve"> PR19FDPublishedTables!J$420</f>
        <v>0</v>
      </c>
      <c r="K389" s="182">
        <f xml:space="preserve"> PR19FDPublishedTables!K$420</f>
        <v>0</v>
      </c>
      <c r="L389" s="182">
        <f xml:space="preserve"> PR19FDPublishedTables!L$420</f>
        <v>0</v>
      </c>
      <c r="M389" s="182">
        <f xml:space="preserve"> PR19FDPublishedTables!M$420</f>
        <v>817.59893207446885</v>
      </c>
      <c r="N389" s="182">
        <f xml:space="preserve"> PR19FDPublishedTables!N$420</f>
        <v>775.48729498093121</v>
      </c>
      <c r="O389" s="182">
        <f xml:space="preserve"> PR19FDPublishedTables!O$420</f>
        <v>736.01373618645118</v>
      </c>
      <c r="P389" s="182">
        <f xml:space="preserve"> PR19FDPublishedTables!P$420</f>
        <v>698.92000644189602</v>
      </c>
      <c r="Q389" s="182">
        <f xml:space="preserve"> PR19FDPublishedTables!Q$420</f>
        <v>663.97815868948021</v>
      </c>
    </row>
    <row r="390" spans="1:17" s="260" customFormat="1" hidden="1" outlineLevel="2">
      <c r="A390" s="257"/>
      <c r="B390" s="258"/>
      <c r="C390" s="259"/>
      <c r="D390" s="256" t="str">
        <f xml:space="preserve"> PR19FDPublishedTables!D$421</f>
        <v>less</v>
      </c>
      <c r="E390" s="182" t="str">
        <f xml:space="preserve"> PR19FDPublishedTables!E$421</f>
        <v>RCV - CPI(H) bf depreciation - WWN - real</v>
      </c>
      <c r="F390" s="182">
        <f xml:space="preserve"> PR19FDPublishedTables!F$421</f>
        <v>0</v>
      </c>
      <c r="G390" s="182" t="str">
        <f xml:space="preserve"> PR19FDPublishedTables!G$421</f>
        <v>£m</v>
      </c>
      <c r="H390" s="182">
        <f xml:space="preserve"> PR19FDPublishedTables!H$421</f>
        <v>0</v>
      </c>
      <c r="I390" s="182">
        <f xml:space="preserve"> PR19FDPublishedTables!I$421</f>
        <v>0</v>
      </c>
      <c r="J390" s="182">
        <f xml:space="preserve"> PR19FDPublishedTables!J$421</f>
        <v>0</v>
      </c>
      <c r="K390" s="182">
        <f xml:space="preserve"> PR19FDPublishedTables!K$421</f>
        <v>0</v>
      </c>
      <c r="L390" s="182">
        <f xml:space="preserve"> PR19FDPublishedTables!L$421</f>
        <v>0</v>
      </c>
      <c r="M390" s="182">
        <f xml:space="preserve"> PR19FDPublishedTables!M$421</f>
        <v>42.111927124324318</v>
      </c>
      <c r="N390" s="182">
        <f xml:space="preserve"> PR19FDPublishedTables!N$421</f>
        <v>39.474545269770708</v>
      </c>
      <c r="O390" s="182">
        <f xml:space="preserve"> PR19FDPublishedTables!O$421</f>
        <v>37.09407538786521</v>
      </c>
      <c r="P390" s="182">
        <f xml:space="preserve"> PR19FDPublishedTables!P$421</f>
        <v>34.941847752415413</v>
      </c>
      <c r="Q390" s="182">
        <f xml:space="preserve"> PR19FDPublishedTables!Q$421</f>
        <v>32.92626109075777</v>
      </c>
    </row>
    <row r="391" spans="1:17" s="260" customFormat="1" hidden="1" outlineLevel="2">
      <c r="A391" s="257"/>
      <c r="B391" s="258"/>
      <c r="C391" s="259"/>
      <c r="D391" s="256" t="str">
        <f xml:space="preserve"> PR19FDPublishedTables!D$422</f>
        <v>less</v>
      </c>
      <c r="E391" s="182" t="str">
        <f xml:space="preserve"> PR19FDPublishedTables!E$422</f>
        <v>Other adjustments CPI(H) - WWN - real</v>
      </c>
      <c r="F391" s="182">
        <f xml:space="preserve"> PR19FDPublishedTables!F$422</f>
        <v>0</v>
      </c>
      <c r="G391" s="182" t="str">
        <f xml:space="preserve"> PR19FDPublishedTables!G$422</f>
        <v>£m</v>
      </c>
      <c r="H391" s="182">
        <f xml:space="preserve"> PR19FDPublishedTables!H$422</f>
        <v>0</v>
      </c>
      <c r="I391" s="182">
        <f xml:space="preserve"> PR19FDPublishedTables!I$422</f>
        <v>0</v>
      </c>
      <c r="J391" s="182">
        <f xml:space="preserve"> PR19FDPublishedTables!J$422</f>
        <v>0</v>
      </c>
      <c r="K391" s="182">
        <f xml:space="preserve"> PR19FDPublishedTables!K$422</f>
        <v>0</v>
      </c>
      <c r="L391" s="182">
        <f xml:space="preserve"> PR19FDPublishedTables!L$422</f>
        <v>0</v>
      </c>
      <c r="M391" s="182">
        <f xml:space="preserve"> PR19FDPublishedTables!M$422</f>
        <v>0</v>
      </c>
      <c r="N391" s="182">
        <f xml:space="preserve"> PR19FDPublishedTables!N$422</f>
        <v>0</v>
      </c>
      <c r="O391" s="182">
        <f xml:space="preserve"> PR19FDPublishedTables!O$422</f>
        <v>0</v>
      </c>
      <c r="P391" s="182">
        <f xml:space="preserve"> PR19FDPublishedTables!P$422</f>
        <v>0</v>
      </c>
      <c r="Q391" s="182">
        <f xml:space="preserve"> PR19FDPublishedTables!Q$422</f>
        <v>0</v>
      </c>
    </row>
    <row r="392" spans="1:17" s="260" customFormat="1" hidden="1" outlineLevel="2">
      <c r="A392" s="257"/>
      <c r="B392" s="258"/>
      <c r="C392" s="259"/>
      <c r="D392" s="256"/>
      <c r="E392" s="182" t="str">
        <f xml:space="preserve"> PR19FDPublishedTables!E$423</f>
        <v>Closing RCV (CPIH inflated RCV) - WWN - real</v>
      </c>
      <c r="F392" s="182">
        <f xml:space="preserve"> PR19FDPublishedTables!F$423</f>
        <v>0</v>
      </c>
      <c r="G392" s="182" t="str">
        <f xml:space="preserve"> PR19FDPublishedTables!G$423</f>
        <v>£m</v>
      </c>
      <c r="H392" s="182">
        <f xml:space="preserve"> PR19FDPublishedTables!H$423</f>
        <v>0</v>
      </c>
      <c r="I392" s="182">
        <f xml:space="preserve"> PR19FDPublishedTables!I$423</f>
        <v>0</v>
      </c>
      <c r="J392" s="182">
        <f xml:space="preserve"> PR19FDPublishedTables!J$423</f>
        <v>0</v>
      </c>
      <c r="K392" s="182">
        <f xml:space="preserve"> PR19FDPublishedTables!K$423</f>
        <v>0</v>
      </c>
      <c r="L392" s="182">
        <f xml:space="preserve"> PR19FDPublishedTables!L$423</f>
        <v>0</v>
      </c>
      <c r="M392" s="182">
        <f xml:space="preserve"> PR19FDPublishedTables!M$423</f>
        <v>775.48700495014452</v>
      </c>
      <c r="N392" s="182">
        <f xml:space="preserve"> PR19FDPublishedTables!N$423</f>
        <v>736.0127497111605</v>
      </c>
      <c r="O392" s="182">
        <f xml:space="preserve"> PR19FDPublishedTables!O$423</f>
        <v>698.91966079858594</v>
      </c>
      <c r="P392" s="182">
        <f xml:space="preserve"> PR19FDPublishedTables!P$423</f>
        <v>663.97815868948055</v>
      </c>
      <c r="Q392" s="182">
        <f xml:space="preserve"> PR19FDPublishedTables!Q$423</f>
        <v>631.05189759872246</v>
      </c>
    </row>
    <row r="393" spans="1:17" s="260" customFormat="1" hidden="1" outlineLevel="2">
      <c r="A393" s="257"/>
      <c r="B393" s="258"/>
      <c r="C393" s="259"/>
      <c r="D393" s="256"/>
      <c r="E393" s="182" t="str">
        <f xml:space="preserve"> PR19FDPublishedTables!E$427</f>
        <v>Average CPIH inflated RCV - WWN - real</v>
      </c>
      <c r="F393" s="182">
        <f xml:space="preserve"> PR19FDPublishedTables!F$427</f>
        <v>0</v>
      </c>
      <c r="G393" s="182" t="str">
        <f xml:space="preserve"> PR19FDPublishedTables!G$427</f>
        <v>£m</v>
      </c>
      <c r="H393" s="182">
        <f xml:space="preserve"> PR19FDPublishedTables!H$427</f>
        <v>0</v>
      </c>
      <c r="I393" s="182">
        <f xml:space="preserve"> PR19FDPublishedTables!I$427</f>
        <v>0</v>
      </c>
      <c r="J393" s="182">
        <f xml:space="preserve"> PR19FDPublishedTables!J$427</f>
        <v>0</v>
      </c>
      <c r="K393" s="182">
        <f xml:space="preserve"> PR19FDPublishedTables!K$427</f>
        <v>0</v>
      </c>
      <c r="L393" s="182">
        <f xml:space="preserve"> PR19FDPublishedTables!L$427</f>
        <v>0</v>
      </c>
      <c r="M393" s="182">
        <f xml:space="preserve"> PR19FDPublishedTables!M$427</f>
        <v>796.54296851230674</v>
      </c>
      <c r="N393" s="182">
        <f xml:space="preserve"> PR19FDPublishedTables!N$427</f>
        <v>755.75002234604585</v>
      </c>
      <c r="O393" s="182">
        <f xml:space="preserve"> PR19FDPublishedTables!O$427</f>
        <v>717.46669849251862</v>
      </c>
      <c r="P393" s="182">
        <f xml:space="preserve"> PR19FDPublishedTables!P$427</f>
        <v>681.44908256568829</v>
      </c>
      <c r="Q393" s="182">
        <f xml:space="preserve"> PR19FDPublishedTables!Q$427</f>
        <v>647.51502814410128</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PR19FDPublishedTables!E$448</f>
        <v>RCV (post 2020 investment RCV) 31 March 2020 post midnight adjustments - WWN - real</v>
      </c>
      <c r="F395" s="182">
        <f xml:space="preserve"> PR19FDPublishedTables!F$448</f>
        <v>0</v>
      </c>
      <c r="G395" s="182" t="str">
        <f xml:space="preserve"> PR19FDPublishedTables!G$448</f>
        <v>£m</v>
      </c>
      <c r="H395" s="182">
        <f xml:space="preserve"> PR19FDPublishedTables!H$448</f>
        <v>0</v>
      </c>
      <c r="I395" s="182">
        <f xml:space="preserve"> PR19FDPublishedTables!I$448</f>
        <v>0</v>
      </c>
      <c r="J395" s="182">
        <f xml:space="preserve"> PR19FDPublishedTables!J$448</f>
        <v>0</v>
      </c>
      <c r="K395" s="182">
        <f xml:space="preserve"> PR19FDPublishedTables!K$448</f>
        <v>0</v>
      </c>
      <c r="L395" s="182">
        <f xml:space="preserve"> PR19FDPublishedTables!L$448</f>
        <v>0</v>
      </c>
      <c r="M395" s="182">
        <f xml:space="preserve"> PR19FDPublishedTables!M$448</f>
        <v>0</v>
      </c>
      <c r="N395" s="182">
        <f xml:space="preserve"> PR19FDPublishedTables!N$448</f>
        <v>0</v>
      </c>
      <c r="O395" s="182">
        <f xml:space="preserve"> PR19FDPublishedTables!O$448</f>
        <v>0</v>
      </c>
      <c r="P395" s="182">
        <f xml:space="preserve"> PR19FDPublishedTables!P$448</f>
        <v>0</v>
      </c>
      <c r="Q395" s="182">
        <f xml:space="preserve"> PR19FDPublishedTables!Q$448</f>
        <v>0</v>
      </c>
    </row>
    <row r="396" spans="1:17" s="260" customFormat="1" hidden="1" outlineLevel="2">
      <c r="A396" s="257"/>
      <c r="B396" s="258"/>
      <c r="C396" s="259"/>
      <c r="D396" s="256"/>
      <c r="E396" s="182" t="str">
        <f xml:space="preserve"> PR19FDPublishedTables!E$458</f>
        <v>Opening RCV (Post 2020 investment RCV) - WWN - real</v>
      </c>
      <c r="F396" s="182">
        <f xml:space="preserve"> PR19FDPublishedTables!F$458</f>
        <v>0</v>
      </c>
      <c r="G396" s="182" t="str">
        <f xml:space="preserve"> PR19FDPublishedTables!G$458</f>
        <v>£m</v>
      </c>
      <c r="H396" s="182">
        <f xml:space="preserve"> PR19FDPublishedTables!H$458</f>
        <v>0</v>
      </c>
      <c r="I396" s="182">
        <f xml:space="preserve"> PR19FDPublishedTables!I$458</f>
        <v>0</v>
      </c>
      <c r="J396" s="182">
        <f xml:space="preserve"> PR19FDPublishedTables!J$458</f>
        <v>0</v>
      </c>
      <c r="K396" s="182">
        <f xml:space="preserve"> PR19FDPublishedTables!K$458</f>
        <v>0</v>
      </c>
      <c r="L396" s="182">
        <f xml:space="preserve"> PR19FDPublishedTables!L$458</f>
        <v>0</v>
      </c>
      <c r="M396" s="182">
        <f xml:space="preserve"> PR19FDPublishedTables!M$458</f>
        <v>0</v>
      </c>
      <c r="N396" s="182">
        <f xml:space="preserve"> PR19FDPublishedTables!N$458</f>
        <v>86.20452035289523</v>
      </c>
      <c r="O396" s="182">
        <f xml:space="preserve"> PR19FDPublishedTables!O$458</f>
        <v>163.93367786112631</v>
      </c>
      <c r="P396" s="182">
        <f xml:space="preserve"> PR19FDPublishedTables!P$458</f>
        <v>225.80212930983777</v>
      </c>
      <c r="Q396" s="182">
        <f xml:space="preserve"> PR19FDPublishedTables!Q$458</f>
        <v>283.89904144950083</v>
      </c>
    </row>
    <row r="397" spans="1:17" s="260" customFormat="1" hidden="1" outlineLevel="2">
      <c r="A397" s="257"/>
      <c r="B397" s="258"/>
      <c r="C397" s="259"/>
      <c r="D397" s="256" t="str">
        <f xml:space="preserve"> PR19FDPublishedTables!D$459</f>
        <v>plus</v>
      </c>
      <c r="E397" s="182" t="str">
        <f xml:space="preserve"> PR19FDPublishedTables!E$459</f>
        <v>Wastewater network: Non-PAYG Totex - real</v>
      </c>
      <c r="F397" s="182">
        <f xml:space="preserve"> PR19FDPublishedTables!F$459</f>
        <v>0</v>
      </c>
      <c r="G397" s="182" t="str">
        <f xml:space="preserve"> PR19FDPublishedTables!G$459</f>
        <v>£m</v>
      </c>
      <c r="H397" s="182">
        <f xml:space="preserve"> PR19FDPublishedTables!H$459</f>
        <v>0</v>
      </c>
      <c r="I397" s="182">
        <f xml:space="preserve"> PR19FDPublishedTables!I$459</f>
        <v>0</v>
      </c>
      <c r="J397" s="182">
        <f xml:space="preserve"> PR19FDPublishedTables!J$459</f>
        <v>0</v>
      </c>
      <c r="K397" s="182">
        <f xml:space="preserve"> PR19FDPublishedTables!K$459</f>
        <v>0</v>
      </c>
      <c r="L397" s="182">
        <f xml:space="preserve"> PR19FDPublishedTables!L$459</f>
        <v>0</v>
      </c>
      <c r="M397" s="182">
        <f xml:space="preserve"> PR19FDPublishedTables!M$459</f>
        <v>88.487497796032855</v>
      </c>
      <c r="N397" s="182">
        <f xml:space="preserve"> PR19FDPublishedTables!N$459</f>
        <v>84.274590093615956</v>
      </c>
      <c r="O397" s="182">
        <f xml:space="preserve"> PR19FDPublishedTables!O$459</f>
        <v>71.964198184865708</v>
      </c>
      <c r="P397" s="182">
        <f xml:space="preserve"> PR19FDPublishedTables!P$459</f>
        <v>71.19298304332176</v>
      </c>
      <c r="Q397" s="182">
        <f xml:space="preserve"> PR19FDPublishedTables!Q$459</f>
        <v>62.849116766783439</v>
      </c>
    </row>
    <row r="398" spans="1:17" s="260" customFormat="1" hidden="1" outlineLevel="2">
      <c r="A398" s="257"/>
      <c r="B398" s="258"/>
      <c r="C398" s="259"/>
      <c r="D398" s="256" t="str">
        <f xml:space="preserve"> PR19FDPublishedTables!D$460</f>
        <v>less</v>
      </c>
      <c r="E398" s="182" t="str">
        <f xml:space="preserve"> PR19FDPublishedTables!E$460</f>
        <v>RCV additions depreciation - WWN - real POS</v>
      </c>
      <c r="F398" s="182">
        <f xml:space="preserve"> PR19FDPublishedTables!F$460</f>
        <v>0</v>
      </c>
      <c r="G398" s="182" t="str">
        <f xml:space="preserve"> PR19FDPublishedTables!G$460</f>
        <v>£m</v>
      </c>
      <c r="H398" s="182">
        <f xml:space="preserve"> PR19FDPublishedTables!H$460</f>
        <v>0</v>
      </c>
      <c r="I398" s="182">
        <f xml:space="preserve"> PR19FDPublishedTables!I$460</f>
        <v>0</v>
      </c>
      <c r="J398" s="182">
        <f xml:space="preserve"> PR19FDPublishedTables!J$460</f>
        <v>0</v>
      </c>
      <c r="K398" s="182">
        <f xml:space="preserve"> PR19FDPublishedTables!K$460</f>
        <v>0</v>
      </c>
      <c r="L398" s="182">
        <f xml:space="preserve"> PR19FDPublishedTables!L$460</f>
        <v>0</v>
      </c>
      <c r="M398" s="182">
        <f xml:space="preserve"> PR19FDPublishedTables!M$460</f>
        <v>2.2829774431376486</v>
      </c>
      <c r="N398" s="182">
        <f xml:space="preserve"> PR19FDPublishedTables!N$460</f>
        <v>6.5454325853848569</v>
      </c>
      <c r="O398" s="182">
        <f xml:space="preserve"> PR19FDPublishedTables!O$460</f>
        <v>10.095746736154711</v>
      </c>
      <c r="P398" s="182">
        <f xml:space="preserve"> PR19FDPublishedTables!P$460</f>
        <v>13.096070903658058</v>
      </c>
      <c r="Q398" s="182">
        <f xml:space="preserve"> PR19FDPublishedTables!Q$460</f>
        <v>15.671582911694754</v>
      </c>
    </row>
    <row r="399" spans="1:17" s="260" customFormat="1" hidden="1" outlineLevel="2">
      <c r="A399" s="257"/>
      <c r="B399" s="258"/>
      <c r="C399" s="259"/>
      <c r="D399" s="256"/>
      <c r="E399" s="182" t="str">
        <f xml:space="preserve"> PR19FDPublishedTables!E$461</f>
        <v>Closing RCV (Post 2020 investment RCV) - WWN - real</v>
      </c>
      <c r="F399" s="182">
        <f xml:space="preserve"> PR19FDPublishedTables!F$461</f>
        <v>0</v>
      </c>
      <c r="G399" s="182" t="str">
        <f xml:space="preserve"> PR19FDPublishedTables!G$461</f>
        <v>£m</v>
      </c>
      <c r="H399" s="182">
        <f xml:space="preserve"> PR19FDPublishedTables!H$461</f>
        <v>0</v>
      </c>
      <c r="I399" s="182">
        <f xml:space="preserve"> PR19FDPublishedTables!I$461</f>
        <v>0</v>
      </c>
      <c r="J399" s="182">
        <f xml:space="preserve"> PR19FDPublishedTables!J$461</f>
        <v>0</v>
      </c>
      <c r="K399" s="182">
        <f xml:space="preserve"> PR19FDPublishedTables!K$461</f>
        <v>0</v>
      </c>
      <c r="L399" s="182">
        <f xml:space="preserve"> PR19FDPublishedTables!L$461</f>
        <v>0</v>
      </c>
      <c r="M399" s="182">
        <f xml:space="preserve"> PR19FDPublishedTables!M$461</f>
        <v>86.204520352895202</v>
      </c>
      <c r="N399" s="182">
        <f xml:space="preserve"> PR19FDPublishedTables!N$461</f>
        <v>163.93367786112634</v>
      </c>
      <c r="O399" s="182">
        <f xml:space="preserve"> PR19FDPublishedTables!O$461</f>
        <v>225.80212930983728</v>
      </c>
      <c r="P399" s="182">
        <f xml:space="preserve"> PR19FDPublishedTables!P$461</f>
        <v>283.89904144950145</v>
      </c>
      <c r="Q399" s="182">
        <f xml:space="preserve"> PR19FDPublishedTables!Q$461</f>
        <v>331.07657530458948</v>
      </c>
    </row>
    <row r="400" spans="1:17" s="260" customFormat="1" hidden="1" outlineLevel="2">
      <c r="A400" s="257"/>
      <c r="B400" s="258"/>
      <c r="C400" s="259"/>
      <c r="D400" s="256"/>
      <c r="E400" s="182" t="str">
        <f xml:space="preserve"> PR19FDPublishedTables!E$465</f>
        <v>Average post 2020 investment RCV - WWN - real</v>
      </c>
      <c r="F400" s="182">
        <f xml:space="preserve"> PR19FDPublishedTables!F$465</f>
        <v>0</v>
      </c>
      <c r="G400" s="182" t="str">
        <f xml:space="preserve"> PR19FDPublishedTables!G$465</f>
        <v>£m</v>
      </c>
      <c r="H400" s="182">
        <f xml:space="preserve"> PR19FDPublishedTables!H$465</f>
        <v>0</v>
      </c>
      <c r="I400" s="182">
        <f xml:space="preserve"> PR19FDPublishedTables!I$465</f>
        <v>0</v>
      </c>
      <c r="J400" s="182">
        <f xml:space="preserve"> PR19FDPublishedTables!J$465</f>
        <v>0</v>
      </c>
      <c r="K400" s="182">
        <f xml:space="preserve"> PR19FDPublishedTables!K$465</f>
        <v>0</v>
      </c>
      <c r="L400" s="182">
        <f xml:space="preserve"> PR19FDPublishedTables!L$465</f>
        <v>0</v>
      </c>
      <c r="M400" s="182">
        <f xml:space="preserve"> PR19FDPublishedTables!M$465</f>
        <v>43.102260176447601</v>
      </c>
      <c r="N400" s="182">
        <f xml:space="preserve"> PR19FDPublishedTables!N$465</f>
        <v>125.06909910701079</v>
      </c>
      <c r="O400" s="182">
        <f xml:space="preserve"> PR19FDPublishedTables!O$465</f>
        <v>194.8679035854818</v>
      </c>
      <c r="P400" s="182">
        <f xml:space="preserve"> PR19FDPublishedTables!P$465</f>
        <v>254.85058537966961</v>
      </c>
      <c r="Q400" s="182">
        <f xml:space="preserve"> PR19FDPublishedTables!Q$465</f>
        <v>307.48780837704516</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795.43013123603146</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PR19FDPublishedTables!E$427</f>
        <v>Average CPIH inflated RCV - WWN - real</v>
      </c>
      <c r="F403" s="182">
        <f xml:space="preserve"> PR19FDPublishedTables!F$427</f>
        <v>0</v>
      </c>
      <c r="G403" s="182" t="str">
        <f xml:space="preserve"> PR19FDPublishedTables!G$427</f>
        <v>£m</v>
      </c>
      <c r="H403" s="182">
        <f xml:space="preserve"> PR19FDPublishedTables!H$427</f>
        <v>0</v>
      </c>
      <c r="I403" s="182">
        <f xml:space="preserve"> PR19FDPublishedTables!I$427</f>
        <v>0</v>
      </c>
      <c r="J403" s="182">
        <f xml:space="preserve"> PR19FDPublishedTables!J$427</f>
        <v>0</v>
      </c>
      <c r="K403" s="182">
        <f xml:space="preserve"> PR19FDPublishedTables!K$427</f>
        <v>0</v>
      </c>
      <c r="L403" s="182">
        <f xml:space="preserve"> PR19FDPublishedTables!L$427</f>
        <v>0</v>
      </c>
      <c r="M403" s="182">
        <f xml:space="preserve"> PR19FDPublishedTables!M$427</f>
        <v>796.54296851230674</v>
      </c>
      <c r="N403" s="182">
        <f xml:space="preserve"> PR19FDPublishedTables!N$427</f>
        <v>755.75002234604585</v>
      </c>
      <c r="O403" s="182">
        <f xml:space="preserve"> PR19FDPublishedTables!O$427</f>
        <v>717.46669849251862</v>
      </c>
      <c r="P403" s="182">
        <f xml:space="preserve"> PR19FDPublishedTables!P$427</f>
        <v>681.44908256568829</v>
      </c>
      <c r="Q403" s="182">
        <f xml:space="preserve"> PR19FDPublishedTables!Q$427</f>
        <v>647.51502814410128</v>
      </c>
    </row>
    <row r="404" spans="1:17" s="260" customFormat="1" hidden="1" outlineLevel="2">
      <c r="A404" s="257"/>
      <c r="B404" s="258"/>
      <c r="C404" s="259"/>
      <c r="D404" s="256"/>
      <c r="E404" s="182" t="str">
        <f xml:space="preserve"> PR19FDPublishedTables!E$465</f>
        <v>Average post 2020 investment RCV - WWN - real</v>
      </c>
      <c r="F404" s="182">
        <f xml:space="preserve"> PR19FDPublishedTables!F$465</f>
        <v>0</v>
      </c>
      <c r="G404" s="182" t="str">
        <f xml:space="preserve"> PR19FDPublishedTables!G$465</f>
        <v>£m</v>
      </c>
      <c r="H404" s="182">
        <f xml:space="preserve"> PR19FDPublishedTables!H$465</f>
        <v>0</v>
      </c>
      <c r="I404" s="182">
        <f xml:space="preserve"> PR19FDPublishedTables!I$465</f>
        <v>0</v>
      </c>
      <c r="J404" s="182">
        <f xml:space="preserve"> PR19FDPublishedTables!J$465</f>
        <v>0</v>
      </c>
      <c r="K404" s="182">
        <f xml:space="preserve"> PR19FDPublishedTables!K$465</f>
        <v>0</v>
      </c>
      <c r="L404" s="182">
        <f xml:space="preserve"> PR19FDPublishedTables!L$465</f>
        <v>0</v>
      </c>
      <c r="M404" s="182">
        <f xml:space="preserve"> PR19FDPublishedTables!M$465</f>
        <v>43.102260176447601</v>
      </c>
      <c r="N404" s="182">
        <f xml:space="preserve"> PR19FDPublishedTables!N$465</f>
        <v>125.06909910701079</v>
      </c>
      <c r="O404" s="182">
        <f xml:space="preserve"> PR19FDPublishedTables!O$465</f>
        <v>194.8679035854818</v>
      </c>
      <c r="P404" s="182">
        <f xml:space="preserve"> PR19FDPublishedTables!P$465</f>
        <v>254.85058537966961</v>
      </c>
      <c r="Q404" s="182">
        <f xml:space="preserve"> PR19FDPublishedTables!Q$465</f>
        <v>307.48780837704516</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1635.0753599247857</v>
      </c>
      <c r="N405" s="317">
        <f t="shared" si="228"/>
        <v>880.8191214530566</v>
      </c>
      <c r="O405" s="317">
        <f t="shared" si="228"/>
        <v>912.33460207800044</v>
      </c>
      <c r="P405" s="317">
        <f t="shared" si="228"/>
        <v>936.2996679453579</v>
      </c>
      <c r="Q405" s="317">
        <f t="shared" si="228"/>
        <v>955.00283652114649</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859.631914470879</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44.70085955248571</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850.44858202046578</v>
      </c>
      <c r="M416" s="280">
        <f t="shared" si="233"/>
        <v>814.93105491839333</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860.61669133442433</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44.327635428162914</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851.95764081782329</v>
      </c>
      <c r="M421" s="280">
        <f t="shared" si="237"/>
        <v>816.28905590626141</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93.143244921395876</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2.4030957189720143</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90.740149202423851</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832.76560916946767</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833.93068021202907</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45.125371221032196</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1711.8216606025289</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850.44858202046578</v>
      </c>
      <c r="M435" s="323">
        <f t="shared" si="246"/>
        <v>814.93105491839333</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851.95764081782329</v>
      </c>
      <c r="M436" s="323">
        <f t="shared" si="247"/>
        <v>816.28905590626141</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90.740149202423851</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1702.4062228382891</v>
      </c>
      <c r="M438" s="324">
        <f t="shared" si="249"/>
        <v>1721.9602600270787</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859.06270209617969</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860.58704601947727</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1719.6497481156571</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1719.6497481156571</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1702.4062228382891</v>
      </c>
      <c r="N446" s="197">
        <f t="shared" ref="N446" si="265" xml:space="preserve"> M438</f>
        <v>1721.9602600270787</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17.243525277368008</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1702.4062228382891</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17.243525277368008</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1719.6497481156571</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1721.9602600270787</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1711.8216606025289</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684.72866424101164</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1635.0753599247857</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654.03014396991432</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1711.8216606025289</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1635.0753599247857</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41.895108772290797</v>
      </c>
      <c r="N492" s="297">
        <f>Inp!N$156</f>
        <v>38.972137253447301</v>
      </c>
      <c r="O492" s="297">
        <f>Inp!O$156</f>
        <v>36.441734938630297</v>
      </c>
      <c r="P492" s="297">
        <f>Inp!P$156</f>
        <v>34.139041659851102</v>
      </c>
      <c r="Q492" s="297">
        <f>Inp!Q$156</f>
        <v>31.997240119811998</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41.895108772290797</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41.895108772290797</v>
      </c>
      <c r="N496" s="287">
        <f t="shared" si="301"/>
        <v>38.829501985125432</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0.85924267576627655</v>
      </c>
      <c r="N498" s="279">
        <f t="shared" si="302"/>
        <v>-38.829501985125432</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9.1800000000000007E-2</v>
      </c>
      <c r="N500" s="295">
        <f xml:space="preserve"> Inp!N$175</f>
        <v>9.1800000000000007E-2</v>
      </c>
      <c r="O500" s="295">
        <f xml:space="preserve"> Inp!O$175</f>
        <v>9.1800000000000007E-2</v>
      </c>
      <c r="P500" s="295">
        <f xml:space="preserve"> Inp!P$175</f>
        <v>9.1800000000000007E-2</v>
      </c>
      <c r="Q500" s="295">
        <f xml:space="preserve"> Inp!Q$175</f>
        <v>9.1800000000000007E-2</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41.895108772290797</v>
      </c>
      <c r="N501" s="287">
        <f t="shared" si="303"/>
        <v>38.829501985125432</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0.85924267576627655</v>
      </c>
      <c r="N502" s="279">
        <f t="shared" si="304"/>
        <v>-38.829501985125432</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3.9248494629316397</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41.895108772290797</v>
      </c>
      <c r="N505" s="279">
        <f t="shared" ref="N505" si="310" xml:space="preserve"> M508</f>
        <v>38.829501985125432</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0.85924267576627655</v>
      </c>
      <c r="N506" s="279">
        <f t="shared" si="314"/>
        <v>-38.829501985125432</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3.9248494629316397</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41.895108772290797</v>
      </c>
      <c r="M508" s="279">
        <f t="shared" si="316"/>
        <v>38.829501985125432</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41.895108772290797</v>
      </c>
      <c r="N511" s="279">
        <f t="shared" si="317"/>
        <v>38.829501985125432</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0.85924267576627655</v>
      </c>
      <c r="N512" s="279">
        <f t="shared" si="318"/>
        <v>-38.829501985125432</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3.9248494629316397</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41.895108772290797</v>
      </c>
      <c r="M514" s="279">
        <f t="shared" si="320"/>
        <v>38.829501985125432</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20.947554386145399</v>
      </c>
      <c r="M515" s="279">
        <f t="shared" si="321"/>
        <v>40.791926716591249</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39.439536272553433</v>
      </c>
      <c r="N519" s="279">
        <f t="shared" si="322"/>
        <v>35.835399556708779</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0.80888040802088479</v>
      </c>
      <c r="N520" s="279">
        <f t="shared" si="323"/>
        <v>-35.835399556708779</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3.6948046512767223</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40.221765858924982</v>
      </c>
      <c r="M522" s="279">
        <f t="shared" si="325"/>
        <v>36.553612029297589</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20.110882929462491</v>
      </c>
      <c r="M523" s="279">
        <f t="shared" si="326"/>
        <v>38.401014354935946</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3.6948046512767223</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36.553612029297589</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38.401014354935946</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39.439536272553433</v>
      </c>
      <c r="N531" s="197">
        <f t="shared" si="330"/>
        <v>35.835399556708779</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0.80888040802088479</v>
      </c>
      <c r="N532" s="197">
        <f t="shared" si="331"/>
        <v>-35.835399556708779</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40.248416680574316</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PR19FDPublishedTables!E$542</f>
        <v>RCV (RPI inflated RCV) 31 March 2020 post midnight adjustments - BR - real</v>
      </c>
      <c r="F535" s="182">
        <f xml:space="preserve"> PR19FDPublishedTables!F$542</f>
        <v>0</v>
      </c>
      <c r="G535" s="182" t="str">
        <f xml:space="preserve"> PR19FDPublishedTables!G$542</f>
        <v>£m</v>
      </c>
      <c r="H535" s="182">
        <f xml:space="preserve"> PR19FDPublishedTables!H$542</f>
        <v>0</v>
      </c>
      <c r="I535" s="182">
        <f xml:space="preserve"> PR19FDPublishedTables!I$542</f>
        <v>0</v>
      </c>
      <c r="J535" s="182">
        <f xml:space="preserve"> PR19FDPublishedTables!J$542</f>
        <v>0</v>
      </c>
      <c r="K535" s="182">
        <f xml:space="preserve"> PR19FDPublishedTables!K$542</f>
        <v>0</v>
      </c>
      <c r="L535" s="182">
        <f xml:space="preserve"> PR19FDPublishedTables!L$542</f>
        <v>40.221765858924982</v>
      </c>
      <c r="M535" s="182">
        <f xml:space="preserve"> PR19FDPublishedTables!M$542</f>
        <v>0</v>
      </c>
      <c r="N535" s="182">
        <f xml:space="preserve"> PR19FDPublishedTables!N$542</f>
        <v>0</v>
      </c>
      <c r="O535" s="182">
        <f xml:space="preserve"> PR19FDPublishedTables!O$542</f>
        <v>0</v>
      </c>
      <c r="P535" s="182">
        <f xml:space="preserve"> PR19FDPublishedTables!P$542</f>
        <v>0</v>
      </c>
      <c r="Q535" s="182">
        <f xml:space="preserve"> PR19FDPublishedTables!Q$542</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40.248416680574316</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3.6948046512767223</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36.553612029297589</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38.401014354935946</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PR19FDPublishedTables!E$581</f>
        <v>RCV (CPIH inflated RCV) 31 March 2020 post midnight adjustments - BR - real</v>
      </c>
      <c r="F543" s="182">
        <f xml:space="preserve"> PR19FDPublishedTables!F$581</f>
        <v>0</v>
      </c>
      <c r="G543" s="182" t="str">
        <f xml:space="preserve"> PR19FDPublishedTables!G$581</f>
        <v>£m</v>
      </c>
      <c r="H543" s="182">
        <f xml:space="preserve"> PR19FDPublishedTables!H$581</f>
        <v>0</v>
      </c>
      <c r="I543" s="182">
        <f xml:space="preserve"> PR19FDPublishedTables!I$581</f>
        <v>0</v>
      </c>
      <c r="J543" s="182">
        <f xml:space="preserve"> PR19FDPublishedTables!J$581</f>
        <v>0</v>
      </c>
      <c r="K543" s="182">
        <f xml:space="preserve"> PR19FDPublishedTables!K$581</f>
        <v>0</v>
      </c>
      <c r="L543" s="182">
        <f xml:space="preserve"> PR19FDPublishedTables!L$581</f>
        <v>40.221765858924982</v>
      </c>
      <c r="M543" s="182">
        <f xml:space="preserve"> PR19FDPublishedTables!M$581</f>
        <v>0</v>
      </c>
      <c r="N543" s="182">
        <f xml:space="preserve"> PR19FDPublishedTables!N$581</f>
        <v>0</v>
      </c>
      <c r="O543" s="182">
        <f xml:space="preserve"> PR19FDPublishedTables!O$581</f>
        <v>0</v>
      </c>
      <c r="P543" s="182">
        <f xml:space="preserve"> PR19FDPublishedTables!P$581</f>
        <v>0</v>
      </c>
      <c r="Q543" s="182">
        <f xml:space="preserve"> PR19FDPublishedTables!Q$581</f>
        <v>0</v>
      </c>
    </row>
    <row r="544" spans="1:17" s="260" customFormat="1" hidden="1" outlineLevel="2">
      <c r="A544" s="257"/>
      <c r="B544" s="258"/>
      <c r="C544" s="259"/>
      <c r="D544" s="197"/>
      <c r="E544" s="182" t="str">
        <f xml:space="preserve"> PR19FDPublishedTables!E$594</f>
        <v>Opening RCV (CPIH inflated RCV) - BR - real</v>
      </c>
      <c r="F544" s="182">
        <f xml:space="preserve"> PR19FDPublishedTables!F$594</f>
        <v>0</v>
      </c>
      <c r="G544" s="182" t="str">
        <f xml:space="preserve"> PR19FDPublishedTables!G$594</f>
        <v>£m</v>
      </c>
      <c r="H544" s="182">
        <f xml:space="preserve"> PR19FDPublishedTables!H$594</f>
        <v>0</v>
      </c>
      <c r="I544" s="182">
        <f xml:space="preserve"> PR19FDPublishedTables!I$594</f>
        <v>0</v>
      </c>
      <c r="J544" s="182">
        <f xml:space="preserve"> PR19FDPublishedTables!J$594</f>
        <v>0</v>
      </c>
      <c r="K544" s="182">
        <f xml:space="preserve"> PR19FDPublishedTables!K$594</f>
        <v>0</v>
      </c>
      <c r="L544" s="182">
        <f xml:space="preserve"> PR19FDPublishedTables!L$594</f>
        <v>0</v>
      </c>
      <c r="M544" s="182">
        <f xml:space="preserve"> PR19FDPublishedTables!M$594</f>
        <v>40.221765858924989</v>
      </c>
      <c r="N544" s="182">
        <f xml:space="preserve"> PR19FDPublishedTables!N$594</f>
        <v>36.529407753075681</v>
      </c>
      <c r="O544" s="182">
        <f xml:space="preserve"> PR19FDPublishedTables!O$594</f>
        <v>33.176008121343258</v>
      </c>
      <c r="P544" s="182">
        <f xml:space="preserve"> PR19FDPublishedTables!P$594</f>
        <v>30.130450575803998</v>
      </c>
      <c r="Q544" s="182">
        <f xml:space="preserve"> PR19FDPublishedTables!Q$594</f>
        <v>27.364475212945152</v>
      </c>
    </row>
    <row r="545" spans="1:17" s="260" customFormat="1" hidden="1" outlineLevel="2">
      <c r="A545" s="257"/>
      <c r="B545" s="258"/>
      <c r="C545" s="259"/>
      <c r="D545" s="256" t="str">
        <f xml:space="preserve"> PR19FDPublishedTables!D$595</f>
        <v>less</v>
      </c>
      <c r="E545" s="182" t="str">
        <f xml:space="preserve"> PR19FDPublishedTables!E$595</f>
        <v>RCV - CPI(H) bf depreciation - BR - real</v>
      </c>
      <c r="F545" s="182">
        <f xml:space="preserve"> PR19FDPublishedTables!F$595</f>
        <v>0</v>
      </c>
      <c r="G545" s="182" t="str">
        <f xml:space="preserve"> PR19FDPublishedTables!G$595</f>
        <v>£m</v>
      </c>
      <c r="H545" s="182">
        <f xml:space="preserve"> PR19FDPublishedTables!H$595</f>
        <v>0</v>
      </c>
      <c r="I545" s="182">
        <f xml:space="preserve"> PR19FDPublishedTables!I$595</f>
        <v>0</v>
      </c>
      <c r="J545" s="182">
        <f xml:space="preserve"> PR19FDPublishedTables!J$595</f>
        <v>0</v>
      </c>
      <c r="K545" s="182">
        <f xml:space="preserve"> PR19FDPublishedTables!K$595</f>
        <v>0</v>
      </c>
      <c r="L545" s="182">
        <f xml:space="preserve"> PR19FDPublishedTables!L$595</f>
        <v>0</v>
      </c>
      <c r="M545" s="182">
        <f xml:space="preserve"> PR19FDPublishedTables!M$595</f>
        <v>3.6923581058493085</v>
      </c>
      <c r="N545" s="182">
        <f xml:space="preserve"> PR19FDPublishedTables!N$595</f>
        <v>3.3533996317323416</v>
      </c>
      <c r="O545" s="182">
        <f xml:space="preserve"> PR19FDPublishedTables!O$595</f>
        <v>3.0455575455393151</v>
      </c>
      <c r="P545" s="182">
        <f xml:space="preserve"> PR19FDPublishedTables!P$595</f>
        <v>2.7659753628588066</v>
      </c>
      <c r="Q545" s="182">
        <f xml:space="preserve"> PR19FDPublishedTables!Q$595</f>
        <v>2.512058824548367</v>
      </c>
    </row>
    <row r="546" spans="1:17" s="260" customFormat="1" hidden="1" outlineLevel="2">
      <c r="A546" s="257"/>
      <c r="B546" s="258"/>
      <c r="C546" s="259"/>
      <c r="D546" s="256" t="str">
        <f xml:space="preserve"> PR19FDPublishedTables!D$596</f>
        <v>less</v>
      </c>
      <c r="E546" s="182" t="str">
        <f xml:space="preserve"> PR19FDPublishedTables!E$596</f>
        <v>Other adjustments CPI(H) - BR - real</v>
      </c>
      <c r="F546" s="182">
        <f xml:space="preserve"> PR19FDPublishedTables!F$596</f>
        <v>0</v>
      </c>
      <c r="G546" s="182" t="str">
        <f xml:space="preserve"> PR19FDPublishedTables!G$596</f>
        <v>£m</v>
      </c>
      <c r="H546" s="182">
        <f xml:space="preserve"> PR19FDPublishedTables!H$596</f>
        <v>0</v>
      </c>
      <c r="I546" s="182">
        <f xml:space="preserve"> PR19FDPublishedTables!I$596</f>
        <v>0</v>
      </c>
      <c r="J546" s="182">
        <f xml:space="preserve"> PR19FDPublishedTables!J$596</f>
        <v>0</v>
      </c>
      <c r="K546" s="182">
        <f xml:space="preserve"> PR19FDPublishedTables!K$596</f>
        <v>0</v>
      </c>
      <c r="L546" s="182">
        <f xml:space="preserve"> PR19FDPublishedTables!L$596</f>
        <v>0</v>
      </c>
      <c r="M546" s="182">
        <f xml:space="preserve"> PR19FDPublishedTables!M$596</f>
        <v>0</v>
      </c>
      <c r="N546" s="182">
        <f xml:space="preserve"> PR19FDPublishedTables!N$596</f>
        <v>0</v>
      </c>
      <c r="O546" s="182">
        <f xml:space="preserve"> PR19FDPublishedTables!O$596</f>
        <v>0</v>
      </c>
      <c r="P546" s="182">
        <f xml:space="preserve"> PR19FDPublishedTables!P$596</f>
        <v>0</v>
      </c>
      <c r="Q546" s="182">
        <f xml:space="preserve"> PR19FDPublishedTables!Q$596</f>
        <v>0</v>
      </c>
    </row>
    <row r="547" spans="1:17" s="260" customFormat="1" hidden="1" outlineLevel="2">
      <c r="A547" s="257"/>
      <c r="B547" s="258"/>
      <c r="C547" s="259"/>
      <c r="D547" s="256"/>
      <c r="E547" s="182" t="str">
        <f xml:space="preserve"> PR19FDPublishedTables!E$597</f>
        <v>Closing RCV (CPIH inflated RCV) - BR - real</v>
      </c>
      <c r="F547" s="182">
        <f xml:space="preserve"> PR19FDPublishedTables!F$597</f>
        <v>0</v>
      </c>
      <c r="G547" s="182" t="str">
        <f xml:space="preserve"> PR19FDPublishedTables!G$597</f>
        <v>£m</v>
      </c>
      <c r="H547" s="182">
        <f xml:space="preserve"> PR19FDPublishedTables!H$597</f>
        <v>0</v>
      </c>
      <c r="I547" s="182">
        <f xml:space="preserve"> PR19FDPublishedTables!I$597</f>
        <v>0</v>
      </c>
      <c r="J547" s="182">
        <f xml:space="preserve"> PR19FDPublishedTables!J$597</f>
        <v>0</v>
      </c>
      <c r="K547" s="182">
        <f xml:space="preserve"> PR19FDPublishedTables!K$597</f>
        <v>0</v>
      </c>
      <c r="L547" s="182">
        <f xml:space="preserve"> PR19FDPublishedTables!L$597</f>
        <v>0</v>
      </c>
      <c r="M547" s="182">
        <f xml:space="preserve"> PR19FDPublishedTables!M$597</f>
        <v>36.529407753075681</v>
      </c>
      <c r="N547" s="182">
        <f xml:space="preserve"> PR19FDPublishedTables!N$597</f>
        <v>33.176008121343337</v>
      </c>
      <c r="O547" s="182">
        <f xml:space="preserve"> PR19FDPublishedTables!O$597</f>
        <v>30.130450575803945</v>
      </c>
      <c r="P547" s="182">
        <f xml:space="preserve"> PR19FDPublishedTables!P$597</f>
        <v>27.364475212945191</v>
      </c>
      <c r="Q547" s="182">
        <f xml:space="preserve"> PR19FDPublishedTables!Q$597</f>
        <v>24.852416388396783</v>
      </c>
    </row>
    <row r="548" spans="1:17" s="260" customFormat="1" hidden="1" outlineLevel="2">
      <c r="A548" s="257"/>
      <c r="B548" s="258"/>
      <c r="C548" s="259"/>
      <c r="D548" s="256"/>
      <c r="E548" s="182" t="str">
        <f xml:space="preserve"> PR19FDPublishedTables!E$601</f>
        <v>Average CPIH inflated RCV - BR - real</v>
      </c>
      <c r="F548" s="182">
        <f xml:space="preserve"> PR19FDPublishedTables!F$601</f>
        <v>0</v>
      </c>
      <c r="G548" s="182" t="str">
        <f xml:space="preserve"> PR19FDPublishedTables!G$601</f>
        <v>£m</v>
      </c>
      <c r="H548" s="182">
        <f xml:space="preserve"> PR19FDPublishedTables!H$601</f>
        <v>0</v>
      </c>
      <c r="I548" s="182">
        <f xml:space="preserve"> PR19FDPublishedTables!I$601</f>
        <v>0</v>
      </c>
      <c r="J548" s="182">
        <f xml:space="preserve"> PR19FDPublishedTables!J$601</f>
        <v>0</v>
      </c>
      <c r="K548" s="182">
        <f xml:space="preserve"> PR19FDPublishedTables!K$601</f>
        <v>0</v>
      </c>
      <c r="L548" s="182">
        <f xml:space="preserve"> PR19FDPublishedTables!L$601</f>
        <v>0</v>
      </c>
      <c r="M548" s="182">
        <f xml:space="preserve"> PR19FDPublishedTables!M$601</f>
        <v>38.375586806000335</v>
      </c>
      <c r="N548" s="182">
        <f xml:space="preserve"> PR19FDPublishedTables!N$601</f>
        <v>34.852707937209509</v>
      </c>
      <c r="O548" s="182">
        <f xml:space="preserve"> PR19FDPublishedTables!O$601</f>
        <v>31.653229348573603</v>
      </c>
      <c r="P548" s="182">
        <f xml:space="preserve"> PR19FDPublishedTables!P$601</f>
        <v>28.747462894374593</v>
      </c>
      <c r="Q548" s="182">
        <f xml:space="preserve"> PR19FDPublishedTables!Q$601</f>
        <v>26.108445800670967</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PR19FDPublishedTables!E$623</f>
        <v>RCV (post 2020 investment RCV) 31 March 2020 post midnight adjustments - BR - real</v>
      </c>
      <c r="F550" s="182">
        <f xml:space="preserve"> PR19FDPublishedTables!F$623</f>
        <v>0</v>
      </c>
      <c r="G550" s="182" t="str">
        <f xml:space="preserve"> PR19FDPublishedTables!G$623</f>
        <v>£m</v>
      </c>
      <c r="H550" s="182">
        <f xml:space="preserve"> PR19FDPublishedTables!H$623</f>
        <v>0</v>
      </c>
      <c r="I550" s="182">
        <f xml:space="preserve"> PR19FDPublishedTables!I$623</f>
        <v>0</v>
      </c>
      <c r="J550" s="182">
        <f xml:space="preserve"> PR19FDPublishedTables!J$623</f>
        <v>0</v>
      </c>
      <c r="K550" s="182">
        <f xml:space="preserve"> PR19FDPublishedTables!K$623</f>
        <v>0</v>
      </c>
      <c r="L550" s="182">
        <f xml:space="preserve"> PR19FDPublishedTables!L$623</f>
        <v>0</v>
      </c>
      <c r="M550" s="182">
        <f xml:space="preserve"> PR19FDPublishedTables!M$623</f>
        <v>0</v>
      </c>
      <c r="N550" s="182">
        <f xml:space="preserve"> PR19FDPublishedTables!N$623</f>
        <v>0</v>
      </c>
      <c r="O550" s="182">
        <f xml:space="preserve"> PR19FDPublishedTables!O$623</f>
        <v>0</v>
      </c>
      <c r="P550" s="182">
        <f xml:space="preserve"> PR19FDPublishedTables!P$623</f>
        <v>0</v>
      </c>
      <c r="Q550" s="182">
        <f xml:space="preserve"> PR19FDPublishedTables!Q$623</f>
        <v>0</v>
      </c>
    </row>
    <row r="551" spans="1:17" s="260" customFormat="1" hidden="1" outlineLevel="2">
      <c r="A551" s="257"/>
      <c r="B551" s="258"/>
      <c r="C551" s="259"/>
      <c r="D551" s="256"/>
      <c r="E551" s="182" t="str">
        <f xml:space="preserve"> PR19FDPublishedTables!E$633</f>
        <v>Opening RCV (Post 2020 investment RCV) - BR - real</v>
      </c>
      <c r="F551" s="182">
        <f xml:space="preserve"> PR19FDPublishedTables!F$633</f>
        <v>0</v>
      </c>
      <c r="G551" s="182" t="str">
        <f xml:space="preserve"> PR19FDPublishedTables!G$633</f>
        <v>£m</v>
      </c>
      <c r="H551" s="182">
        <f xml:space="preserve"> PR19FDPublishedTables!H$633</f>
        <v>0</v>
      </c>
      <c r="I551" s="182">
        <f xml:space="preserve"> PR19FDPublishedTables!I$633</f>
        <v>0</v>
      </c>
      <c r="J551" s="182">
        <f xml:space="preserve"> PR19FDPublishedTables!J$633</f>
        <v>0</v>
      </c>
      <c r="K551" s="182">
        <f xml:space="preserve"> PR19FDPublishedTables!K$633</f>
        <v>0</v>
      </c>
      <c r="L551" s="182">
        <f xml:space="preserve"> PR19FDPublishedTables!L$633</f>
        <v>0</v>
      </c>
      <c r="M551" s="182">
        <f xml:space="preserve"> PR19FDPublishedTables!M$633</f>
        <v>0</v>
      </c>
      <c r="N551" s="182">
        <f xml:space="preserve"> PR19FDPublishedTables!N$633</f>
        <v>4.2639903645065091</v>
      </c>
      <c r="O551" s="182">
        <f xml:space="preserve"> PR19FDPublishedTables!O$633</f>
        <v>8.4404623590848598</v>
      </c>
      <c r="P551" s="182">
        <f xml:space="preserve"> PR19FDPublishedTables!P$633</f>
        <v>12.722253319480993</v>
      </c>
      <c r="Q551" s="182">
        <f xml:space="preserve"> PR19FDPublishedTables!Q$633</f>
        <v>16.660049744355661</v>
      </c>
    </row>
    <row r="552" spans="1:17" s="260" customFormat="1" hidden="1" outlineLevel="2">
      <c r="A552" s="257"/>
      <c r="B552" s="258"/>
      <c r="C552" s="259"/>
      <c r="D552" s="256" t="str">
        <f xml:space="preserve"> PR19FDPublishedTables!D$634</f>
        <v>plus</v>
      </c>
      <c r="E552" s="182" t="str">
        <f xml:space="preserve"> PR19FDPublishedTables!E$634</f>
        <v>Bio resources: Non-PAYG Totex - real</v>
      </c>
      <c r="F552" s="182">
        <f xml:space="preserve"> PR19FDPublishedTables!F$634</f>
        <v>0</v>
      </c>
      <c r="G552" s="182" t="str">
        <f xml:space="preserve"> PR19FDPublishedTables!G$634</f>
        <v>£m</v>
      </c>
      <c r="H552" s="182">
        <f xml:space="preserve"> PR19FDPublishedTables!H$634</f>
        <v>0</v>
      </c>
      <c r="I552" s="182">
        <f xml:space="preserve"> PR19FDPublishedTables!I$634</f>
        <v>0</v>
      </c>
      <c r="J552" s="182">
        <f xml:space="preserve"> PR19FDPublishedTables!J$634</f>
        <v>0</v>
      </c>
      <c r="K552" s="182">
        <f xml:space="preserve"> PR19FDPublishedTables!K$634</f>
        <v>0</v>
      </c>
      <c r="L552" s="182">
        <f xml:space="preserve"> PR19FDPublishedTables!L$634</f>
        <v>0</v>
      </c>
      <c r="M552" s="182">
        <f xml:space="preserve"> PR19FDPublishedTables!M$634</f>
        <v>4.3634776550414553</v>
      </c>
      <c r="N552" s="182">
        <f xml:space="preserve"> PR19FDPublishedTables!N$634</f>
        <v>4.4728918902986532</v>
      </c>
      <c r="O552" s="182">
        <f xml:space="preserve"> PR19FDPublishedTables!O$634</f>
        <v>4.7755587842513272</v>
      </c>
      <c r="P552" s="182">
        <f xml:space="preserve"> PR19FDPublishedTables!P$634</f>
        <v>4.6233434058974758</v>
      </c>
      <c r="Q552" s="182">
        <f xml:space="preserve"> PR19FDPublishedTables!Q$634</f>
        <v>4.3649907142696298</v>
      </c>
    </row>
    <row r="553" spans="1:17" s="260" customFormat="1" hidden="1" outlineLevel="2">
      <c r="A553" s="257"/>
      <c r="B553" s="258"/>
      <c r="C553" s="259"/>
      <c r="D553" s="256" t="str">
        <f xml:space="preserve"> PR19FDPublishedTables!D$635</f>
        <v>less</v>
      </c>
      <c r="E553" s="182" t="str">
        <f xml:space="preserve"> PR19FDPublishedTables!E$635</f>
        <v>RCV additions depreciation - BR - real POS</v>
      </c>
      <c r="F553" s="182">
        <f xml:space="preserve"> PR19FDPublishedTables!F$635</f>
        <v>0</v>
      </c>
      <c r="G553" s="182" t="str">
        <f xml:space="preserve"> PR19FDPublishedTables!G$635</f>
        <v>£m</v>
      </c>
      <c r="H553" s="182">
        <f xml:space="preserve"> PR19FDPublishedTables!H$635</f>
        <v>0</v>
      </c>
      <c r="I553" s="182">
        <f xml:space="preserve"> PR19FDPublishedTables!I$635</f>
        <v>0</v>
      </c>
      <c r="J553" s="182">
        <f xml:space="preserve"> PR19FDPublishedTables!J$635</f>
        <v>0</v>
      </c>
      <c r="K553" s="182">
        <f xml:space="preserve"> PR19FDPublishedTables!K$635</f>
        <v>0</v>
      </c>
      <c r="L553" s="182">
        <f xml:space="preserve"> PR19FDPublishedTables!L$635</f>
        <v>0</v>
      </c>
      <c r="M553" s="182">
        <f xml:space="preserve"> PR19FDPublishedTables!M$635</f>
        <v>9.9487290534944733E-2</v>
      </c>
      <c r="N553" s="182">
        <f xml:space="preserve"> PR19FDPublishedTables!N$635</f>
        <v>0.2964198957203063</v>
      </c>
      <c r="O553" s="182">
        <f xml:space="preserve"> PR19FDPublishedTables!O$635</f>
        <v>0.49376782385520013</v>
      </c>
      <c r="P553" s="182">
        <f xml:space="preserve"> PR19FDPublishedTables!P$635</f>
        <v>0.68554698102279521</v>
      </c>
      <c r="Q553" s="182">
        <f xml:space="preserve"> PR19FDPublishedTables!Q$635</f>
        <v>0.85922005662796563</v>
      </c>
    </row>
    <row r="554" spans="1:17" s="260" customFormat="1" hidden="1" outlineLevel="2">
      <c r="A554" s="257"/>
      <c r="B554" s="258"/>
      <c r="C554" s="259"/>
      <c r="D554" s="256"/>
      <c r="E554" s="182" t="str">
        <f xml:space="preserve"> PR19FDPublishedTables!E$636</f>
        <v>Closing RCV (Post 2020 investment RCV) - BR - real</v>
      </c>
      <c r="F554" s="182">
        <f xml:space="preserve"> PR19FDPublishedTables!F$636</f>
        <v>0</v>
      </c>
      <c r="G554" s="182" t="str">
        <f xml:space="preserve"> PR19FDPublishedTables!G$636</f>
        <v>£m</v>
      </c>
      <c r="H554" s="182">
        <f xml:space="preserve"> PR19FDPublishedTables!H$636</f>
        <v>0</v>
      </c>
      <c r="I554" s="182">
        <f xml:space="preserve"> PR19FDPublishedTables!I$636</f>
        <v>0</v>
      </c>
      <c r="J554" s="182">
        <f xml:space="preserve"> PR19FDPublishedTables!J$636</f>
        <v>0</v>
      </c>
      <c r="K554" s="182">
        <f xml:space="preserve"> PR19FDPublishedTables!K$636</f>
        <v>0</v>
      </c>
      <c r="L554" s="182">
        <f xml:space="preserve"> PR19FDPublishedTables!L$636</f>
        <v>0</v>
      </c>
      <c r="M554" s="182">
        <f xml:space="preserve"> PR19FDPublishedTables!M$636</f>
        <v>4.2639903645065109</v>
      </c>
      <c r="N554" s="182">
        <f xml:space="preserve"> PR19FDPublishedTables!N$636</f>
        <v>8.4404623590848562</v>
      </c>
      <c r="O554" s="182">
        <f xml:space="preserve"> PR19FDPublishedTables!O$636</f>
        <v>12.722253319480988</v>
      </c>
      <c r="P554" s="182">
        <f xml:space="preserve"> PR19FDPublishedTables!P$636</f>
        <v>16.660049744355675</v>
      </c>
      <c r="Q554" s="182">
        <f xml:space="preserve"> PR19FDPublishedTables!Q$636</f>
        <v>20.165820401997326</v>
      </c>
    </row>
    <row r="555" spans="1:17" s="260" customFormat="1" hidden="1" outlineLevel="2">
      <c r="A555" s="257"/>
      <c r="B555" s="258"/>
      <c r="C555" s="259"/>
      <c r="D555" s="256"/>
      <c r="E555" s="182" t="str">
        <f xml:space="preserve"> PR19FDPublishedTables!E$640</f>
        <v>Average post 2020 investment RCV - BR - real</v>
      </c>
      <c r="F555" s="182">
        <f xml:space="preserve"> PR19FDPublishedTables!F$640</f>
        <v>0</v>
      </c>
      <c r="G555" s="182" t="str">
        <f xml:space="preserve"> PR19FDPublishedTables!G$640</f>
        <v>£m</v>
      </c>
      <c r="H555" s="182">
        <f xml:space="preserve"> PR19FDPublishedTables!H$640</f>
        <v>0</v>
      </c>
      <c r="I555" s="182">
        <f xml:space="preserve"> PR19FDPublishedTables!I$640</f>
        <v>0</v>
      </c>
      <c r="J555" s="182">
        <f xml:space="preserve"> PR19FDPublishedTables!J$640</f>
        <v>0</v>
      </c>
      <c r="K555" s="182">
        <f xml:space="preserve"> PR19FDPublishedTables!K$640</f>
        <v>0</v>
      </c>
      <c r="L555" s="182">
        <f xml:space="preserve"> PR19FDPublishedTables!L$640</f>
        <v>0</v>
      </c>
      <c r="M555" s="182">
        <f xml:space="preserve"> PR19FDPublishedTables!M$640</f>
        <v>2.1319951822532555</v>
      </c>
      <c r="N555" s="182">
        <f xml:space="preserve"> PR19FDPublishedTables!N$640</f>
        <v>6.3522263617956831</v>
      </c>
      <c r="O555" s="182">
        <f xml:space="preserve"> PR19FDPublishedTables!O$640</f>
        <v>10.581357839282923</v>
      </c>
      <c r="P555" s="182">
        <f xml:space="preserve"> PR19FDPublishedTables!P$640</f>
        <v>14.691151531918333</v>
      </c>
      <c r="Q555" s="182">
        <f xml:space="preserve"> PR19FDPublishedTables!Q$640</f>
        <v>18.412935073176492</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38.401014354935946</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PR19FDPublishedTables!E$601</f>
        <v>Average CPIH inflated RCV - BR - real</v>
      </c>
      <c r="F558" s="182">
        <f xml:space="preserve"> PR19FDPublishedTables!F$601</f>
        <v>0</v>
      </c>
      <c r="G558" s="182" t="str">
        <f xml:space="preserve"> PR19FDPublishedTables!G$601</f>
        <v>£m</v>
      </c>
      <c r="H558" s="182">
        <f xml:space="preserve"> PR19FDPublishedTables!H$601</f>
        <v>0</v>
      </c>
      <c r="I558" s="182">
        <f xml:space="preserve"> PR19FDPublishedTables!I$601</f>
        <v>0</v>
      </c>
      <c r="J558" s="182">
        <f xml:space="preserve"> PR19FDPublishedTables!J$601</f>
        <v>0</v>
      </c>
      <c r="K558" s="182">
        <f xml:space="preserve"> PR19FDPublishedTables!K$601</f>
        <v>0</v>
      </c>
      <c r="L558" s="182">
        <f xml:space="preserve"> PR19FDPublishedTables!L$601</f>
        <v>0</v>
      </c>
      <c r="M558" s="182">
        <f xml:space="preserve"> PR19FDPublishedTables!M$601</f>
        <v>38.375586806000335</v>
      </c>
      <c r="N558" s="182">
        <f xml:space="preserve"> PR19FDPublishedTables!N$601</f>
        <v>34.852707937209509</v>
      </c>
      <c r="O558" s="182">
        <f xml:space="preserve"> PR19FDPublishedTables!O$601</f>
        <v>31.653229348573603</v>
      </c>
      <c r="P558" s="182">
        <f xml:space="preserve"> PR19FDPublishedTables!P$601</f>
        <v>28.747462894374593</v>
      </c>
      <c r="Q558" s="182">
        <f xml:space="preserve"> PR19FDPublishedTables!Q$601</f>
        <v>26.108445800670967</v>
      </c>
    </row>
    <row r="559" spans="1:17" s="260" customFormat="1" hidden="1" outlineLevel="2">
      <c r="A559" s="257"/>
      <c r="B559" s="258"/>
      <c r="C559" s="259"/>
      <c r="D559" s="256"/>
      <c r="E559" s="182" t="str">
        <f xml:space="preserve"> PR19FDPublishedTables!E$640</f>
        <v>Average post 2020 investment RCV - BR - real</v>
      </c>
      <c r="F559" s="182">
        <f xml:space="preserve"> PR19FDPublishedTables!F$640</f>
        <v>0</v>
      </c>
      <c r="G559" s="182" t="str">
        <f xml:space="preserve"> PR19FDPublishedTables!G$640</f>
        <v>£m</v>
      </c>
      <c r="H559" s="182">
        <f xml:space="preserve"> PR19FDPublishedTables!H$640</f>
        <v>0</v>
      </c>
      <c r="I559" s="182">
        <f xml:space="preserve"> PR19FDPublishedTables!I$640</f>
        <v>0</v>
      </c>
      <c r="J559" s="182">
        <f xml:space="preserve"> PR19FDPublishedTables!J$640</f>
        <v>0</v>
      </c>
      <c r="K559" s="182">
        <f xml:space="preserve"> PR19FDPublishedTables!K$640</f>
        <v>0</v>
      </c>
      <c r="L559" s="182">
        <f xml:space="preserve"> PR19FDPublishedTables!L$640</f>
        <v>0</v>
      </c>
      <c r="M559" s="182">
        <f xml:space="preserve"> PR19FDPublishedTables!M$640</f>
        <v>2.1319951822532555</v>
      </c>
      <c r="N559" s="182">
        <f xml:space="preserve"> PR19FDPublishedTables!N$640</f>
        <v>6.3522263617956831</v>
      </c>
      <c r="O559" s="182">
        <f xml:space="preserve"> PR19FDPublishedTables!O$640</f>
        <v>10.581357839282923</v>
      </c>
      <c r="P559" s="182">
        <f xml:space="preserve"> PR19FDPublishedTables!P$640</f>
        <v>14.691151531918333</v>
      </c>
      <c r="Q559" s="182">
        <f xml:space="preserve"> PR19FDPublishedTables!Q$640</f>
        <v>18.412935073176492</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78.908596343189529</v>
      </c>
      <c r="N560" s="317">
        <f t="shared" si="338"/>
        <v>41.204934299005188</v>
      </c>
      <c r="O560" s="317">
        <f t="shared" si="338"/>
        <v>42.234587187856526</v>
      </c>
      <c r="P560" s="317">
        <f t="shared" si="338"/>
        <v>43.438614426292929</v>
      </c>
      <c r="Q560" s="317">
        <f t="shared" si="338"/>
        <v>44.521380873847463</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42.366076857754713</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3.8892058555418827</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41.913485740725285</v>
      </c>
      <c r="M571" s="280">
        <f t="shared" si="343"/>
        <v>38.476871002212825</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42.338023809922333</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3.8866305857508641</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41.913485740725285</v>
      </c>
      <c r="M576" s="280">
        <f t="shared" si="347"/>
        <v>38.451393224171468</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4.5930609188362173</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0.10472178894946528</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4.4883391298867519</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40.203460814743039</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40.176839760991726</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2.2320656421910989</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82.612366217925867</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41.913485740725285</v>
      </c>
      <c r="M590" s="323">
        <f t="shared" si="356"/>
        <v>38.476871002212825</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41.913485740725285</v>
      </c>
      <c r="M591" s="323">
        <f t="shared" si="357"/>
        <v>38.451393224171468</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4.4883391298867519</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83.82697148145057</v>
      </c>
      <c r="M593" s="324">
        <f t="shared" si="359"/>
        <v>81.416603356271054</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42.338023809922326</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42.338023809922326</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84.676047619844653</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84.676047619844653</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83.82697148145057</v>
      </c>
      <c r="N601" s="197">
        <f t="shared" ref="N601" si="375" xml:space="preserve"> M593</f>
        <v>81.416603356271054</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0.84907613839408214</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83.82697148145057</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0.84907613839408214</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84.676047619844653</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81.416603356271054</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82.612366217925867</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33.04494648717035</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78.908596343189529</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31.563438537275815</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82.612366217925867</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78.908596343189529</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PR19FDPublishedTables!E$717</f>
        <v>RCV (RPI inflated RCV) 31 March 2020 post midnight adjustments - DMMY - real</v>
      </c>
      <c r="F690" s="182">
        <f xml:space="preserve"> PR19FDPublishedTables!F$717</f>
        <v>0</v>
      </c>
      <c r="G690" s="182" t="str">
        <f xml:space="preserve"> PR19FDPublishedTables!G$717</f>
        <v>£m</v>
      </c>
      <c r="H690" s="182">
        <f xml:space="preserve"> PR19FDPublishedTables!H$717</f>
        <v>0</v>
      </c>
      <c r="I690" s="182">
        <f xml:space="preserve"> PR19FDPublishedTables!I$717</f>
        <v>0</v>
      </c>
      <c r="J690" s="182">
        <f xml:space="preserve"> PR19FDPublishedTables!J$717</f>
        <v>0</v>
      </c>
      <c r="K690" s="182">
        <f xml:space="preserve"> PR19FDPublishedTables!K$717</f>
        <v>0</v>
      </c>
      <c r="L690" s="182">
        <f xml:space="preserve"> PR19FDPublishedTables!L$717</f>
        <v>0</v>
      </c>
      <c r="M690" s="182">
        <f xml:space="preserve"> PR19FDPublishedTables!M$717</f>
        <v>0</v>
      </c>
      <c r="N690" s="182">
        <f xml:space="preserve"> PR19FDPublishedTables!N$717</f>
        <v>0</v>
      </c>
      <c r="O690" s="182">
        <f xml:space="preserve"> PR19FDPublishedTables!O$717</f>
        <v>0</v>
      </c>
      <c r="P690" s="182">
        <f xml:space="preserve"> PR19FDPublishedTables!P$717</f>
        <v>0</v>
      </c>
      <c r="Q690" s="182">
        <f xml:space="preserve"> PR19FDPublishedTables!Q$717</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PR19FDPublishedTables!E$756</f>
        <v>RCV (CPIH inflated RCV) 31 March 2020 post midnight adjustments - DMMY - real</v>
      </c>
      <c r="F698" s="182">
        <f xml:space="preserve"> PR19FDPublishedTables!F$756</f>
        <v>0</v>
      </c>
      <c r="G698" s="182" t="str">
        <f xml:space="preserve"> PR19FDPublishedTables!G$756</f>
        <v>£m</v>
      </c>
      <c r="H698" s="182">
        <f xml:space="preserve"> PR19FDPublishedTables!H$756</f>
        <v>0</v>
      </c>
      <c r="I698" s="182">
        <f xml:space="preserve"> PR19FDPublishedTables!I$756</f>
        <v>0</v>
      </c>
      <c r="J698" s="182">
        <f xml:space="preserve"> PR19FDPublishedTables!J$756</f>
        <v>0</v>
      </c>
      <c r="K698" s="182">
        <f xml:space="preserve"> PR19FDPublishedTables!K$756</f>
        <v>0</v>
      </c>
      <c r="L698" s="182">
        <f xml:space="preserve"> PR19FDPublishedTables!L$756</f>
        <v>0</v>
      </c>
      <c r="M698" s="182">
        <f xml:space="preserve"> PR19FDPublishedTables!M$756</f>
        <v>0</v>
      </c>
      <c r="N698" s="182">
        <f xml:space="preserve"> PR19FDPublishedTables!N$756</f>
        <v>0</v>
      </c>
      <c r="O698" s="182">
        <f xml:space="preserve"> PR19FDPublishedTables!O$756</f>
        <v>0</v>
      </c>
      <c r="P698" s="182">
        <f xml:space="preserve"> PR19FDPublishedTables!P$756</f>
        <v>0</v>
      </c>
      <c r="Q698" s="182">
        <f xml:space="preserve"> PR19FDPublishedTables!Q$756</f>
        <v>0</v>
      </c>
    </row>
    <row r="699" spans="1:17" s="260" customFormat="1" hidden="1" outlineLevel="2">
      <c r="A699" s="257"/>
      <c r="B699" s="258"/>
      <c r="C699" s="259"/>
      <c r="D699" s="197"/>
      <c r="E699" s="182" t="str">
        <f xml:space="preserve"> PR19FDPublishedTables!E$769</f>
        <v>Opening RCV (CPIH inflated RCV) - DMMY - real</v>
      </c>
      <c r="F699" s="182">
        <f xml:space="preserve"> PR19FDPublishedTables!F$769</f>
        <v>0</v>
      </c>
      <c r="G699" s="182" t="str">
        <f xml:space="preserve"> PR19FDPublishedTables!G$769</f>
        <v>£m</v>
      </c>
      <c r="H699" s="182">
        <f xml:space="preserve"> PR19FDPublishedTables!H$769</f>
        <v>0</v>
      </c>
      <c r="I699" s="182">
        <f xml:space="preserve"> PR19FDPublishedTables!I$769</f>
        <v>0</v>
      </c>
      <c r="J699" s="182">
        <f xml:space="preserve"> PR19FDPublishedTables!J$769</f>
        <v>0</v>
      </c>
      <c r="K699" s="182">
        <f xml:space="preserve"> PR19FDPublishedTables!K$769</f>
        <v>0</v>
      </c>
      <c r="L699" s="182">
        <f xml:space="preserve"> PR19FDPublishedTables!L$769</f>
        <v>0</v>
      </c>
      <c r="M699" s="182">
        <f xml:space="preserve"> PR19FDPublishedTables!M$769</f>
        <v>0</v>
      </c>
      <c r="N699" s="182">
        <f xml:space="preserve"> PR19FDPublishedTables!N$769</f>
        <v>0</v>
      </c>
      <c r="O699" s="182">
        <f xml:space="preserve"> PR19FDPublishedTables!O$769</f>
        <v>0</v>
      </c>
      <c r="P699" s="182">
        <f xml:space="preserve"> PR19FDPublishedTables!P$769</f>
        <v>0</v>
      </c>
      <c r="Q699" s="182">
        <f xml:space="preserve"> PR19FDPublishedTables!Q$769</f>
        <v>0</v>
      </c>
    </row>
    <row r="700" spans="1:17" s="260" customFormat="1" hidden="1" outlineLevel="2">
      <c r="A700" s="257"/>
      <c r="B700" s="258"/>
      <c r="C700" s="259"/>
      <c r="D700" s="256" t="str">
        <f xml:space="preserve"> PR19FDPublishedTables!D$770</f>
        <v>less</v>
      </c>
      <c r="E700" s="182" t="str">
        <f xml:space="preserve"> PR19FDPublishedTables!E$770</f>
        <v>RCV - CPI(H) bf depreciation - DMMY - real</v>
      </c>
      <c r="F700" s="182">
        <f xml:space="preserve"> PR19FDPublishedTables!F$770</f>
        <v>0</v>
      </c>
      <c r="G700" s="182" t="str">
        <f xml:space="preserve"> PR19FDPublishedTables!G$770</f>
        <v>£m</v>
      </c>
      <c r="H700" s="182">
        <f xml:space="preserve"> PR19FDPublishedTables!H$770</f>
        <v>0</v>
      </c>
      <c r="I700" s="182">
        <f xml:space="preserve"> PR19FDPublishedTables!I$770</f>
        <v>0</v>
      </c>
      <c r="J700" s="182">
        <f xml:space="preserve"> PR19FDPublishedTables!J$770</f>
        <v>0</v>
      </c>
      <c r="K700" s="182">
        <f xml:space="preserve"> PR19FDPublishedTables!K$770</f>
        <v>0</v>
      </c>
      <c r="L700" s="182">
        <f xml:space="preserve"> PR19FDPublishedTables!L$770</f>
        <v>0</v>
      </c>
      <c r="M700" s="182">
        <f xml:space="preserve"> PR19FDPublishedTables!M$770</f>
        <v>0</v>
      </c>
      <c r="N700" s="182">
        <f xml:space="preserve"> PR19FDPublishedTables!N$770</f>
        <v>0</v>
      </c>
      <c r="O700" s="182">
        <f xml:space="preserve"> PR19FDPublishedTables!O$770</f>
        <v>0</v>
      </c>
      <c r="P700" s="182">
        <f xml:space="preserve"> PR19FDPublishedTables!P$770</f>
        <v>0</v>
      </c>
      <c r="Q700" s="182">
        <f xml:space="preserve"> PR19FDPublishedTables!Q$770</f>
        <v>0</v>
      </c>
    </row>
    <row r="701" spans="1:17" s="260" customFormat="1" hidden="1" outlineLevel="2">
      <c r="A701" s="257"/>
      <c r="B701" s="258"/>
      <c r="C701" s="259"/>
      <c r="D701" s="256" t="str">
        <f xml:space="preserve"> PR19FDPublishedTables!D$771</f>
        <v>less</v>
      </c>
      <c r="E701" s="182" t="str">
        <f xml:space="preserve"> PR19FDPublishedTables!E$771</f>
        <v>Other adjustments CPI(H) - DMMY - real</v>
      </c>
      <c r="F701" s="182">
        <f xml:space="preserve"> PR19FDPublishedTables!F$771</f>
        <v>0</v>
      </c>
      <c r="G701" s="182" t="str">
        <f xml:space="preserve"> PR19FDPublishedTables!G$771</f>
        <v>£m</v>
      </c>
      <c r="H701" s="182">
        <f xml:space="preserve"> PR19FDPublishedTables!H$771</f>
        <v>0</v>
      </c>
      <c r="I701" s="182">
        <f xml:space="preserve"> PR19FDPublishedTables!I$771</f>
        <v>0</v>
      </c>
      <c r="J701" s="182">
        <f xml:space="preserve"> PR19FDPublishedTables!J$771</f>
        <v>0</v>
      </c>
      <c r="K701" s="182">
        <f xml:space="preserve"> PR19FDPublishedTables!K$771</f>
        <v>0</v>
      </c>
      <c r="L701" s="182">
        <f xml:space="preserve"> PR19FDPublishedTables!L$771</f>
        <v>0</v>
      </c>
      <c r="M701" s="182">
        <f xml:space="preserve"> PR19FDPublishedTables!M$771</f>
        <v>0</v>
      </c>
      <c r="N701" s="182">
        <f xml:space="preserve"> PR19FDPublishedTables!N$771</f>
        <v>0</v>
      </c>
      <c r="O701" s="182">
        <f xml:space="preserve"> PR19FDPublishedTables!O$771</f>
        <v>0</v>
      </c>
      <c r="P701" s="182">
        <f xml:space="preserve"> PR19FDPublishedTables!P$771</f>
        <v>0</v>
      </c>
      <c r="Q701" s="182">
        <f xml:space="preserve"> PR19FDPublishedTables!Q$771</f>
        <v>0</v>
      </c>
    </row>
    <row r="702" spans="1:17" s="260" customFormat="1" hidden="1" outlineLevel="2">
      <c r="A702" s="257"/>
      <c r="B702" s="258"/>
      <c r="C702" s="259"/>
      <c r="D702" s="256"/>
      <c r="E702" s="182" t="str">
        <f xml:space="preserve"> PR19FDPublishedTables!E$772</f>
        <v>Closing RCV (CPIH inflated RCV) - DMMY - real</v>
      </c>
      <c r="F702" s="182">
        <f xml:space="preserve"> PR19FDPublishedTables!F$772</f>
        <v>0</v>
      </c>
      <c r="G702" s="182" t="str">
        <f xml:space="preserve"> PR19FDPublishedTables!G$772</f>
        <v>£m</v>
      </c>
      <c r="H702" s="182">
        <f xml:space="preserve"> PR19FDPublishedTables!H$772</f>
        <v>0</v>
      </c>
      <c r="I702" s="182">
        <f xml:space="preserve"> PR19FDPublishedTables!I$772</f>
        <v>0</v>
      </c>
      <c r="J702" s="182">
        <f xml:space="preserve"> PR19FDPublishedTables!J$772</f>
        <v>0</v>
      </c>
      <c r="K702" s="182">
        <f xml:space="preserve"> PR19FDPublishedTables!K$772</f>
        <v>0</v>
      </c>
      <c r="L702" s="182">
        <f xml:space="preserve"> PR19FDPublishedTables!L$772</f>
        <v>0</v>
      </c>
      <c r="M702" s="182">
        <f xml:space="preserve"> PR19FDPublishedTables!M$772</f>
        <v>0</v>
      </c>
      <c r="N702" s="182">
        <f xml:space="preserve"> PR19FDPublishedTables!N$772</f>
        <v>0</v>
      </c>
      <c r="O702" s="182">
        <f xml:space="preserve"> PR19FDPublishedTables!O$772</f>
        <v>0</v>
      </c>
      <c r="P702" s="182">
        <f xml:space="preserve"> PR19FDPublishedTables!P$772</f>
        <v>0</v>
      </c>
      <c r="Q702" s="182">
        <f xml:space="preserve"> PR19FDPublishedTables!Q$772</f>
        <v>0</v>
      </c>
    </row>
    <row r="703" spans="1:17" s="260" customFormat="1" hidden="1" outlineLevel="2">
      <c r="A703" s="257"/>
      <c r="B703" s="258"/>
      <c r="C703" s="259"/>
      <c r="D703" s="256"/>
      <c r="E703" s="182" t="str">
        <f xml:space="preserve"> PR19FDPublishedTables!E$776</f>
        <v>Average CPIH inflated RCV - DMMY - real</v>
      </c>
      <c r="F703" s="182">
        <f xml:space="preserve"> PR19FDPublishedTables!F$776</f>
        <v>0</v>
      </c>
      <c r="G703" s="182" t="str">
        <f xml:space="preserve"> PR19FDPublishedTables!G$776</f>
        <v>£m</v>
      </c>
      <c r="H703" s="182">
        <f xml:space="preserve"> PR19FDPublishedTables!H$776</f>
        <v>0</v>
      </c>
      <c r="I703" s="182">
        <f xml:space="preserve"> PR19FDPublishedTables!I$776</f>
        <v>0</v>
      </c>
      <c r="J703" s="182">
        <f xml:space="preserve"> PR19FDPublishedTables!J$776</f>
        <v>0</v>
      </c>
      <c r="K703" s="182">
        <f xml:space="preserve"> PR19FDPublishedTables!K$776</f>
        <v>0</v>
      </c>
      <c r="L703" s="182">
        <f xml:space="preserve"> PR19FDPublishedTables!L$776</f>
        <v>0</v>
      </c>
      <c r="M703" s="182">
        <f xml:space="preserve"> PR19FDPublishedTables!M$776</f>
        <v>0</v>
      </c>
      <c r="N703" s="182">
        <f xml:space="preserve"> PR19FDPublishedTables!N$776</f>
        <v>0</v>
      </c>
      <c r="O703" s="182">
        <f xml:space="preserve"> PR19FDPublishedTables!O$776</f>
        <v>0</v>
      </c>
      <c r="P703" s="182">
        <f xml:space="preserve"> PR19FDPublishedTables!P$776</f>
        <v>0</v>
      </c>
      <c r="Q703" s="182">
        <f xml:space="preserve"> PR19FDPublishedTables!Q$776</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PR19FDPublishedTables!E$798</f>
        <v>RCV (post 2020 investment RCV) 31 March 2020 post midnight adjustments - DMMY - real</v>
      </c>
      <c r="F705" s="182">
        <f xml:space="preserve"> PR19FDPublishedTables!F$798</f>
        <v>0</v>
      </c>
      <c r="G705" s="182" t="str">
        <f xml:space="preserve"> PR19FDPublishedTables!G$798</f>
        <v>£m</v>
      </c>
      <c r="H705" s="182">
        <f xml:space="preserve"> PR19FDPublishedTables!H$798</f>
        <v>0</v>
      </c>
      <c r="I705" s="182">
        <f xml:space="preserve"> PR19FDPublishedTables!I$798</f>
        <v>0</v>
      </c>
      <c r="J705" s="182">
        <f xml:space="preserve"> PR19FDPublishedTables!J$798</f>
        <v>0</v>
      </c>
      <c r="K705" s="182">
        <f xml:space="preserve"> PR19FDPublishedTables!K$798</f>
        <v>0</v>
      </c>
      <c r="L705" s="182">
        <f xml:space="preserve"> PR19FDPublishedTables!L$798</f>
        <v>0</v>
      </c>
      <c r="M705" s="182">
        <f xml:space="preserve"> PR19FDPublishedTables!M$798</f>
        <v>0</v>
      </c>
      <c r="N705" s="182">
        <f xml:space="preserve"> PR19FDPublishedTables!N$798</f>
        <v>0</v>
      </c>
      <c r="O705" s="182">
        <f xml:space="preserve"> PR19FDPublishedTables!O$798</f>
        <v>0</v>
      </c>
      <c r="P705" s="182">
        <f xml:space="preserve"> PR19FDPublishedTables!P$798</f>
        <v>0</v>
      </c>
      <c r="Q705" s="182">
        <f xml:space="preserve"> PR19FDPublishedTables!Q$798</f>
        <v>0</v>
      </c>
    </row>
    <row r="706" spans="1:17" s="260" customFormat="1" hidden="1" outlineLevel="2">
      <c r="A706" s="257"/>
      <c r="B706" s="258"/>
      <c r="C706" s="259"/>
      <c r="D706" s="256"/>
      <c r="E706" s="182" t="str">
        <f xml:space="preserve"> PR19FDPublishedTables!E$808</f>
        <v>Opening RCV (Post 2020 investment RCV) - DMMY - real</v>
      </c>
      <c r="F706" s="182">
        <f xml:space="preserve"> PR19FDPublishedTables!F$808</f>
        <v>0</v>
      </c>
      <c r="G706" s="182" t="str">
        <f xml:space="preserve"> PR19FDPublishedTables!G$808</f>
        <v>£m</v>
      </c>
      <c r="H706" s="182">
        <f xml:space="preserve"> PR19FDPublishedTables!H$808</f>
        <v>0</v>
      </c>
      <c r="I706" s="182">
        <f xml:space="preserve"> PR19FDPublishedTables!I$808</f>
        <v>0</v>
      </c>
      <c r="J706" s="182">
        <f xml:space="preserve"> PR19FDPublishedTables!J$808</f>
        <v>0</v>
      </c>
      <c r="K706" s="182">
        <f xml:space="preserve"> PR19FDPublishedTables!K$808</f>
        <v>0</v>
      </c>
      <c r="L706" s="182">
        <f xml:space="preserve"> PR19FDPublishedTables!L$808</f>
        <v>0</v>
      </c>
      <c r="M706" s="182">
        <f xml:space="preserve"> PR19FDPublishedTables!M$808</f>
        <v>0</v>
      </c>
      <c r="N706" s="182">
        <f xml:space="preserve"> PR19FDPublishedTables!N$808</f>
        <v>0</v>
      </c>
      <c r="O706" s="182">
        <f xml:space="preserve"> PR19FDPublishedTables!O$808</f>
        <v>0</v>
      </c>
      <c r="P706" s="182">
        <f xml:space="preserve"> PR19FDPublishedTables!P$808</f>
        <v>0</v>
      </c>
      <c r="Q706" s="182">
        <f xml:space="preserve"> PR19FDPublishedTables!Q$808</f>
        <v>0</v>
      </c>
    </row>
    <row r="707" spans="1:17" s="260" customFormat="1" hidden="1" outlineLevel="2">
      <c r="A707" s="257"/>
      <c r="B707" s="258"/>
      <c r="C707" s="259"/>
      <c r="D707" s="256" t="str">
        <f xml:space="preserve"> PR19FDPublishedTables!D$809</f>
        <v>plus</v>
      </c>
      <c r="E707" s="182" t="str">
        <f xml:space="preserve"> PR19FDPublishedTables!E$809</f>
        <v>Dummy control: Non-PAYG Totex - real</v>
      </c>
      <c r="F707" s="182">
        <f xml:space="preserve"> PR19FDPublishedTables!F$809</f>
        <v>0</v>
      </c>
      <c r="G707" s="182" t="str">
        <f xml:space="preserve"> PR19FDPublishedTables!G$809</f>
        <v>£m</v>
      </c>
      <c r="H707" s="182">
        <f xml:space="preserve"> PR19FDPublishedTables!H$809</f>
        <v>0</v>
      </c>
      <c r="I707" s="182">
        <f xml:space="preserve"> PR19FDPublishedTables!I$809</f>
        <v>0</v>
      </c>
      <c r="J707" s="182">
        <f xml:space="preserve"> PR19FDPublishedTables!J$809</f>
        <v>0</v>
      </c>
      <c r="K707" s="182">
        <f xml:space="preserve"> PR19FDPublishedTables!K$809</f>
        <v>0</v>
      </c>
      <c r="L707" s="182">
        <f xml:space="preserve"> PR19FDPublishedTables!L$809</f>
        <v>0</v>
      </c>
      <c r="M707" s="182">
        <f xml:space="preserve"> PR19FDPublishedTables!M$809</f>
        <v>0</v>
      </c>
      <c r="N707" s="182">
        <f xml:space="preserve"> PR19FDPublishedTables!N$809</f>
        <v>0</v>
      </c>
      <c r="O707" s="182">
        <f xml:space="preserve"> PR19FDPublishedTables!O$809</f>
        <v>0</v>
      </c>
      <c r="P707" s="182">
        <f xml:space="preserve"> PR19FDPublishedTables!P$809</f>
        <v>0</v>
      </c>
      <c r="Q707" s="182">
        <f xml:space="preserve"> PR19FDPublishedTables!Q$809</f>
        <v>0</v>
      </c>
    </row>
    <row r="708" spans="1:17" s="260" customFormat="1" hidden="1" outlineLevel="2">
      <c r="A708" s="257"/>
      <c r="B708" s="258"/>
      <c r="C708" s="259"/>
      <c r="D708" s="256" t="str">
        <f xml:space="preserve"> PR19FDPublishedTables!D$810</f>
        <v>less</v>
      </c>
      <c r="E708" s="182" t="str">
        <f xml:space="preserve"> PR19FDPublishedTables!E$810</f>
        <v>RCV additions depreciation - DMMY - real POS</v>
      </c>
      <c r="F708" s="182">
        <f xml:space="preserve"> PR19FDPublishedTables!F$810</f>
        <v>0</v>
      </c>
      <c r="G708" s="182" t="str">
        <f xml:space="preserve"> PR19FDPublishedTables!G$810</f>
        <v>£m</v>
      </c>
      <c r="H708" s="182">
        <f xml:space="preserve"> PR19FDPublishedTables!H$810</f>
        <v>0</v>
      </c>
      <c r="I708" s="182">
        <f xml:space="preserve"> PR19FDPublishedTables!I$810</f>
        <v>0</v>
      </c>
      <c r="J708" s="182">
        <f xml:space="preserve"> PR19FDPublishedTables!J$810</f>
        <v>0</v>
      </c>
      <c r="K708" s="182">
        <f xml:space="preserve"> PR19FDPublishedTables!K$810</f>
        <v>0</v>
      </c>
      <c r="L708" s="182">
        <f xml:space="preserve"> PR19FDPublishedTables!L$810</f>
        <v>0</v>
      </c>
      <c r="M708" s="182">
        <f xml:space="preserve"> PR19FDPublishedTables!M$810</f>
        <v>0</v>
      </c>
      <c r="N708" s="182">
        <f xml:space="preserve"> PR19FDPublishedTables!N$810</f>
        <v>0</v>
      </c>
      <c r="O708" s="182">
        <f xml:space="preserve"> PR19FDPublishedTables!O$810</f>
        <v>0</v>
      </c>
      <c r="P708" s="182">
        <f xml:space="preserve"> PR19FDPublishedTables!P$810</f>
        <v>0</v>
      </c>
      <c r="Q708" s="182">
        <f xml:space="preserve"> PR19FDPublishedTables!Q$810</f>
        <v>0</v>
      </c>
    </row>
    <row r="709" spans="1:17" s="260" customFormat="1" hidden="1" outlineLevel="2">
      <c r="A709" s="257"/>
      <c r="B709" s="258"/>
      <c r="C709" s="259"/>
      <c r="D709" s="256"/>
      <c r="E709" s="182" t="str">
        <f xml:space="preserve"> PR19FDPublishedTables!E$811</f>
        <v>Closing RCV (Post 2020 investment RCV) - DMMY - real</v>
      </c>
      <c r="F709" s="182">
        <f xml:space="preserve"> PR19FDPublishedTables!F$811</f>
        <v>0</v>
      </c>
      <c r="G709" s="182" t="str">
        <f xml:space="preserve"> PR19FDPublishedTables!G$811</f>
        <v>£m</v>
      </c>
      <c r="H709" s="182">
        <f xml:space="preserve"> PR19FDPublishedTables!H$811</f>
        <v>0</v>
      </c>
      <c r="I709" s="182">
        <f xml:space="preserve"> PR19FDPublishedTables!I$811</f>
        <v>0</v>
      </c>
      <c r="J709" s="182">
        <f xml:space="preserve"> PR19FDPublishedTables!J$811</f>
        <v>0</v>
      </c>
      <c r="K709" s="182">
        <f xml:space="preserve"> PR19FDPublishedTables!K$811</f>
        <v>0</v>
      </c>
      <c r="L709" s="182">
        <f xml:space="preserve"> PR19FDPublishedTables!L$811</f>
        <v>0</v>
      </c>
      <c r="M709" s="182">
        <f xml:space="preserve"> PR19FDPublishedTables!M$811</f>
        <v>0</v>
      </c>
      <c r="N709" s="182">
        <f xml:space="preserve"> PR19FDPublishedTables!N$811</f>
        <v>0</v>
      </c>
      <c r="O709" s="182">
        <f xml:space="preserve"> PR19FDPublishedTables!O$811</f>
        <v>0</v>
      </c>
      <c r="P709" s="182">
        <f xml:space="preserve"> PR19FDPublishedTables!P$811</f>
        <v>0</v>
      </c>
      <c r="Q709" s="182">
        <f xml:space="preserve"> PR19FDPublishedTables!Q$811</f>
        <v>0</v>
      </c>
    </row>
    <row r="710" spans="1:17" s="260" customFormat="1" hidden="1" outlineLevel="2">
      <c r="A710" s="257"/>
      <c r="B710" s="258"/>
      <c r="C710" s="259"/>
      <c r="D710" s="256"/>
      <c r="E710" s="182" t="str">
        <f xml:space="preserve"> PR19FDPublishedTables!E$815</f>
        <v>Average post 2020 investment RCV - DMMY - real</v>
      </c>
      <c r="F710" s="182">
        <f xml:space="preserve"> PR19FDPublishedTables!F$815</f>
        <v>0</v>
      </c>
      <c r="G710" s="182" t="str">
        <f xml:space="preserve"> PR19FDPublishedTables!G$815</f>
        <v>£m</v>
      </c>
      <c r="H710" s="182">
        <f xml:space="preserve"> PR19FDPublishedTables!H$815</f>
        <v>0</v>
      </c>
      <c r="I710" s="182">
        <f xml:space="preserve"> PR19FDPublishedTables!I$815</f>
        <v>0</v>
      </c>
      <c r="J710" s="182">
        <f xml:space="preserve"> PR19FDPublishedTables!J$815</f>
        <v>0</v>
      </c>
      <c r="K710" s="182">
        <f xml:space="preserve"> PR19FDPublishedTables!K$815</f>
        <v>0</v>
      </c>
      <c r="L710" s="182">
        <f xml:space="preserve"> PR19FDPublishedTables!L$815</f>
        <v>0</v>
      </c>
      <c r="M710" s="182">
        <f xml:space="preserve"> PR19FDPublishedTables!M$815</f>
        <v>0</v>
      </c>
      <c r="N710" s="182">
        <f xml:space="preserve"> PR19FDPublishedTables!N$815</f>
        <v>0</v>
      </c>
      <c r="O710" s="182">
        <f xml:space="preserve"> PR19FDPublishedTables!O$815</f>
        <v>0</v>
      </c>
      <c r="P710" s="182">
        <f xml:space="preserve"> PR19FDPublishedTables!P$815</f>
        <v>0</v>
      </c>
      <c r="Q710" s="182">
        <f xml:space="preserve"> PR19FDPublishedTables!Q$815</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PR19FDPublishedTables!E$776</f>
        <v>Average CPIH inflated RCV - DMMY - real</v>
      </c>
      <c r="F713" s="182">
        <f xml:space="preserve"> PR19FDPublishedTables!F$776</f>
        <v>0</v>
      </c>
      <c r="G713" s="182" t="str">
        <f xml:space="preserve"> PR19FDPublishedTables!G$776</f>
        <v>£m</v>
      </c>
      <c r="H713" s="182">
        <f xml:space="preserve"> PR19FDPublishedTables!H$776</f>
        <v>0</v>
      </c>
      <c r="I713" s="182">
        <f xml:space="preserve"> PR19FDPublishedTables!I$776</f>
        <v>0</v>
      </c>
      <c r="J713" s="182">
        <f xml:space="preserve"> PR19FDPublishedTables!J$776</f>
        <v>0</v>
      </c>
      <c r="K713" s="182">
        <f xml:space="preserve"> PR19FDPublishedTables!K$776</f>
        <v>0</v>
      </c>
      <c r="L713" s="182">
        <f xml:space="preserve"> PR19FDPublishedTables!L$776</f>
        <v>0</v>
      </c>
      <c r="M713" s="182">
        <f xml:space="preserve"> PR19FDPublishedTables!M$776</f>
        <v>0</v>
      </c>
      <c r="N713" s="182">
        <f xml:space="preserve"> PR19FDPublishedTables!N$776</f>
        <v>0</v>
      </c>
      <c r="O713" s="182">
        <f xml:space="preserve"> PR19FDPublishedTables!O$776</f>
        <v>0</v>
      </c>
      <c r="P713" s="182">
        <f xml:space="preserve"> PR19FDPublishedTables!P$776</f>
        <v>0</v>
      </c>
      <c r="Q713" s="182">
        <f xml:space="preserve"> PR19FDPublishedTables!Q$776</f>
        <v>0</v>
      </c>
    </row>
    <row r="714" spans="1:17" s="260" customFormat="1" hidden="1" outlineLevel="2">
      <c r="A714" s="257"/>
      <c r="B714" s="258"/>
      <c r="C714" s="259"/>
      <c r="D714" s="256"/>
      <c r="E714" s="182" t="str">
        <f xml:space="preserve"> PR19FDPublishedTables!E$815</f>
        <v>Average post 2020 investment RCV - DMMY - real</v>
      </c>
      <c r="F714" s="182">
        <f xml:space="preserve"> PR19FDPublishedTables!F$815</f>
        <v>0</v>
      </c>
      <c r="G714" s="182" t="str">
        <f xml:space="preserve"> PR19FDPublishedTables!G$815</f>
        <v>£m</v>
      </c>
      <c r="H714" s="182">
        <f xml:space="preserve"> PR19FDPublishedTables!H$815</f>
        <v>0</v>
      </c>
      <c r="I714" s="182">
        <f xml:space="preserve"> PR19FDPublishedTables!I$815</f>
        <v>0</v>
      </c>
      <c r="J714" s="182">
        <f xml:space="preserve"> PR19FDPublishedTables!J$815</f>
        <v>0</v>
      </c>
      <c r="K714" s="182">
        <f xml:space="preserve"> PR19FDPublishedTables!K$815</f>
        <v>0</v>
      </c>
      <c r="L714" s="182">
        <f xml:space="preserve"> PR19FDPublishedTables!L$815</f>
        <v>0</v>
      </c>
      <c r="M714" s="182">
        <f xml:space="preserve"> PR19FDPublishedTables!M$815</f>
        <v>0</v>
      </c>
      <c r="N714" s="182">
        <f xml:space="preserve"> PR19FDPublishedTables!N$815</f>
        <v>0</v>
      </c>
      <c r="O714" s="182">
        <f xml:space="preserve"> PR19FDPublishedTables!O$815</f>
        <v>0</v>
      </c>
      <c r="P714" s="182">
        <f xml:space="preserve"> PR19FDPublishedTables!P$815</f>
        <v>0</v>
      </c>
      <c r="Q714" s="182">
        <f xml:space="preserve"> PR19FDPublishedTables!Q$815</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1686.936611730926</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83.952300485201306</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1668.91529415591</v>
      </c>
      <c r="M805" s="280">
        <f t="shared" si="485"/>
        <v>1602.9843112457249</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1688.6687304313339</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83.553085694957971</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1671.6820548445603</v>
      </c>
      <c r="M810" s="280">
        <f t="shared" si="486"/>
        <v>1605.1156447363758</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155.91303994711058</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3.8725028068105627</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152.04053714029999</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1636.0883714878948</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1638.009678823717</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75.61025344796218</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3349.7083037595739</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1.4064661461177366</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14.337553836836378</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17.243525277368008</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0.84907613839408214</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33.836621398716204</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3340.5973490004703</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33.836621398716204</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3374.4339703991868</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3360.1404931224006</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55.803087318645183</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566.30662345700262</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684.72866424101164</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33.04494648717035</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1339.8833215038298</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53.301260979682006</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540.91733238778522</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654.03014396991432</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31.563438537275815</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1279.8121758746572</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South West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138.85656678944099</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1.4064661461177366</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140.26303293555873</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140.21896428243824</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70.177985400643621</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1.7684852320962188</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69.428283394720495</v>
      </c>
      <c r="M35" s="410">
        <f xml:space="preserve"> Update!M106</f>
        <v>68.409500168547396</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70.131516467779363</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1.767314214988035</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69.428283394720495</v>
      </c>
      <c r="M42" s="297">
        <f xml:space="preserve"> Update!M111</f>
        <v>68.36420225279133</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3.5256466036630356</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8.0384742563517145E-2</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3.4452618610995187</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140.30950186842298</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138.85656678944099</v>
      </c>
      <c r="M54" s="413">
        <f t="shared" si="1"/>
        <v>140.21896428243824</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3.6161841896477713</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68.920007161858777</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68.874371209679126</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1.7133399250750532</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139.50771829661295</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53.301260979682006</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1415.5075878912899</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14.337553836836378</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1429.8451417281262</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1416.5446654566126</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714.76063500164867</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33.593749845077483</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707.12494299999844</v>
      </c>
      <c r="M103" s="410">
        <f xml:space="preserve"> Update!M261</f>
        <v>681.1668851565712</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715.58249881920779</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33.571505466056159</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708.38264489129142</v>
      </c>
      <c r="M110" s="297">
        <f xml:space="preserve"> Update!M266</f>
        <v>682.01099335315155</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54.65108750321545</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1.2843005563255658</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53.366786946889881</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1430.3431338208566</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1415.5075878912899</v>
      </c>
      <c r="M122" s="413">
        <f t="shared" si="4"/>
        <v>1416.5446654566126</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68.44955586745921</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694.19929434182529</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695.0277876410172</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26.53947665966383</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1415.7665586425064</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540.91733238778522</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1702.4062228382891</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17.243525277368008</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1719.6497481156571</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1721.9602600270787</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859.631914470879</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44.70085955248571</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850.44858202046578</v>
      </c>
      <c r="M171" s="410">
        <f xml:space="preserve"> Update!M416</f>
        <v>814.93105491839333</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860.61669133442433</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44.327635428162914</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851.95764081782329</v>
      </c>
      <c r="M178" s="297">
        <f xml:space="preserve"> Update!M421</f>
        <v>816.28905590626141</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93.143244921395876</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2.4030957189720143</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90.740149202423851</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1720.2486058053032</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1702.4062228382891</v>
      </c>
      <c r="M190" s="413">
        <f t="shared" si="7"/>
        <v>1721.9602600270787</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91.431590699620628</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832.76560916946767</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833.93068021202907</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45.125371221032196</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1711.8216606025289</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654.03014396991432</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83.82697148145057</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0.84907613839408214</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84.676047619844653</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81.416603356271054</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42.366076857754713</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3.8892058555418827</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41.913485740725285</v>
      </c>
      <c r="M239" s="410">
        <f xml:space="preserve"> Update!M571</f>
        <v>38.476871002212825</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42.338023809922333</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3.8866305857508641</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41.913485740725285</v>
      </c>
      <c r="M246" s="297">
        <f xml:space="preserve"> Update!M576</f>
        <v>38.451393224171468</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4.5930609188362173</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0.10472178894946528</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4.4883391298867519</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84.704100667677039</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83.82697148145057</v>
      </c>
      <c r="M258" s="413">
        <f t="shared" si="10"/>
        <v>81.416603356271054</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7.8805582302422117</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40.203460814743039</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40.176839760991726</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2.2320656421910989</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82.612366217925867</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31.563438537275815</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3340.5973490004703</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33.836621398716204</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3374.4339703991868</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3360.1404931224006</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1686.936611730926</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83.952300485201306</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1668.91529415591</v>
      </c>
      <c r="M375" s="410">
        <f xml:space="preserve"> Update!M805</f>
        <v>1602.9843112457249</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1688.6687304313339</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83.553085694957971</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1671.6820548445603</v>
      </c>
      <c r="M382" s="297">
        <f xml:space="preserve"> Update!M810</f>
        <v>1605.1156447363758</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155.91303994711058</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3.8725028068105627</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152.04053714029999</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3375.6053421622601</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3340.5973490004703</v>
      </c>
      <c r="M394" s="413">
        <f t="shared" si="16"/>
        <v>3360.1404931224006</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171.37788898696985</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1636.0883714878948</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1638.009678823717</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75.61025344796218</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3349.7083037595739</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1279.8121758746572</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South West Water</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ollapsed="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138.85656678944099</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1.4064661461177366</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140.26303293555873</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140.21896428243824</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ollapsed="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70.177985400643621</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1.7684852320962188</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68.409500168547396</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ollapsed="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70.131516467779363</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1.767314214988035</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68.36420225279133</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ollapsed="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3.5256466036630356</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8.0384742563517145E-2</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3.4452618610995187</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ollapsed="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140.30950186842298</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140.21896428243824</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3.6161841896477713</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ollapsed="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68.920007161858777</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68.874371209679126</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1.7133399250750532</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139.50771829661295</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ollapsed="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53.301260979682006</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ollapsed="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ollapsed="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1415.5075878912899</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14.337553836836378</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1429.8451417281262</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1416.5446654566126</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ollapsed="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714.76063500164867</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33.593749845077483</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681.1668851565712</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ollapsed="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715.58249881920779</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33.571505466056159</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682.01099335315155</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ollapsed="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54.65108750321545</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1.2843005563255658</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53.366786946889881</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ollapsed="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1430.3431338208566</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1416.5446654566126</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68.44955586745921</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ollapsed="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694.19929434182529</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695.0277876410172</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26.53947665966383</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1415.7665586425064</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ollapsed="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540.91733238778522</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ollapsed="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ollapsed="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1702.4062228382891</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17.243525277368008</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1719.6497481156571</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1721.9602600270787</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ollapsed="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859.631914470879</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44.70085955248571</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814.93105491839333</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ollapsed="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860.61669133442433</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44.327635428162914</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816.28905590626141</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ollapsed="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93.143244921395876</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2.4030957189720143</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90.740149202423851</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ollapsed="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1720.2486058053032</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1721.9602600270787</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91.431590699620628</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ollapsed="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832.76560916946767</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833.93068021202907</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45.125371221032196</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1711.8216606025289</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ollapsed="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654.03014396991432</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ollapsed="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ollapsed="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83.82697148145057</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0.84907613839408214</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84.676047619844653</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81.416603356271054</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ollapsed="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42.366076857754713</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3.8892058555418827</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38.476871002212825</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ollapsed="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42.338023809922333</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3.8866305857508641</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38.451393224171468</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ollapsed="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4.5930609188362173</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0.10472178894946528</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4.4883391298867519</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ollapsed="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84.704100667677039</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81.416603356271054</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7.8805582302422117</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ollapsed="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40.203460814743039</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40.176839760991726</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2.2320656421910989</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82.612366217925867</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ollapsed="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31.563438537275815</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ollapsed="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ollapsed="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ollapsed="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ollapsed="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ollapsed="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ollapsed="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ollapsed="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ollapsed="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ollapsed="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ollapsed="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3340.5973490004703</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33.836621398716204</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3374.4339703991868</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3360.1404931224006</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ollapsed="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1686.936611730926</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83.952300485201306</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1602.9843112457249</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ollapsed="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1688.6687304313339</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83.553085694957971</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1605.1156447363758</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ollapsed="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155.91303994711058</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3.8725028068105627</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152.04053714029999</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ollapsed="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3375.6053421622601</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3360.1404931224006</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171.37788898696985</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ollapsed="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1636.0883714878948</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1638.009678823717</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75.61025344796218</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3349.7083037595739</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ollapsed="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1279.8121758746572</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ollapsed="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South West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66.626006149046532</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66.915056720208923</v>
      </c>
      <c r="N29" s="182">
        <f xml:space="preserve"> PR19FDPublishedTables!N$28</f>
        <v>65.839215582723725</v>
      </c>
      <c r="O29" s="182">
        <f xml:space="preserve"> PR19FDPublishedTables!O$28</f>
        <v>64.856129993125236</v>
      </c>
      <c r="P29" s="182">
        <f xml:space="preserve"> PR19FDPublishedTables!P$28</f>
        <v>63.902890983204806</v>
      </c>
      <c r="Q29" s="182">
        <f xml:space="preserve"> PR19FDPublishedTables!Q$28</f>
        <v>62.963662439374765</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1.6862594293492648</v>
      </c>
      <c r="N30" s="182">
        <f xml:space="preserve"> PR19FDPublishedTables!N$29</f>
        <v>1.6591482326846403</v>
      </c>
      <c r="O30" s="182">
        <f xml:space="preserve"> PR19FDPublishedTables!O$29</f>
        <v>1.6343744758267595</v>
      </c>
      <c r="P30" s="182">
        <f xml:space="preserve"> PR19FDPublishedTables!P$29</f>
        <v>1.6103528527767645</v>
      </c>
      <c r="Q30" s="182">
        <f xml:space="preserve"> PR19FDPublishedTables!Q$29</f>
        <v>1.5866842934722418</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65.22879729085966</v>
      </c>
      <c r="N31" s="182">
        <f xml:space="preserve"> PR19FDPublishedTables!N$30</f>
        <v>64.180067350039081</v>
      </c>
      <c r="O31" s="182">
        <f xml:space="preserve"> PR19FDPublishedTables!O$30</f>
        <v>63.221755517298476</v>
      </c>
      <c r="P31" s="182">
        <f xml:space="preserve"> PR19FDPublishedTables!P$30</f>
        <v>62.292538130428042</v>
      </c>
      <c r="Q31" s="182">
        <f xml:space="preserve"> PR19FDPublishedTables!Q$30</f>
        <v>61.376978145902527</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66.071927005534292</v>
      </c>
      <c r="N32" s="182">
        <f xml:space="preserve"> PR19FDPublishedTables!N$34</f>
        <v>65.009641466381396</v>
      </c>
      <c r="O32" s="182">
        <f xml:space="preserve"> PR19FDPublishedTables!O$34</f>
        <v>64.038942755211849</v>
      </c>
      <c r="P32" s="182">
        <f xml:space="preserve"> PR19FDPublishedTables!P$34</f>
        <v>63.097714556816427</v>
      </c>
      <c r="Q32" s="182">
        <f xml:space="preserve"> PR19FDPublishedTables!Q$34</f>
        <v>62.17032029263865</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PR19FDPublishedTables!E$58</f>
        <v>RCV (CPIH inflated RCV) 31 March 2020 post midnight adjustments - WR - real</v>
      </c>
      <c r="F34" s="182">
        <f xml:space="preserve"> PR19FDPublishedTables!F$58</f>
        <v>0</v>
      </c>
      <c r="G34" s="182" t="str">
        <f xml:space="preserve"> PR19FDPublishedTables!G$58</f>
        <v>£m</v>
      </c>
      <c r="H34" s="182">
        <f xml:space="preserve"> PR19FDPublishedTables!H$58</f>
        <v>0</v>
      </c>
      <c r="I34" s="182">
        <f xml:space="preserve"> PR19FDPublishedTables!I$58</f>
        <v>0</v>
      </c>
      <c r="J34" s="182">
        <f xml:space="preserve"> PR19FDPublishedTables!J$58</f>
        <v>0</v>
      </c>
      <c r="K34" s="182">
        <f xml:space="preserve"> PR19FDPublishedTables!K$58</f>
        <v>0</v>
      </c>
      <c r="L34" s="182">
        <f xml:space="preserve"> PR19FDPublishedTables!L$58</f>
        <v>66.626006149046532</v>
      </c>
      <c r="M34" s="182">
        <f xml:space="preserve"> PR19FDPublishedTables!M$58</f>
        <v>0</v>
      </c>
      <c r="N34" s="182">
        <f xml:space="preserve"> PR19FDPublishedTables!N$58</f>
        <v>0</v>
      </c>
      <c r="O34" s="182">
        <f xml:space="preserve"> PR19FDPublishedTables!O$58</f>
        <v>0</v>
      </c>
      <c r="P34" s="182">
        <f xml:space="preserve"> PR19FDPublishedTables!P$58</f>
        <v>0</v>
      </c>
      <c r="Q34" s="182">
        <f xml:space="preserve"> PR19FDPublishedTables!Q$58</f>
        <v>0</v>
      </c>
    </row>
    <row r="35" spans="1:17" s="260" customFormat="1" hidden="1" outlineLevel="2">
      <c r="A35" s="257"/>
      <c r="B35" s="258"/>
      <c r="C35" s="259"/>
      <c r="D35" s="197"/>
      <c r="E35" s="182" t="str">
        <f xml:space="preserve"> PR19FDPublishedTables!E$71</f>
        <v>Opening RCV (CPIH inflated RCV) - WR - real</v>
      </c>
      <c r="F35" s="182">
        <f xml:space="preserve"> PR19FDPublishedTables!F$71</f>
        <v>0</v>
      </c>
      <c r="G35" s="182" t="str">
        <f xml:space="preserve"> PR19FDPublishedTables!G$71</f>
        <v>£m</v>
      </c>
      <c r="H35" s="182">
        <f xml:space="preserve"> PR19FDPublishedTables!H$71</f>
        <v>0</v>
      </c>
      <c r="I35" s="182">
        <f xml:space="preserve"> PR19FDPublishedTables!I$71</f>
        <v>0</v>
      </c>
      <c r="J35" s="182">
        <f xml:space="preserve"> PR19FDPublishedTables!J$71</f>
        <v>0</v>
      </c>
      <c r="K35" s="182">
        <f xml:space="preserve"> PR19FDPublishedTables!K$71</f>
        <v>0</v>
      </c>
      <c r="L35" s="182">
        <f xml:space="preserve"> PR19FDPublishedTables!L$71</f>
        <v>0</v>
      </c>
      <c r="M35" s="182">
        <f xml:space="preserve"> PR19FDPublishedTables!M$71</f>
        <v>66.626006149046532</v>
      </c>
      <c r="N35" s="182">
        <f xml:space="preserve"> PR19FDPublishedTables!N$71</f>
        <v>64.947030794090495</v>
      </c>
      <c r="O35" s="182">
        <f xml:space="preserve"> PR19FDPublishedTables!O$71</f>
        <v>63.310365618079508</v>
      </c>
      <c r="P35" s="182">
        <f xml:space="preserve"> PR19FDPublishedTables!P$71</f>
        <v>61.714944404503854</v>
      </c>
      <c r="Q35" s="182">
        <f xml:space="preserve"> PR19FDPublishedTables!Q$71</f>
        <v>60.159727805510393</v>
      </c>
    </row>
    <row r="36" spans="1:17" s="260" customFormat="1" hidden="1" outlineLevel="2">
      <c r="A36" s="257"/>
      <c r="B36" s="258"/>
      <c r="C36" s="259"/>
      <c r="D36" s="256" t="str">
        <f xml:space="preserve"> PR19FDPublishedTables!D$72</f>
        <v>less</v>
      </c>
      <c r="E36" s="182" t="str">
        <f xml:space="preserve"> PR19FDPublishedTables!E$72</f>
        <v>RCV - CPI(H) bf depreciation - WR - real</v>
      </c>
      <c r="F36" s="182">
        <f xml:space="preserve"> PR19FDPublishedTables!F$72</f>
        <v>0</v>
      </c>
      <c r="G36" s="182" t="str">
        <f xml:space="preserve"> PR19FDPublishedTables!G$72</f>
        <v>£m</v>
      </c>
      <c r="H36" s="182">
        <f xml:space="preserve"> PR19FDPublishedTables!H$72</f>
        <v>0</v>
      </c>
      <c r="I36" s="182">
        <f xml:space="preserve"> PR19FDPublishedTables!I$72</f>
        <v>0</v>
      </c>
      <c r="J36" s="182">
        <f xml:space="preserve"> PR19FDPublishedTables!J$72</f>
        <v>0</v>
      </c>
      <c r="K36" s="182">
        <f xml:space="preserve"> PR19FDPublishedTables!K$72</f>
        <v>0</v>
      </c>
      <c r="L36" s="182">
        <f xml:space="preserve"> PR19FDPublishedTables!L$72</f>
        <v>0</v>
      </c>
      <c r="M36" s="182">
        <f xml:space="preserve"> PR19FDPublishedTables!M$72</f>
        <v>1.6789753549559678</v>
      </c>
      <c r="N36" s="182">
        <f xml:space="preserve"> PR19FDPublishedTables!N$72</f>
        <v>1.636665176011082</v>
      </c>
      <c r="O36" s="182">
        <f xml:space="preserve"> PR19FDPublishedTables!O$72</f>
        <v>1.5954212135756027</v>
      </c>
      <c r="P36" s="182">
        <f xml:space="preserve"> PR19FDPublishedTables!P$72</f>
        <v>1.555216598993495</v>
      </c>
      <c r="Q36" s="182">
        <f xml:space="preserve"> PR19FDPublishedTables!Q$72</f>
        <v>1.5160251406988658</v>
      </c>
    </row>
    <row r="37" spans="1:17" s="260" customFormat="1" hidden="1" outlineLevel="2">
      <c r="A37" s="257"/>
      <c r="B37" s="258"/>
      <c r="C37" s="259"/>
      <c r="D37" s="256" t="str">
        <f xml:space="preserve"> PR19FDPublishedTables!D$73</f>
        <v>less</v>
      </c>
      <c r="E37" s="182" t="str">
        <f xml:space="preserve"> PR19FDPublishedTables!E$73</f>
        <v>Other adjustments CPI(H) - WR - real</v>
      </c>
      <c r="F37" s="182">
        <f xml:space="preserve"> PR19FDPublishedTables!F$73</f>
        <v>0</v>
      </c>
      <c r="G37" s="182" t="str">
        <f xml:space="preserve"> PR19FDPublishedTables!G$73</f>
        <v>£m</v>
      </c>
      <c r="H37" s="182">
        <f xml:space="preserve"> PR19FDPublishedTables!H$73</f>
        <v>0</v>
      </c>
      <c r="I37" s="182">
        <f xml:space="preserve"> PR19FDPublishedTables!I$73</f>
        <v>0</v>
      </c>
      <c r="J37" s="182">
        <f xml:space="preserve"> PR19FDPublishedTables!J$73</f>
        <v>0</v>
      </c>
      <c r="K37" s="182">
        <f xml:space="preserve"> PR19FDPublishedTables!K$73</f>
        <v>0</v>
      </c>
      <c r="L37" s="182">
        <f xml:space="preserve"> PR19FDPublishedTables!L$73</f>
        <v>0</v>
      </c>
      <c r="M37" s="182">
        <f xml:space="preserve"> PR19FDPublishedTables!M$73</f>
        <v>0</v>
      </c>
      <c r="N37" s="182">
        <f xml:space="preserve"> PR19FDPublishedTables!N$73</f>
        <v>0</v>
      </c>
      <c r="O37" s="182">
        <f xml:space="preserve"> PR19FDPublishedTables!O$73</f>
        <v>0</v>
      </c>
      <c r="P37" s="182">
        <f xml:space="preserve"> PR19FDPublishedTables!P$73</f>
        <v>0</v>
      </c>
      <c r="Q37" s="182">
        <f xml:space="preserve"> PR19FDPublishedTables!Q$73</f>
        <v>0</v>
      </c>
    </row>
    <row r="38" spans="1:17" s="260" customFormat="1" hidden="1" outlineLevel="2">
      <c r="A38" s="257"/>
      <c r="B38" s="258"/>
      <c r="C38" s="259"/>
      <c r="D38" s="256"/>
      <c r="E38" s="182" t="str">
        <f xml:space="preserve"> PR19FDPublishedTables!E$74</f>
        <v>Closing RCV (CPIH inflated RCV) - WR - real</v>
      </c>
      <c r="F38" s="182">
        <f xml:space="preserve"> PR19FDPublishedTables!F$74</f>
        <v>0</v>
      </c>
      <c r="G38" s="182" t="str">
        <f xml:space="preserve"> PR19FDPublishedTables!G$74</f>
        <v>£m</v>
      </c>
      <c r="H38" s="182">
        <f xml:space="preserve"> PR19FDPublishedTables!H$74</f>
        <v>0</v>
      </c>
      <c r="I38" s="182">
        <f xml:space="preserve"> PR19FDPublishedTables!I$74</f>
        <v>0</v>
      </c>
      <c r="J38" s="182">
        <f xml:space="preserve"> PR19FDPublishedTables!J$74</f>
        <v>0</v>
      </c>
      <c r="K38" s="182">
        <f xml:space="preserve"> PR19FDPublishedTables!K$74</f>
        <v>0</v>
      </c>
      <c r="L38" s="182">
        <f xml:space="preserve"> PR19FDPublishedTables!L$74</f>
        <v>0</v>
      </c>
      <c r="M38" s="182">
        <f xml:space="preserve"> PR19FDPublishedTables!M$74</f>
        <v>64.947030794090566</v>
      </c>
      <c r="N38" s="182">
        <f xml:space="preserve"> PR19FDPublishedTables!N$74</f>
        <v>63.310365618079416</v>
      </c>
      <c r="O38" s="182">
        <f xml:space="preserve"> PR19FDPublishedTables!O$74</f>
        <v>61.714944404503903</v>
      </c>
      <c r="P38" s="182">
        <f xml:space="preserve"> PR19FDPublishedTables!P$74</f>
        <v>60.159727805510357</v>
      </c>
      <c r="Q38" s="182">
        <f xml:space="preserve"> PR19FDPublishedTables!Q$74</f>
        <v>58.643702664811528</v>
      </c>
    </row>
    <row r="39" spans="1:17" s="260" customFormat="1" hidden="1" outlineLevel="2">
      <c r="A39" s="257"/>
      <c r="B39" s="258"/>
      <c r="C39" s="259"/>
      <c r="D39" s="256"/>
      <c r="E39" s="182" t="str">
        <f xml:space="preserve"> PR19FDPublishedTables!E$78</f>
        <v>Average CPIH inflated RCV - WR - real</v>
      </c>
      <c r="F39" s="182">
        <f xml:space="preserve"> PR19FDPublishedTables!F$78</f>
        <v>0</v>
      </c>
      <c r="G39" s="182" t="str">
        <f xml:space="preserve"> PR19FDPublishedTables!G$78</f>
        <v>£m</v>
      </c>
      <c r="H39" s="182">
        <f xml:space="preserve"> PR19FDPublishedTables!H$78</f>
        <v>0</v>
      </c>
      <c r="I39" s="182">
        <f xml:space="preserve"> PR19FDPublishedTables!I$78</f>
        <v>0</v>
      </c>
      <c r="J39" s="182">
        <f xml:space="preserve"> PR19FDPublishedTables!J$78</f>
        <v>0</v>
      </c>
      <c r="K39" s="182">
        <f xml:space="preserve"> PR19FDPublishedTables!K$78</f>
        <v>0</v>
      </c>
      <c r="L39" s="182">
        <f xml:space="preserve"> PR19FDPublishedTables!L$78</f>
        <v>0</v>
      </c>
      <c r="M39" s="182">
        <f xml:space="preserve"> PR19FDPublishedTables!M$78</f>
        <v>65.786518471568542</v>
      </c>
      <c r="N39" s="182">
        <f xml:space="preserve"> PR19FDPublishedTables!N$78</f>
        <v>64.128698206084948</v>
      </c>
      <c r="O39" s="182">
        <f xml:space="preserve"> PR19FDPublishedTables!O$78</f>
        <v>62.512655011291706</v>
      </c>
      <c r="P39" s="182">
        <f xml:space="preserve"> PR19FDPublishedTables!P$78</f>
        <v>60.937336105007105</v>
      </c>
      <c r="Q39" s="182">
        <f xml:space="preserve"> PR19FDPublishedTables!Q$78</f>
        <v>59.401715235160964</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PR19FDPublishedTables!E$100</f>
        <v>RCV (post 2020 investment RCV) 31 March 2020 post midnight adjustments - WR - real</v>
      </c>
      <c r="F41" s="182">
        <f xml:space="preserve"> PR19FDPublishedTables!F$100</f>
        <v>0</v>
      </c>
      <c r="G41" s="182" t="str">
        <f xml:space="preserve"> PR19FDPublishedTables!G$100</f>
        <v>£m</v>
      </c>
      <c r="H41" s="182">
        <f xml:space="preserve"> PR19FDPublishedTables!H$100</f>
        <v>0</v>
      </c>
      <c r="I41" s="182">
        <f xml:space="preserve"> PR19FDPublishedTables!I$100</f>
        <v>0</v>
      </c>
      <c r="J41" s="182">
        <f xml:space="preserve"> PR19FDPublishedTables!J$100</f>
        <v>0</v>
      </c>
      <c r="K41" s="182">
        <f xml:space="preserve"> PR19FDPublishedTables!K$100</f>
        <v>0</v>
      </c>
      <c r="L41" s="182">
        <f xml:space="preserve"> PR19FDPublishedTables!L$100</f>
        <v>0</v>
      </c>
      <c r="M41" s="182">
        <f xml:space="preserve"> PR19FDPublishedTables!M$100</f>
        <v>0</v>
      </c>
      <c r="N41" s="182">
        <f xml:space="preserve"> PR19FDPublishedTables!N$100</f>
        <v>0</v>
      </c>
      <c r="O41" s="182">
        <f xml:space="preserve"> PR19FDPublishedTables!O$100</f>
        <v>0</v>
      </c>
      <c r="P41" s="182">
        <f xml:space="preserve"> PR19FDPublishedTables!P$100</f>
        <v>0</v>
      </c>
      <c r="Q41" s="182">
        <f xml:space="preserve"> PR19FDPublishedTables!Q$100</f>
        <v>0</v>
      </c>
    </row>
    <row r="42" spans="1:17" s="260" customFormat="1" hidden="1" outlineLevel="2">
      <c r="A42" s="257"/>
      <c r="B42" s="258"/>
      <c r="C42" s="259"/>
      <c r="D42" s="256"/>
      <c r="E42" s="182" t="str">
        <f xml:space="preserve"> PR19FDPublishedTables!E$110</f>
        <v>Opening RCV (Post 2020 investment RCV) - WR - real</v>
      </c>
      <c r="F42" s="182">
        <f xml:space="preserve"> PR19FDPublishedTables!F$110</f>
        <v>0</v>
      </c>
      <c r="G42" s="182" t="str">
        <f xml:space="preserve"> PR19FDPublishedTables!G$110</f>
        <v>£m</v>
      </c>
      <c r="H42" s="182">
        <f xml:space="preserve"> PR19FDPublishedTables!H$110</f>
        <v>0</v>
      </c>
      <c r="I42" s="182">
        <f xml:space="preserve"> PR19FDPublishedTables!I$110</f>
        <v>0</v>
      </c>
      <c r="J42" s="182">
        <f xml:space="preserve"> PR19FDPublishedTables!J$110</f>
        <v>0</v>
      </c>
      <c r="K42" s="182">
        <f xml:space="preserve"> PR19FDPublishedTables!K$110</f>
        <v>0</v>
      </c>
      <c r="L42" s="182">
        <f xml:space="preserve"> PR19FDPublishedTables!L$110</f>
        <v>0</v>
      </c>
      <c r="M42" s="182">
        <f xml:space="preserve"> PR19FDPublishedTables!M$110</f>
        <v>0</v>
      </c>
      <c r="N42" s="182">
        <f xml:space="preserve"> PR19FDPublishedTables!N$110</f>
        <v>3.2730511117373542</v>
      </c>
      <c r="O42" s="182">
        <f xml:space="preserve"> PR19FDPublishedTables!O$110</f>
        <v>7.4312352892074367</v>
      </c>
      <c r="P42" s="182">
        <f xml:space="preserve"> PR19FDPublishedTables!P$110</f>
        <v>10.401840494045873</v>
      </c>
      <c r="Q42" s="182">
        <f xml:space="preserve"> PR19FDPublishedTables!Q$110</f>
        <v>12.630965198356247</v>
      </c>
    </row>
    <row r="43" spans="1:17" s="260" customFormat="1" hidden="1" outlineLevel="2">
      <c r="A43" s="257"/>
      <c r="B43" s="258"/>
      <c r="C43" s="259"/>
      <c r="D43" s="256" t="str">
        <f xml:space="preserve"> PR19FDPublishedTables!D$111</f>
        <v>plus</v>
      </c>
      <c r="E43" s="182" t="str">
        <f xml:space="preserve"> PR19FDPublishedTables!E$111</f>
        <v>Water resources: Non-PAYG Totex - real</v>
      </c>
      <c r="F43" s="182">
        <f xml:space="preserve"> PR19FDPublishedTables!F$111</f>
        <v>0</v>
      </c>
      <c r="G43" s="182" t="str">
        <f xml:space="preserve"> PR19FDPublishedTables!G$111</f>
        <v>£m</v>
      </c>
      <c r="H43" s="182">
        <f xml:space="preserve"> PR19FDPublishedTables!H$111</f>
        <v>0</v>
      </c>
      <c r="I43" s="182">
        <f xml:space="preserve"> PR19FDPublishedTables!I$111</f>
        <v>0</v>
      </c>
      <c r="J43" s="182">
        <f xml:space="preserve"> PR19FDPublishedTables!J$111</f>
        <v>0</v>
      </c>
      <c r="K43" s="182">
        <f xml:space="preserve"> PR19FDPublishedTables!K$111</f>
        <v>0</v>
      </c>
      <c r="L43" s="182">
        <f xml:space="preserve"> PR19FDPublishedTables!L$111</f>
        <v>0</v>
      </c>
      <c r="M43" s="182">
        <f xml:space="preserve"> PR19FDPublishedTables!M$111</f>
        <v>3.3494178384541109</v>
      </c>
      <c r="N43" s="182">
        <f xml:space="preserve"> PR19FDPublishedTables!N$111</f>
        <v>4.4079362547741612</v>
      </c>
      <c r="O43" s="182">
        <f xml:space="preserve"> PR19FDPublishedTables!O$111</f>
        <v>3.3866859742389144</v>
      </c>
      <c r="P43" s="182">
        <f xml:space="preserve"> PR19FDPublishedTables!P$111</f>
        <v>2.7665254101912562</v>
      </c>
      <c r="Q43" s="182">
        <f xml:space="preserve"> PR19FDPublishedTables!Q$111</f>
        <v>2.3285991945252187</v>
      </c>
    </row>
    <row r="44" spans="1:17" s="260" customFormat="1" hidden="1" outlineLevel="2">
      <c r="A44" s="257"/>
      <c r="B44" s="258"/>
      <c r="C44" s="259"/>
      <c r="D44" s="256" t="str">
        <f xml:space="preserve"> PR19FDPublishedTables!D$112</f>
        <v>less</v>
      </c>
      <c r="E44" s="182" t="str">
        <f xml:space="preserve"> PR19FDPublishedTables!E$112</f>
        <v>RCV additions depreciation - WR - real POS</v>
      </c>
      <c r="F44" s="182">
        <f xml:space="preserve"> PR19FDPublishedTables!F$112</f>
        <v>0</v>
      </c>
      <c r="G44" s="182" t="str">
        <f xml:space="preserve"> PR19FDPublishedTables!G$112</f>
        <v>£m</v>
      </c>
      <c r="H44" s="182">
        <f xml:space="preserve"> PR19FDPublishedTables!H$112</f>
        <v>0</v>
      </c>
      <c r="I44" s="182">
        <f xml:space="preserve"> PR19FDPublishedTables!I$112</f>
        <v>0</v>
      </c>
      <c r="J44" s="182">
        <f xml:space="preserve"> PR19FDPublishedTables!J$112</f>
        <v>0</v>
      </c>
      <c r="K44" s="182">
        <f xml:space="preserve"> PR19FDPublishedTables!K$112</f>
        <v>0</v>
      </c>
      <c r="L44" s="182">
        <f xml:space="preserve"> PR19FDPublishedTables!L$112</f>
        <v>0</v>
      </c>
      <c r="M44" s="182">
        <f xml:space="preserve"> PR19FDPublishedTables!M$112</f>
        <v>7.6366726716753666E-2</v>
      </c>
      <c r="N44" s="182">
        <f xml:space="preserve"> PR19FDPublishedTables!N$112</f>
        <v>0.24975207730407406</v>
      </c>
      <c r="O44" s="182">
        <f xml:space="preserve"> PR19FDPublishedTables!O$112</f>
        <v>0.41608076940050653</v>
      </c>
      <c r="P44" s="182">
        <f xml:space="preserve"> PR19FDPublishedTables!P$112</f>
        <v>0.53740070588085098</v>
      </c>
      <c r="Q44" s="182">
        <f xml:space="preserve"> PR19FDPublishedTables!Q$112</f>
        <v>0.62906407468022063</v>
      </c>
    </row>
    <row r="45" spans="1:17" s="260" customFormat="1" hidden="1" outlineLevel="2">
      <c r="A45" s="257"/>
      <c r="B45" s="258"/>
      <c r="C45" s="259"/>
      <c r="D45" s="256"/>
      <c r="E45" s="182" t="str">
        <f xml:space="preserve"> PR19FDPublishedTables!E$113</f>
        <v>Closing RCV (Post 2020 investment RCV) - WR - real</v>
      </c>
      <c r="F45" s="182">
        <f xml:space="preserve"> PR19FDPublishedTables!F$113</f>
        <v>0</v>
      </c>
      <c r="G45" s="182" t="str">
        <f xml:space="preserve"> PR19FDPublishedTables!G$113</f>
        <v>£m</v>
      </c>
      <c r="H45" s="182">
        <f xml:space="preserve"> PR19FDPublishedTables!H$113</f>
        <v>0</v>
      </c>
      <c r="I45" s="182">
        <f xml:space="preserve"> PR19FDPublishedTables!I$113</f>
        <v>0</v>
      </c>
      <c r="J45" s="182">
        <f xml:space="preserve"> PR19FDPublishedTables!J$113</f>
        <v>0</v>
      </c>
      <c r="K45" s="182">
        <f xml:space="preserve"> PR19FDPublishedTables!K$113</f>
        <v>0</v>
      </c>
      <c r="L45" s="182">
        <f xml:space="preserve"> PR19FDPublishedTables!L$113</f>
        <v>0</v>
      </c>
      <c r="M45" s="182">
        <f xml:space="preserve"> PR19FDPublishedTables!M$113</f>
        <v>3.2730511117373573</v>
      </c>
      <c r="N45" s="182">
        <f xml:space="preserve"> PR19FDPublishedTables!N$113</f>
        <v>7.4312352892074411</v>
      </c>
      <c r="O45" s="182">
        <f xml:space="preserve"> PR19FDPublishedTables!O$113</f>
        <v>10.401840494045844</v>
      </c>
      <c r="P45" s="182">
        <f xml:space="preserve"> PR19FDPublishedTables!P$113</f>
        <v>12.630965198356279</v>
      </c>
      <c r="Q45" s="182">
        <f xml:space="preserve"> PR19FDPublishedTables!Q$113</f>
        <v>14.330500318201244</v>
      </c>
    </row>
    <row r="46" spans="1:17" s="260" customFormat="1" hidden="1" outlineLevel="2">
      <c r="A46" s="257"/>
      <c r="B46" s="258"/>
      <c r="C46" s="259"/>
      <c r="D46" s="256"/>
      <c r="E46" s="182" t="str">
        <f xml:space="preserve"> PR19FDPublishedTables!E$117</f>
        <v>Average post 2020 investment RCV - WR - real</v>
      </c>
      <c r="F46" s="182">
        <f xml:space="preserve"> PR19FDPublishedTables!F$117</f>
        <v>0</v>
      </c>
      <c r="G46" s="182" t="str">
        <f xml:space="preserve"> PR19FDPublishedTables!G$117</f>
        <v>£m</v>
      </c>
      <c r="H46" s="182">
        <f xml:space="preserve"> PR19FDPublishedTables!H$117</f>
        <v>0</v>
      </c>
      <c r="I46" s="182">
        <f xml:space="preserve"> PR19FDPublishedTables!I$117</f>
        <v>0</v>
      </c>
      <c r="J46" s="182">
        <f xml:space="preserve"> PR19FDPublishedTables!J$117</f>
        <v>0</v>
      </c>
      <c r="K46" s="182">
        <f xml:space="preserve"> PR19FDPublishedTables!K$117</f>
        <v>0</v>
      </c>
      <c r="L46" s="182">
        <f xml:space="preserve"> PR19FDPublishedTables!L$117</f>
        <v>0</v>
      </c>
      <c r="M46" s="182">
        <f xml:space="preserve"> PR19FDPublishedTables!M$117</f>
        <v>1.6365255558686786</v>
      </c>
      <c r="N46" s="182">
        <f xml:space="preserve"> PR19FDPublishedTables!N$117</f>
        <v>5.3521432004723977</v>
      </c>
      <c r="O46" s="182">
        <f xml:space="preserve"> PR19FDPublishedTables!O$117</f>
        <v>8.9165378916266409</v>
      </c>
      <c r="P46" s="182">
        <f xml:space="preserve"> PR19FDPublishedTables!P$117</f>
        <v>11.516402846201075</v>
      </c>
      <c r="Q46" s="182">
        <f xml:space="preserve"> PR19FDPublishedTables!Q$117</f>
        <v>13.480732758278744</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66.071927005534292</v>
      </c>
      <c r="N48" s="197">
        <f t="shared" si="4"/>
        <v>65.009641466381396</v>
      </c>
      <c r="O48" s="197">
        <f t="shared" si="4"/>
        <v>64.038942755211849</v>
      </c>
      <c r="P48" s="197">
        <f t="shared" si="4"/>
        <v>63.097714556816427</v>
      </c>
      <c r="Q48" s="197">
        <f t="shared" si="4"/>
        <v>62.17032029263865</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65.786518471568542</v>
      </c>
      <c r="N49" s="197">
        <f t="shared" si="5"/>
        <v>64.128698206084948</v>
      </c>
      <c r="O49" s="197">
        <f t="shared" si="5"/>
        <v>62.512655011291706</v>
      </c>
      <c r="P49" s="197">
        <f t="shared" si="5"/>
        <v>60.937336105007105</v>
      </c>
      <c r="Q49" s="197">
        <f t="shared" si="5"/>
        <v>59.401715235160964</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1.6365255558686786</v>
      </c>
      <c r="N50" s="197">
        <f t="shared" si="6"/>
        <v>5.3521432004723977</v>
      </c>
      <c r="O50" s="197">
        <f t="shared" si="6"/>
        <v>8.9165378916266409</v>
      </c>
      <c r="P50" s="197">
        <f t="shared" si="6"/>
        <v>11.516402846201075</v>
      </c>
      <c r="Q50" s="197">
        <f t="shared" si="6"/>
        <v>13.480732758278744</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133.49497103297151</v>
      </c>
      <c r="N51" s="325">
        <f t="shared" si="7"/>
        <v>134.49048287293874</v>
      </c>
      <c r="O51" s="325">
        <f xml:space="preserve"> SUM(O48:O50)</f>
        <v>135.46813565813019</v>
      </c>
      <c r="P51" s="325">
        <f t="shared" si="7"/>
        <v>135.55145350802462</v>
      </c>
      <c r="Q51" s="325">
        <f t="shared" si="7"/>
        <v>135.05276828607836</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70.435775361013157</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1.7749815390975312</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69.428283394720495</v>
      </c>
      <c r="M62" s="197">
        <f t="shared" si="12"/>
        <v>68.660793821915618</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70.131516467779363</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1.767314214988035</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69.428283394720495</v>
      </c>
      <c r="M67" s="197">
        <f t="shared" si="16"/>
        <v>68.36420225279133</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3.5256466036630356</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8.0384742563517145E-2</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3.4452618610995187</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69.173176098149753</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68.874371209679126</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1.7133399250750532</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139.76088723290394</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69.428283394720495</v>
      </c>
      <c r="M81" s="323">
        <f t="shared" si="25"/>
        <v>68.660793821915618</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69.428283394720495</v>
      </c>
      <c r="M82" s="323">
        <f t="shared" si="26"/>
        <v>68.36420225279133</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3.4452618610995187</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138.85656678944099</v>
      </c>
      <c r="M84" s="324">
        <f t="shared" si="28"/>
        <v>140.47025793580647</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70.131516467779363</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70.131516467779363</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140.26303293555873</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140.26303293555873</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138.85656678944099</v>
      </c>
      <c r="N92" s="197">
        <f t="shared" si="41"/>
        <v>140.47025793580647</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1.4064661461177366</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139.76088723290394</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55.904354893161582</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133.49497103297151</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53.397988413188607</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139.76088723290394</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133.49497103297151</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PR19FDPublishedTables!E$194</f>
        <v>RCV (RPI inflated RCV) 31 March 2020 post midnight adjustments - WN - real</v>
      </c>
      <c r="F117" s="182">
        <f xml:space="preserve"> PR19FDPublishedTables!F$194</f>
        <v>0</v>
      </c>
      <c r="G117" s="182" t="str">
        <f xml:space="preserve"> PR19FDPublishedTables!G$194</f>
        <v>£m</v>
      </c>
      <c r="H117" s="182">
        <f xml:space="preserve"> PR19FDPublishedTables!H$194</f>
        <v>0</v>
      </c>
      <c r="I117" s="182">
        <f xml:space="preserve"> PR19FDPublishedTables!I$194</f>
        <v>0</v>
      </c>
      <c r="J117" s="182">
        <f xml:space="preserve"> PR19FDPublishedTables!J$194</f>
        <v>0</v>
      </c>
      <c r="K117" s="182">
        <f xml:space="preserve"> PR19FDPublishedTables!K$194</f>
        <v>0</v>
      </c>
      <c r="L117" s="182">
        <f xml:space="preserve"> PR19FDPublishedTables!L$194</f>
        <v>678.58383495687383</v>
      </c>
      <c r="M117" s="182">
        <f xml:space="preserve"> PR19FDPublishedTables!M$194</f>
        <v>0</v>
      </c>
      <c r="N117" s="182">
        <f xml:space="preserve"> PR19FDPublishedTables!N$194</f>
        <v>0</v>
      </c>
      <c r="O117" s="182">
        <f xml:space="preserve"> PR19FDPublishedTables!O$194</f>
        <v>0</v>
      </c>
      <c r="P117" s="182">
        <f xml:space="preserve"> PR19FDPublishedTables!P$194</f>
        <v>0</v>
      </c>
      <c r="Q117" s="182">
        <f xml:space="preserve"> PR19FDPublishedTables!Q$194</f>
        <v>0</v>
      </c>
    </row>
    <row r="118" spans="1:17" s="296" customFormat="1" hidden="1" outlineLevel="2">
      <c r="A118" s="291"/>
      <c r="B118" s="292"/>
      <c r="C118" s="293"/>
      <c r="D118" s="256"/>
      <c r="E118" s="182" t="str">
        <f xml:space="preserve"> PR19FDPublishedTables!E$203</f>
        <v>Opening RCV (RPI inflated RCV) - WN - real</v>
      </c>
      <c r="F118" s="182">
        <f xml:space="preserve"> PR19FDPublishedTables!F$203</f>
        <v>0</v>
      </c>
      <c r="G118" s="182" t="str">
        <f xml:space="preserve"> PR19FDPublishedTables!G$203</f>
        <v>£m</v>
      </c>
      <c r="H118" s="182">
        <f xml:space="preserve"> PR19FDPublishedTables!H$203</f>
        <v>0</v>
      </c>
      <c r="I118" s="182">
        <f xml:space="preserve"> PR19FDPublishedTables!I$203</f>
        <v>0</v>
      </c>
      <c r="J118" s="182">
        <f xml:space="preserve"> PR19FDPublishedTables!J$203</f>
        <v>0</v>
      </c>
      <c r="K118" s="182">
        <f xml:space="preserve"> PR19FDPublishedTables!K$203</f>
        <v>0</v>
      </c>
      <c r="L118" s="182">
        <f xml:space="preserve"> PR19FDPublishedTables!L$203</f>
        <v>0</v>
      </c>
      <c r="M118" s="182">
        <f xml:space="preserve"> PR19FDPublishedTables!M$203</f>
        <v>681.5278061839208</v>
      </c>
      <c r="N118" s="182">
        <f xml:space="preserve"> PR19FDPublishedTables!N$203</f>
        <v>655.57405461435303</v>
      </c>
      <c r="O118" s="182">
        <f xml:space="preserve"> PR19FDPublishedTables!O$203</f>
        <v>631.34321857599582</v>
      </c>
      <c r="P118" s="182">
        <f xml:space="preserve"> PR19FDPublishedTables!P$203</f>
        <v>608.15233114262253</v>
      </c>
      <c r="Q118" s="182">
        <f xml:space="preserve"> PR19FDPublishedTables!Q$203</f>
        <v>585.81330565077769</v>
      </c>
    </row>
    <row r="119" spans="1:17" s="296" customFormat="1" hidden="1" outlineLevel="2">
      <c r="A119" s="291"/>
      <c r="B119" s="292"/>
      <c r="C119" s="293"/>
      <c r="D119" s="256" t="str">
        <f xml:space="preserve"> PR19FDPublishedTables!D$29</f>
        <v>less</v>
      </c>
      <c r="E119" s="182" t="str">
        <f xml:space="preserve"> PR19FDPublishedTables!E$204</f>
        <v>RCV - CPI(H) + RPI wedge bf depreciation - WN - real</v>
      </c>
      <c r="F119" s="182">
        <f xml:space="preserve"> PR19FDPublishedTables!F$204</f>
        <v>0</v>
      </c>
      <c r="G119" s="182" t="str">
        <f xml:space="preserve"> PR19FDPublishedTables!G$204</f>
        <v>£m</v>
      </c>
      <c r="H119" s="182">
        <f xml:space="preserve"> PR19FDPublishedTables!H$204</f>
        <v>0</v>
      </c>
      <c r="I119" s="182">
        <f xml:space="preserve"> PR19FDPublishedTables!I$204</f>
        <v>0</v>
      </c>
      <c r="J119" s="182">
        <f xml:space="preserve"> PR19FDPublishedTables!J$204</f>
        <v>0</v>
      </c>
      <c r="K119" s="182">
        <f xml:space="preserve"> PR19FDPublishedTables!K$204</f>
        <v>0</v>
      </c>
      <c r="L119" s="182">
        <f xml:space="preserve"> PR19FDPublishedTables!L$204</f>
        <v>0</v>
      </c>
      <c r="M119" s="182">
        <f xml:space="preserve"> PR19FDPublishedTables!M$204</f>
        <v>32.031806890644262</v>
      </c>
      <c r="N119" s="182">
        <f xml:space="preserve"> PR19FDPublishedTables!N$204</f>
        <v>30.811980566874574</v>
      </c>
      <c r="O119" s="182">
        <f xml:space="preserve"> PR19FDPublishedTables!O$204</f>
        <v>29.673131273071807</v>
      </c>
      <c r="P119" s="182">
        <f xml:space="preserve"> PR19FDPublishedTables!P$204</f>
        <v>28.583159563703294</v>
      </c>
      <c r="Q119" s="182">
        <f xml:space="preserve"> PR19FDPublishedTables!Q$204</f>
        <v>27.533225365586588</v>
      </c>
    </row>
    <row r="120" spans="1:17" s="296" customFormat="1" hidden="1" outlineLevel="2">
      <c r="A120" s="291"/>
      <c r="B120" s="292"/>
      <c r="C120" s="293"/>
      <c r="D120" s="256"/>
      <c r="E120" s="182" t="str">
        <f xml:space="preserve"> PR19FDPublishedTables!E$205</f>
        <v>Closing RCV (RPI inflated RCV) - WN - real</v>
      </c>
      <c r="F120" s="182">
        <f xml:space="preserve"> PR19FDPublishedTables!F$205</f>
        <v>0</v>
      </c>
      <c r="G120" s="182" t="str">
        <f xml:space="preserve"> PR19FDPublishedTables!G$205</f>
        <v>£m</v>
      </c>
      <c r="H120" s="182">
        <f xml:space="preserve"> PR19FDPublishedTables!H$205</f>
        <v>0</v>
      </c>
      <c r="I120" s="182">
        <f xml:space="preserve"> PR19FDPublishedTables!I$205</f>
        <v>0</v>
      </c>
      <c r="J120" s="182">
        <f xml:space="preserve"> PR19FDPublishedTables!J$205</f>
        <v>0</v>
      </c>
      <c r="K120" s="182">
        <f xml:space="preserve"> PR19FDPublishedTables!K$205</f>
        <v>0</v>
      </c>
      <c r="L120" s="182">
        <f xml:space="preserve"> PR19FDPublishedTables!L$205</f>
        <v>0</v>
      </c>
      <c r="M120" s="182">
        <f xml:space="preserve"> PR19FDPublishedTables!M$205</f>
        <v>649.49599929327655</v>
      </c>
      <c r="N120" s="182">
        <f xml:space="preserve"> PR19FDPublishedTables!N$205</f>
        <v>624.76207404747845</v>
      </c>
      <c r="O120" s="182">
        <f xml:space="preserve"> PR19FDPublishedTables!O$205</f>
        <v>601.670087302924</v>
      </c>
      <c r="P120" s="182">
        <f xml:space="preserve"> PR19FDPublishedTables!P$205</f>
        <v>579.56917157891928</v>
      </c>
      <c r="Q120" s="182">
        <f xml:space="preserve"> PR19FDPublishedTables!Q$205</f>
        <v>558.28008028519116</v>
      </c>
    </row>
    <row r="121" spans="1:17" s="296" customFormat="1" hidden="1" outlineLevel="2">
      <c r="A121" s="291"/>
      <c r="B121" s="292"/>
      <c r="C121" s="293"/>
      <c r="D121" s="256"/>
      <c r="E121" s="182" t="str">
        <f xml:space="preserve"> PR19FDPublishedTables!E$209</f>
        <v>Average RPI inflated RCV - WN - real</v>
      </c>
      <c r="F121" s="182">
        <f xml:space="preserve"> PR19FDPublishedTables!F$209</f>
        <v>0</v>
      </c>
      <c r="G121" s="182" t="str">
        <f xml:space="preserve"> PR19FDPublishedTables!G$209</f>
        <v>£m</v>
      </c>
      <c r="H121" s="182">
        <f xml:space="preserve"> PR19FDPublishedTables!H$209</f>
        <v>0</v>
      </c>
      <c r="I121" s="182">
        <f xml:space="preserve"> PR19FDPublishedTables!I$209</f>
        <v>0</v>
      </c>
      <c r="J121" s="182">
        <f xml:space="preserve"> PR19FDPublishedTables!J$209</f>
        <v>0</v>
      </c>
      <c r="K121" s="182">
        <f xml:space="preserve"> PR19FDPublishedTables!K$209</f>
        <v>0</v>
      </c>
      <c r="L121" s="182">
        <f xml:space="preserve"> PR19FDPublishedTables!L$209</f>
        <v>0</v>
      </c>
      <c r="M121" s="182">
        <f xml:space="preserve"> PR19FDPublishedTables!M$209</f>
        <v>665.51190273859868</v>
      </c>
      <c r="N121" s="182">
        <f xml:space="preserve"> PR19FDPublishedTables!N$209</f>
        <v>640.16806433091574</v>
      </c>
      <c r="O121" s="182">
        <f xml:space="preserve"> PR19FDPublishedTables!O$209</f>
        <v>616.50665293945985</v>
      </c>
      <c r="P121" s="182">
        <f xml:space="preserve"> PR19FDPublishedTables!P$209</f>
        <v>593.86075136077091</v>
      </c>
      <c r="Q121" s="182">
        <f xml:space="preserve"> PR19FDPublishedTables!Q$209</f>
        <v>572.04669296798443</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PR19FDPublishedTables!E$233</f>
        <v>RCV (CPIH inflated RCV) 31 March 2020 post midnight adjustments - WN - real</v>
      </c>
      <c r="F123" s="182">
        <f xml:space="preserve"> PR19FDPublishedTables!F$233</f>
        <v>0</v>
      </c>
      <c r="G123" s="182" t="str">
        <f xml:space="preserve"> PR19FDPublishedTables!G$233</f>
        <v>£m</v>
      </c>
      <c r="H123" s="182">
        <f xml:space="preserve"> PR19FDPublishedTables!H$233</f>
        <v>0</v>
      </c>
      <c r="I123" s="182">
        <f xml:space="preserve"> PR19FDPublishedTables!I$233</f>
        <v>0</v>
      </c>
      <c r="J123" s="182">
        <f xml:space="preserve"> PR19FDPublishedTables!J$233</f>
        <v>0</v>
      </c>
      <c r="K123" s="182">
        <f xml:space="preserve"> PR19FDPublishedTables!K$233</f>
        <v>0</v>
      </c>
      <c r="L123" s="182">
        <f xml:space="preserve"> PR19FDPublishedTables!L$233</f>
        <v>679.79077325126536</v>
      </c>
      <c r="M123" s="182">
        <f xml:space="preserve"> PR19FDPublishedTables!M$233</f>
        <v>0</v>
      </c>
      <c r="N123" s="182">
        <f xml:space="preserve"> PR19FDPublishedTables!N$233</f>
        <v>0</v>
      </c>
      <c r="O123" s="182">
        <f xml:space="preserve"> PR19FDPublishedTables!O$233</f>
        <v>0</v>
      </c>
      <c r="P123" s="182">
        <f xml:space="preserve"> PR19FDPublishedTables!P$233</f>
        <v>0</v>
      </c>
      <c r="Q123" s="182">
        <f xml:space="preserve"> PR19FDPublishedTables!Q$233</f>
        <v>0</v>
      </c>
    </row>
    <row r="124" spans="1:17" s="260" customFormat="1" hidden="1" outlineLevel="2">
      <c r="A124" s="257"/>
      <c r="B124" s="258"/>
      <c r="C124" s="259"/>
      <c r="D124" s="197"/>
      <c r="E124" s="182" t="str">
        <f xml:space="preserve"> PR19FDPublishedTables!E$246</f>
        <v>Opening RCV (CPIH inflated RCV) - WN - real</v>
      </c>
      <c r="F124" s="182">
        <f xml:space="preserve"> PR19FDPublishedTables!F$246</f>
        <v>0</v>
      </c>
      <c r="G124" s="182" t="str">
        <f xml:space="preserve"> PR19FDPublishedTables!G$246</f>
        <v>£m</v>
      </c>
      <c r="H124" s="182">
        <f xml:space="preserve"> PR19FDPublishedTables!H$246</f>
        <v>0</v>
      </c>
      <c r="I124" s="182">
        <f xml:space="preserve"> PR19FDPublishedTables!I$246</f>
        <v>0</v>
      </c>
      <c r="J124" s="182">
        <f xml:space="preserve"> PR19FDPublishedTables!J$246</f>
        <v>0</v>
      </c>
      <c r="K124" s="182">
        <f xml:space="preserve"> PR19FDPublishedTables!K$246</f>
        <v>0</v>
      </c>
      <c r="L124" s="182">
        <f xml:space="preserve"> PR19FDPublishedTables!L$246</f>
        <v>0</v>
      </c>
      <c r="M124" s="182">
        <f xml:space="preserve"> PR19FDPublishedTables!M$246</f>
        <v>679.81424568770967</v>
      </c>
      <c r="N124" s="182">
        <f xml:space="preserve"> PR19FDPublishedTables!N$246</f>
        <v>647.92104716644394</v>
      </c>
      <c r="O124" s="182">
        <f xml:space="preserve"> PR19FDPublishedTables!O$246</f>
        <v>617.59208981705126</v>
      </c>
      <c r="P124" s="182">
        <f xml:space="preserve"> PR19FDPublishedTables!P$246</f>
        <v>588.80833715823667</v>
      </c>
      <c r="Q124" s="182">
        <f xml:space="preserve"> PR19FDPublishedTables!Q$246</f>
        <v>561.42726878784674</v>
      </c>
    </row>
    <row r="125" spans="1:17" s="260" customFormat="1" hidden="1" outlineLevel="2">
      <c r="A125" s="257"/>
      <c r="B125" s="258"/>
      <c r="C125" s="259"/>
      <c r="D125" s="256" t="str">
        <f xml:space="preserve"> PR19FDPublishedTables!D$72</f>
        <v>less</v>
      </c>
      <c r="E125" s="182" t="str">
        <f xml:space="preserve"> PR19FDPublishedTables!E$247</f>
        <v>RCV - CPI(H) bf depreciation - WN - real</v>
      </c>
      <c r="F125" s="182">
        <f xml:space="preserve"> PR19FDPublishedTables!F$247</f>
        <v>0</v>
      </c>
      <c r="G125" s="182" t="str">
        <f xml:space="preserve"> PR19FDPublishedTables!G$247</f>
        <v>£m</v>
      </c>
      <c r="H125" s="182">
        <f xml:space="preserve"> PR19FDPublishedTables!H$247</f>
        <v>0</v>
      </c>
      <c r="I125" s="182">
        <f xml:space="preserve"> PR19FDPublishedTables!I$247</f>
        <v>0</v>
      </c>
      <c r="J125" s="182">
        <f xml:space="preserve"> PR19FDPublishedTables!J$247</f>
        <v>0</v>
      </c>
      <c r="K125" s="182">
        <f xml:space="preserve"> PR19FDPublishedTables!K$247</f>
        <v>0</v>
      </c>
      <c r="L125" s="182">
        <f xml:space="preserve"> PR19FDPublishedTables!L$247</f>
        <v>0</v>
      </c>
      <c r="M125" s="182">
        <f xml:space="preserve"> PR19FDPublishedTables!M$247</f>
        <v>31.893440242973128</v>
      </c>
      <c r="N125" s="182">
        <f xml:space="preserve"> PR19FDPublishedTables!N$247</f>
        <v>30.329779512081995</v>
      </c>
      <c r="O125" s="182">
        <f xml:space="preserve"> PR19FDPublishedTables!O$247</f>
        <v>28.784040729924943</v>
      </c>
      <c r="P125" s="182">
        <f xml:space="preserve"> PR19FDPublishedTables!P$247</f>
        <v>27.381068370390253</v>
      </c>
      <c r="Q125" s="182">
        <f xml:space="preserve"> PR19FDPublishedTables!Q$247</f>
        <v>26.04909103371994</v>
      </c>
    </row>
    <row r="126" spans="1:17" s="260" customFormat="1" hidden="1" outlineLevel="2">
      <c r="A126" s="257"/>
      <c r="B126" s="258"/>
      <c r="C126" s="259"/>
      <c r="D126" s="256" t="str">
        <f xml:space="preserve"> PR19FDPublishedTables!D$73</f>
        <v>less</v>
      </c>
      <c r="E126" s="182" t="str">
        <f xml:space="preserve"> PR19FDPublishedTables!E$248</f>
        <v>Other adjustments CPI(H) - WN - real</v>
      </c>
      <c r="F126" s="182">
        <f xml:space="preserve"> PR19FDPublishedTables!F$248</f>
        <v>0</v>
      </c>
      <c r="G126" s="182" t="str">
        <f xml:space="preserve"> PR19FDPublishedTables!G$248</f>
        <v>£m</v>
      </c>
      <c r="H126" s="182">
        <f xml:space="preserve"> PR19FDPublishedTables!H$248</f>
        <v>0</v>
      </c>
      <c r="I126" s="182">
        <f xml:space="preserve"> PR19FDPublishedTables!I$248</f>
        <v>0</v>
      </c>
      <c r="J126" s="182">
        <f xml:space="preserve"> PR19FDPublishedTables!J$248</f>
        <v>0</v>
      </c>
      <c r="K126" s="182">
        <f xml:space="preserve"> PR19FDPublishedTables!K$248</f>
        <v>0</v>
      </c>
      <c r="L126" s="182">
        <f xml:space="preserve"> PR19FDPublishedTables!L$248</f>
        <v>0</v>
      </c>
      <c r="M126" s="182">
        <f xml:space="preserve"> PR19FDPublishedTables!M$248</f>
        <v>0</v>
      </c>
      <c r="N126" s="182">
        <f xml:space="preserve"> PR19FDPublishedTables!N$248</f>
        <v>0</v>
      </c>
      <c r="O126" s="182">
        <f xml:space="preserve"> PR19FDPublishedTables!O$248</f>
        <v>0</v>
      </c>
      <c r="P126" s="182">
        <f xml:space="preserve"> PR19FDPublishedTables!P$248</f>
        <v>0</v>
      </c>
      <c r="Q126" s="182">
        <f xml:space="preserve"> PR19FDPublishedTables!Q$248</f>
        <v>0</v>
      </c>
    </row>
    <row r="127" spans="1:17" s="260" customFormat="1" hidden="1" outlineLevel="2">
      <c r="A127" s="257"/>
      <c r="B127" s="258"/>
      <c r="C127" s="259"/>
      <c r="D127" s="256"/>
      <c r="E127" s="182" t="str">
        <f xml:space="preserve"> PR19FDPublishedTables!E$249</f>
        <v>Closing RCV (CPIH inflated RCV) - WN - real</v>
      </c>
      <c r="F127" s="182">
        <f xml:space="preserve"> PR19FDPublishedTables!F$249</f>
        <v>0</v>
      </c>
      <c r="G127" s="182" t="str">
        <f xml:space="preserve"> PR19FDPublishedTables!G$249</f>
        <v>£m</v>
      </c>
      <c r="H127" s="182">
        <f xml:space="preserve"> PR19FDPublishedTables!H$249</f>
        <v>0</v>
      </c>
      <c r="I127" s="182">
        <f xml:space="preserve"> PR19FDPublishedTables!I$249</f>
        <v>0</v>
      </c>
      <c r="J127" s="182">
        <f xml:space="preserve"> PR19FDPublishedTables!J$249</f>
        <v>0</v>
      </c>
      <c r="K127" s="182">
        <f xml:space="preserve"> PR19FDPublishedTables!K$249</f>
        <v>0</v>
      </c>
      <c r="L127" s="182">
        <f xml:space="preserve"> PR19FDPublishedTables!L$249</f>
        <v>0</v>
      </c>
      <c r="M127" s="182">
        <f xml:space="preserve"> PR19FDPublishedTables!M$249</f>
        <v>647.92080544473652</v>
      </c>
      <c r="N127" s="182">
        <f xml:space="preserve"> PR19FDPublishedTables!N$249</f>
        <v>617.5912676543619</v>
      </c>
      <c r="O127" s="182">
        <f xml:space="preserve"> PR19FDPublishedTables!O$249</f>
        <v>588.80804908712628</v>
      </c>
      <c r="P127" s="182">
        <f xml:space="preserve"> PR19FDPublishedTables!P$249</f>
        <v>561.4272687878464</v>
      </c>
      <c r="Q127" s="182">
        <f xml:space="preserve"> PR19FDPublishedTables!Q$249</f>
        <v>535.3781777541268</v>
      </c>
    </row>
    <row r="128" spans="1:17" s="260" customFormat="1" hidden="1" outlineLevel="2">
      <c r="A128" s="257"/>
      <c r="B128" s="258"/>
      <c r="C128" s="259"/>
      <c r="D128" s="256"/>
      <c r="E128" s="182" t="str">
        <f xml:space="preserve"> PR19FDPublishedTables!E$253</f>
        <v>Average CPIH inflated RCV - WN - real</v>
      </c>
      <c r="F128" s="182">
        <f xml:space="preserve"> PR19FDPublishedTables!F$253</f>
        <v>0</v>
      </c>
      <c r="G128" s="182" t="str">
        <f xml:space="preserve"> PR19FDPublishedTables!G$253</f>
        <v>£m</v>
      </c>
      <c r="H128" s="182">
        <f xml:space="preserve"> PR19FDPublishedTables!H$253</f>
        <v>0</v>
      </c>
      <c r="I128" s="182">
        <f xml:space="preserve"> PR19FDPublishedTables!I$253</f>
        <v>0</v>
      </c>
      <c r="J128" s="182">
        <f xml:space="preserve"> PR19FDPublishedTables!J$253</f>
        <v>0</v>
      </c>
      <c r="K128" s="182">
        <f xml:space="preserve"> PR19FDPublishedTables!K$253</f>
        <v>0</v>
      </c>
      <c r="L128" s="182">
        <f xml:space="preserve"> PR19FDPublishedTables!L$253</f>
        <v>0</v>
      </c>
      <c r="M128" s="182">
        <f xml:space="preserve"> PR19FDPublishedTables!M$253</f>
        <v>663.86752556622309</v>
      </c>
      <c r="N128" s="182">
        <f xml:space="preserve"> PR19FDPublishedTables!N$253</f>
        <v>632.75615741040292</v>
      </c>
      <c r="O128" s="182">
        <f xml:space="preserve"> PR19FDPublishedTables!O$253</f>
        <v>603.20006945208877</v>
      </c>
      <c r="P128" s="182">
        <f xml:space="preserve"> PR19FDPublishedTables!P$253</f>
        <v>575.11780297304153</v>
      </c>
      <c r="Q128" s="182">
        <f xml:space="preserve"> PR19FDPublishedTables!Q$253</f>
        <v>548.40272327098683</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PR19FDPublishedTables!E$274</f>
        <v>RCV (post 2020 investment RCV) 31 March 2020 post midnight adjustments - WN - real</v>
      </c>
      <c r="F130" s="182">
        <f xml:space="preserve"> PR19FDPublishedTables!F$274</f>
        <v>0</v>
      </c>
      <c r="G130" s="182" t="str">
        <f xml:space="preserve"> PR19FDPublishedTables!G$274</f>
        <v>£m</v>
      </c>
      <c r="H130" s="182">
        <f xml:space="preserve"> PR19FDPublishedTables!H$274</f>
        <v>0</v>
      </c>
      <c r="I130" s="182">
        <f xml:space="preserve"> PR19FDPublishedTables!I$274</f>
        <v>0</v>
      </c>
      <c r="J130" s="182">
        <f xml:space="preserve"> PR19FDPublishedTables!J$274</f>
        <v>0</v>
      </c>
      <c r="K130" s="182">
        <f xml:space="preserve"> PR19FDPublishedTables!K$274</f>
        <v>0</v>
      </c>
      <c r="L130" s="182">
        <f xml:space="preserve"> PR19FDPublishedTables!L$274</f>
        <v>0</v>
      </c>
      <c r="M130" s="182">
        <f xml:space="preserve"> PR19FDPublishedTables!M$274</f>
        <v>0</v>
      </c>
      <c r="N130" s="182">
        <f xml:space="preserve"> PR19FDPublishedTables!N$274</f>
        <v>0</v>
      </c>
      <c r="O130" s="182">
        <f xml:space="preserve"> PR19FDPublishedTables!O$274</f>
        <v>0</v>
      </c>
      <c r="P130" s="182">
        <f xml:space="preserve"> PR19FDPublishedTables!P$274</f>
        <v>0</v>
      </c>
      <c r="Q130" s="182">
        <f xml:space="preserve"> PR19FDPublishedTables!Q$274</f>
        <v>0</v>
      </c>
    </row>
    <row r="131" spans="1:17" s="260" customFormat="1" hidden="1" outlineLevel="2">
      <c r="A131" s="257"/>
      <c r="B131" s="258"/>
      <c r="C131" s="259"/>
      <c r="D131" s="256"/>
      <c r="E131" s="182" t="str">
        <f xml:space="preserve"> PR19FDPublishedTables!E$284</f>
        <v>Opening RCV (Post 2020 investment RCV) - WN - real</v>
      </c>
      <c r="F131" s="182">
        <f xml:space="preserve"> PR19FDPublishedTables!F$284</f>
        <v>0</v>
      </c>
      <c r="G131" s="182" t="str">
        <f xml:space="preserve"> PR19FDPublishedTables!G$284</f>
        <v>£m</v>
      </c>
      <c r="H131" s="182">
        <f xml:space="preserve"> PR19FDPublishedTables!H$284</f>
        <v>0</v>
      </c>
      <c r="I131" s="182">
        <f xml:space="preserve"> PR19FDPublishedTables!I$284</f>
        <v>0</v>
      </c>
      <c r="J131" s="182">
        <f xml:space="preserve"> PR19FDPublishedTables!J$284</f>
        <v>0</v>
      </c>
      <c r="K131" s="182">
        <f xml:space="preserve"> PR19FDPublishedTables!K$284</f>
        <v>0</v>
      </c>
      <c r="L131" s="182">
        <f xml:space="preserve"> PR19FDPublishedTables!L$284</f>
        <v>0</v>
      </c>
      <c r="M131" s="182">
        <f xml:space="preserve"> PR19FDPublishedTables!M$284</f>
        <v>0</v>
      </c>
      <c r="N131" s="182">
        <f xml:space="preserve"> PR19FDPublishedTables!N$284</f>
        <v>50.699258398496305</v>
      </c>
      <c r="O131" s="182">
        <f xml:space="preserve"> PR19FDPublishedTables!O$284</f>
        <v>109.74928976101154</v>
      </c>
      <c r="P131" s="182">
        <f xml:space="preserve"> PR19FDPublishedTables!P$284</f>
        <v>180.29340733743337</v>
      </c>
      <c r="Q131" s="182">
        <f xml:space="preserve"> PR19FDPublishedTables!Q$284</f>
        <v>243.51605659760028</v>
      </c>
    </row>
    <row r="132" spans="1:17" s="260" customFormat="1" hidden="1" outlineLevel="2">
      <c r="A132" s="257"/>
      <c r="B132" s="258"/>
      <c r="C132" s="259"/>
      <c r="D132" s="256" t="str">
        <f xml:space="preserve"> PR19FDPublishedTables!D$111</f>
        <v>plus</v>
      </c>
      <c r="E132" s="182" t="str">
        <f xml:space="preserve"> PR19FDPublishedTables!E$285</f>
        <v>Water network: Non-PAYG Totex - real</v>
      </c>
      <c r="F132" s="182">
        <f xml:space="preserve"> PR19FDPublishedTables!F$285</f>
        <v>0</v>
      </c>
      <c r="G132" s="182" t="str">
        <f xml:space="preserve"> PR19FDPublishedTables!G$285</f>
        <v>£m</v>
      </c>
      <c r="H132" s="182">
        <f xml:space="preserve"> PR19FDPublishedTables!H$285</f>
        <v>0</v>
      </c>
      <c r="I132" s="182">
        <f xml:space="preserve"> PR19FDPublishedTables!I$285</f>
        <v>0</v>
      </c>
      <c r="J132" s="182">
        <f xml:space="preserve"> PR19FDPublishedTables!J$285</f>
        <v>0</v>
      </c>
      <c r="K132" s="182">
        <f xml:space="preserve"> PR19FDPublishedTables!K$285</f>
        <v>0</v>
      </c>
      <c r="L132" s="182">
        <f xml:space="preserve"> PR19FDPublishedTables!L$285</f>
        <v>0</v>
      </c>
      <c r="M132" s="182">
        <f xml:space="preserve"> PR19FDPublishedTables!M$285</f>
        <v>51.919363439320286</v>
      </c>
      <c r="N132" s="182">
        <f xml:space="preserve"> PR19FDPublishedTables!N$285</f>
        <v>62.902899576472784</v>
      </c>
      <c r="O132" s="182">
        <f xml:space="preserve"> PR19FDPublishedTables!O$285</f>
        <v>77.478533157488187</v>
      </c>
      <c r="P132" s="182">
        <f xml:space="preserve"> PR19FDPublishedTables!P$285</f>
        <v>73.332980487449674</v>
      </c>
      <c r="Q132" s="182">
        <f xml:space="preserve"> PR19FDPublishedTables!Q$285</f>
        <v>69.811032789133094</v>
      </c>
    </row>
    <row r="133" spans="1:17" s="260" customFormat="1" hidden="1" outlineLevel="2">
      <c r="A133" s="257"/>
      <c r="B133" s="258"/>
      <c r="C133" s="259"/>
      <c r="D133" s="256" t="str">
        <f xml:space="preserve"> PR19FDPublishedTables!D$112</f>
        <v>less</v>
      </c>
      <c r="E133" s="182" t="str">
        <f xml:space="preserve"> PR19FDPublishedTables!E$286</f>
        <v>RCV additions depreciation - WN - real POS</v>
      </c>
      <c r="F133" s="182">
        <f xml:space="preserve"> PR19FDPublishedTables!F$286</f>
        <v>0</v>
      </c>
      <c r="G133" s="182" t="str">
        <f xml:space="preserve"> PR19FDPublishedTables!G$286</f>
        <v>£m</v>
      </c>
      <c r="H133" s="182">
        <f xml:space="preserve"> PR19FDPublishedTables!H$286</f>
        <v>0</v>
      </c>
      <c r="I133" s="182">
        <f xml:space="preserve"> PR19FDPublishedTables!I$286</f>
        <v>0</v>
      </c>
      <c r="J133" s="182">
        <f xml:space="preserve"> PR19FDPublishedTables!J$286</f>
        <v>0</v>
      </c>
      <c r="K133" s="182">
        <f xml:space="preserve"> PR19FDPublishedTables!K$286</f>
        <v>0</v>
      </c>
      <c r="L133" s="182">
        <f xml:space="preserve"> PR19FDPublishedTables!L$286</f>
        <v>0</v>
      </c>
      <c r="M133" s="182">
        <f xml:space="preserve"> PR19FDPublishedTables!M$286</f>
        <v>1.2201050408240295</v>
      </c>
      <c r="N133" s="182">
        <f xml:space="preserve"> PR19FDPublishedTables!N$286</f>
        <v>3.8528682139577621</v>
      </c>
      <c r="O133" s="182">
        <f xml:space="preserve"> PR19FDPublishedTables!O$286</f>
        <v>6.9344155810665793</v>
      </c>
      <c r="P133" s="182">
        <f xml:space="preserve"> PR19FDPublishedTables!P$286</f>
        <v>10.110331227281975</v>
      </c>
      <c r="Q133" s="182">
        <f xml:space="preserve"> PR19FDPublishedTables!Q$286</f>
        <v>12.946603144135816</v>
      </c>
    </row>
    <row r="134" spans="1:17" s="260" customFormat="1" hidden="1" outlineLevel="2">
      <c r="A134" s="257"/>
      <c r="B134" s="258"/>
      <c r="C134" s="259"/>
      <c r="D134" s="256"/>
      <c r="E134" s="182" t="str">
        <f xml:space="preserve"> PR19FDPublishedTables!E$287</f>
        <v>Closing RCV (Post 2020 investment RCV) - WN - real</v>
      </c>
      <c r="F134" s="182">
        <f xml:space="preserve"> PR19FDPublishedTables!F$287</f>
        <v>0</v>
      </c>
      <c r="G134" s="182" t="str">
        <f xml:space="preserve"> PR19FDPublishedTables!G$287</f>
        <v>£m</v>
      </c>
      <c r="H134" s="182">
        <f xml:space="preserve"> PR19FDPublishedTables!H$287</f>
        <v>0</v>
      </c>
      <c r="I134" s="182">
        <f xml:space="preserve"> PR19FDPublishedTables!I$287</f>
        <v>0</v>
      </c>
      <c r="J134" s="182">
        <f xml:space="preserve"> PR19FDPublishedTables!J$287</f>
        <v>0</v>
      </c>
      <c r="K134" s="182">
        <f xml:space="preserve"> PR19FDPublishedTables!K$287</f>
        <v>0</v>
      </c>
      <c r="L134" s="182">
        <f xml:space="preserve"> PR19FDPublishedTables!L$287</f>
        <v>0</v>
      </c>
      <c r="M134" s="182">
        <f xml:space="preserve"> PR19FDPublishedTables!M$287</f>
        <v>50.699258398496255</v>
      </c>
      <c r="N134" s="182">
        <f xml:space="preserve"> PR19FDPublishedTables!N$287</f>
        <v>109.74928976101133</v>
      </c>
      <c r="O134" s="182">
        <f xml:space="preserve"> PR19FDPublishedTables!O$287</f>
        <v>180.29340733743314</v>
      </c>
      <c r="P134" s="182">
        <f xml:space="preserve"> PR19FDPublishedTables!P$287</f>
        <v>243.51605659760105</v>
      </c>
      <c r="Q134" s="182">
        <f xml:space="preserve"> PR19FDPublishedTables!Q$287</f>
        <v>300.38048624259761</v>
      </c>
    </row>
    <row r="135" spans="1:17" s="260" customFormat="1" hidden="1" outlineLevel="2">
      <c r="A135" s="257"/>
      <c r="B135" s="258"/>
      <c r="C135" s="259"/>
      <c r="D135" s="256"/>
      <c r="E135" s="182" t="str">
        <f xml:space="preserve"> PR19FDPublishedTables!E$291</f>
        <v>Average post 2020 investment RCV - WN - real</v>
      </c>
      <c r="F135" s="182">
        <f xml:space="preserve"> PR19FDPublishedTables!F$291</f>
        <v>0</v>
      </c>
      <c r="G135" s="182" t="str">
        <f xml:space="preserve"> PR19FDPublishedTables!G$291</f>
        <v>£m</v>
      </c>
      <c r="H135" s="182">
        <f xml:space="preserve"> PR19FDPublishedTables!H$291</f>
        <v>0</v>
      </c>
      <c r="I135" s="182">
        <f xml:space="preserve"> PR19FDPublishedTables!I$291</f>
        <v>0</v>
      </c>
      <c r="J135" s="182">
        <f xml:space="preserve"> PR19FDPublishedTables!J$291</f>
        <v>0</v>
      </c>
      <c r="K135" s="182">
        <f xml:space="preserve"> PR19FDPublishedTables!K$291</f>
        <v>0</v>
      </c>
      <c r="L135" s="182">
        <f xml:space="preserve"> PR19FDPublishedTables!L$291</f>
        <v>0</v>
      </c>
      <c r="M135" s="182">
        <f xml:space="preserve"> PR19FDPublishedTables!M$291</f>
        <v>25.349629199248128</v>
      </c>
      <c r="N135" s="182">
        <f xml:space="preserve"> PR19FDPublishedTables!N$291</f>
        <v>80.224274079753812</v>
      </c>
      <c r="O135" s="182">
        <f xml:space="preserve"> PR19FDPublishedTables!O$291</f>
        <v>145.02134854922235</v>
      </c>
      <c r="P135" s="182">
        <f xml:space="preserve"> PR19FDPublishedTables!P$291</f>
        <v>211.90473196751719</v>
      </c>
      <c r="Q135" s="182">
        <f xml:space="preserve"> PR19FDPublishedTables!Q$291</f>
        <v>271.94827142009893</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665.51190273859868</v>
      </c>
      <c r="N137" s="197">
        <f t="shared" si="52"/>
        <v>640.16806433091574</v>
      </c>
      <c r="O137" s="197">
        <f t="shared" si="52"/>
        <v>616.50665293945985</v>
      </c>
      <c r="P137" s="197">
        <f t="shared" si="52"/>
        <v>593.86075136077091</v>
      </c>
      <c r="Q137" s="197">
        <f t="shared" si="52"/>
        <v>572.04669296798443</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663.86752556622309</v>
      </c>
      <c r="N138" s="197">
        <f t="shared" si="53"/>
        <v>632.75615741040292</v>
      </c>
      <c r="O138" s="197">
        <f t="shared" si="53"/>
        <v>603.20006945208877</v>
      </c>
      <c r="P138" s="197">
        <f t="shared" si="53"/>
        <v>575.11780297304153</v>
      </c>
      <c r="Q138" s="197">
        <f t="shared" si="53"/>
        <v>548.40272327098683</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25.349629199248128</v>
      </c>
      <c r="N139" s="197">
        <f t="shared" si="54"/>
        <v>80.224274079753812</v>
      </c>
      <c r="O139" s="197">
        <f t="shared" si="54"/>
        <v>145.02134854922235</v>
      </c>
      <c r="P139" s="197">
        <f t="shared" si="54"/>
        <v>211.90473196751719</v>
      </c>
      <c r="Q139" s="197">
        <f t="shared" si="54"/>
        <v>271.94827142009893</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1354.7290575040699</v>
      </c>
      <c r="N140" s="325">
        <f t="shared" si="55"/>
        <v>1353.1484958210724</v>
      </c>
      <c r="O140" s="325">
        <f xml:space="preserve"> SUM(O137:O139)</f>
        <v>1364.728070940771</v>
      </c>
      <c r="P140" s="325">
        <f t="shared" si="55"/>
        <v>1380.8832863013297</v>
      </c>
      <c r="Q140" s="325">
        <f t="shared" si="55"/>
        <v>1392.3976876590702</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717.38621786383624</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33.717152239600281</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707.12494299999844</v>
      </c>
      <c r="M151" s="197">
        <f t="shared" si="60"/>
        <v>683.66906562423594</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715.58249881920779</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33.571505466056159</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708.38264489129142</v>
      </c>
      <c r="M156" s="197">
        <f t="shared" si="64"/>
        <v>682.01099335315155</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54.65108750321545</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1.2843005563255658</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53.366786946889881</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696.74934771761355</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695.0277876410172</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26.53947665966383</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1418.3166120182948</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707.12494299999844</v>
      </c>
      <c r="M170" s="323">
        <f t="shared" si="73"/>
        <v>683.66906562423594</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708.38264489129142</v>
      </c>
      <c r="M171" s="323">
        <f t="shared" si="74"/>
        <v>682.01099335315155</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53.366786946889881</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1415.5075878912899</v>
      </c>
      <c r="M173" s="324">
        <f t="shared" si="76"/>
        <v>1419.0468459242775</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714.28735034161912</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715.55779138650723</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1429.8451417281262</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1429.8451417281262</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1415.5075878912899</v>
      </c>
      <c r="N181" s="197">
        <f t="shared" si="81"/>
        <v>1419.0468459242775</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14.337553836836378</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1418.3166120182948</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567.32664480731796</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1354.7290575040699</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541.89162300162798</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1418.3166120182948</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1354.7290575040699</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PR19FDPublishedTables!E$368</f>
        <v>RCV (RPI inflated RCV) 31 March 2020 post midnight adjustments - WWN - real</v>
      </c>
      <c r="F206" s="182">
        <f xml:space="preserve"> PR19FDPublishedTables!F$368</f>
        <v>0</v>
      </c>
      <c r="G206" s="182" t="str">
        <f xml:space="preserve"> PR19FDPublishedTables!G$368</f>
        <v>£m</v>
      </c>
      <c r="H206" s="182">
        <f xml:space="preserve"> PR19FDPublishedTables!H$368</f>
        <v>0</v>
      </c>
      <c r="I206" s="182">
        <f xml:space="preserve"> PR19FDPublishedTables!I$368</f>
        <v>0</v>
      </c>
      <c r="J206" s="182">
        <f xml:space="preserve"> PR19FDPublishedTables!J$368</f>
        <v>0</v>
      </c>
      <c r="K206" s="182">
        <f xml:space="preserve"> PR19FDPublishedTables!K$368</f>
        <v>0</v>
      </c>
      <c r="L206" s="182">
        <f xml:space="preserve"> PR19FDPublishedTables!L$368</f>
        <v>816.12261868845496</v>
      </c>
      <c r="M206" s="182">
        <f xml:space="preserve"> PR19FDPublishedTables!M$368</f>
        <v>0</v>
      </c>
      <c r="N206" s="182">
        <f xml:space="preserve"> PR19FDPublishedTables!N$368</f>
        <v>0</v>
      </c>
      <c r="O206" s="182">
        <f xml:space="preserve"> PR19FDPublishedTables!O$368</f>
        <v>0</v>
      </c>
      <c r="P206" s="182">
        <f xml:space="preserve"> PR19FDPublishedTables!P$368</f>
        <v>0</v>
      </c>
      <c r="Q206" s="182">
        <f xml:space="preserve"> PR19FDPublishedTables!Q$368</f>
        <v>0</v>
      </c>
    </row>
    <row r="207" spans="1:17" s="296" customFormat="1" hidden="1" outlineLevel="2">
      <c r="A207" s="291"/>
      <c r="B207" s="292"/>
      <c r="C207" s="293"/>
      <c r="D207" s="256"/>
      <c r="E207" s="182" t="str">
        <f xml:space="preserve"> PR19FDPublishedTables!E$377</f>
        <v>Opening RCV (RPI inflated RCV) - WWN - real</v>
      </c>
      <c r="F207" s="182">
        <f xml:space="preserve"> PR19FDPublishedTables!F$377</f>
        <v>0</v>
      </c>
      <c r="G207" s="182" t="str">
        <f xml:space="preserve"> PR19FDPublishedTables!G$377</f>
        <v>£m</v>
      </c>
      <c r="H207" s="182">
        <f xml:space="preserve"> PR19FDPublishedTables!H$377</f>
        <v>0</v>
      </c>
      <c r="I207" s="182">
        <f xml:space="preserve"> PR19FDPublishedTables!I$377</f>
        <v>0</v>
      </c>
      <c r="J207" s="182">
        <f xml:space="preserve"> PR19FDPublishedTables!J$377</f>
        <v>0</v>
      </c>
      <c r="K207" s="182">
        <f xml:space="preserve"> PR19FDPublishedTables!K$377</f>
        <v>0</v>
      </c>
      <c r="L207" s="182">
        <f xml:space="preserve"> PR19FDPublishedTables!L$377</f>
        <v>0</v>
      </c>
      <c r="M207" s="182">
        <f xml:space="preserve"> PR19FDPublishedTables!M$377</f>
        <v>819.66328880670767</v>
      </c>
      <c r="N207" s="182">
        <f xml:space="preserve"> PR19FDPublishedTables!N$377</f>
        <v>784.31243142596736</v>
      </c>
      <c r="O207" s="182">
        <f xml:space="preserve"> PR19FDPublishedTables!O$377</f>
        <v>751.36039288298571</v>
      </c>
      <c r="P207" s="182">
        <f xml:space="preserve"> PR19FDPublishedTables!P$377</f>
        <v>719.9636839682355</v>
      </c>
      <c r="Q207" s="182">
        <f xml:space="preserve"> PR19FDPublishedTables!Q$377</f>
        <v>689.878933123161</v>
      </c>
    </row>
    <row r="208" spans="1:17" s="296" customFormat="1" hidden="1" outlineLevel="2">
      <c r="A208" s="291"/>
      <c r="B208" s="292"/>
      <c r="C208" s="293"/>
      <c r="D208" s="256" t="str">
        <f xml:space="preserve"> PR19FDPublishedTables!D$29</f>
        <v>less</v>
      </c>
      <c r="E208" s="182" t="str">
        <f xml:space="preserve"> PR19FDPublishedTables!E$378</f>
        <v>RCV - CPI(H) + RPI wedge bf depreciation - WWN - real</v>
      </c>
      <c r="F208" s="182">
        <f xml:space="preserve"> PR19FDPublishedTables!F$378</f>
        <v>0</v>
      </c>
      <c r="G208" s="182" t="str">
        <f xml:space="preserve"> PR19FDPublishedTables!G$378</f>
        <v>£m</v>
      </c>
      <c r="H208" s="182">
        <f xml:space="preserve"> PR19FDPublishedTables!H$378</f>
        <v>0</v>
      </c>
      <c r="I208" s="182">
        <f xml:space="preserve"> PR19FDPublishedTables!I$378</f>
        <v>0</v>
      </c>
      <c r="J208" s="182">
        <f xml:space="preserve"> PR19FDPublishedTables!J$378</f>
        <v>0</v>
      </c>
      <c r="K208" s="182">
        <f xml:space="preserve"> PR19FDPublishedTables!K$378</f>
        <v>0</v>
      </c>
      <c r="L208" s="182">
        <f xml:space="preserve"> PR19FDPublishedTables!L$378</f>
        <v>0</v>
      </c>
      <c r="M208" s="182">
        <f xml:space="preserve"> PR19FDPublishedTables!M$378</f>
        <v>42.622491017948839</v>
      </c>
      <c r="N208" s="182">
        <f xml:space="preserve"> PR19FDPublishedTables!N$378</f>
        <v>40.784246434150305</v>
      </c>
      <c r="O208" s="182">
        <f xml:space="preserve"> PR19FDPublishedTables!O$378</f>
        <v>39.070740429915261</v>
      </c>
      <c r="P208" s="182">
        <f xml:space="preserve"> PR19FDPublishedTables!P$378</f>
        <v>37.438111566348226</v>
      </c>
      <c r="Q208" s="182">
        <f xml:space="preserve"> PR19FDPublishedTables!Q$378</f>
        <v>35.873704522404388</v>
      </c>
    </row>
    <row r="209" spans="1:17" s="296" customFormat="1" hidden="1" outlineLevel="2">
      <c r="A209" s="291"/>
      <c r="B209" s="292"/>
      <c r="C209" s="293"/>
      <c r="D209" s="256"/>
      <c r="E209" s="182" t="str">
        <f xml:space="preserve"> PR19FDPublishedTables!E$379</f>
        <v>Closing RCV (RPI inflated RCV) - WWN - real</v>
      </c>
      <c r="F209" s="182">
        <f xml:space="preserve"> PR19FDPublishedTables!F$379</f>
        <v>0</v>
      </c>
      <c r="G209" s="182" t="str">
        <f xml:space="preserve"> PR19FDPublishedTables!G$379</f>
        <v>£m</v>
      </c>
      <c r="H209" s="182">
        <f xml:space="preserve"> PR19FDPublishedTables!H$379</f>
        <v>0</v>
      </c>
      <c r="I209" s="182">
        <f xml:space="preserve"> PR19FDPublishedTables!I$379</f>
        <v>0</v>
      </c>
      <c r="J209" s="182">
        <f xml:space="preserve"> PR19FDPublishedTables!J$379</f>
        <v>0</v>
      </c>
      <c r="K209" s="182">
        <f xml:space="preserve"> PR19FDPublishedTables!K$379</f>
        <v>0</v>
      </c>
      <c r="L209" s="182">
        <f xml:space="preserve"> PR19FDPublishedTables!L$379</f>
        <v>0</v>
      </c>
      <c r="M209" s="182">
        <f xml:space="preserve"> PR19FDPublishedTables!M$379</f>
        <v>777.04079778875882</v>
      </c>
      <c r="N209" s="182">
        <f xml:space="preserve"> PR19FDPublishedTables!N$379</f>
        <v>743.52818499181706</v>
      </c>
      <c r="O209" s="182">
        <f xml:space="preserve"> PR19FDPublishedTables!O$379</f>
        <v>712.2896524530704</v>
      </c>
      <c r="P209" s="182">
        <f xml:space="preserve"> PR19FDPublishedTables!P$379</f>
        <v>682.5255724018873</v>
      </c>
      <c r="Q209" s="182">
        <f xml:space="preserve"> PR19FDPublishedTables!Q$379</f>
        <v>654.0052286007566</v>
      </c>
    </row>
    <row r="210" spans="1:17" s="296" customFormat="1" hidden="1" outlineLevel="2">
      <c r="A210" s="291"/>
      <c r="B210" s="292"/>
      <c r="C210" s="293"/>
      <c r="D210" s="256"/>
      <c r="E210" s="182" t="str">
        <f xml:space="preserve"> PR19FDPublishedTables!E$383</f>
        <v>Average RPI inflated RCV - WWN - real</v>
      </c>
      <c r="F210" s="182">
        <f xml:space="preserve"> PR19FDPublishedTables!F$383</f>
        <v>0</v>
      </c>
      <c r="G210" s="182" t="str">
        <f xml:space="preserve"> PR19FDPublishedTables!G$383</f>
        <v>£m</v>
      </c>
      <c r="H210" s="182">
        <f xml:space="preserve"> PR19FDPublishedTables!H$383</f>
        <v>0</v>
      </c>
      <c r="I210" s="182">
        <f xml:space="preserve"> PR19FDPublishedTables!I$383</f>
        <v>0</v>
      </c>
      <c r="J210" s="182">
        <f xml:space="preserve"> PR19FDPublishedTables!J$383</f>
        <v>0</v>
      </c>
      <c r="K210" s="182">
        <f xml:space="preserve"> PR19FDPublishedTables!K$383</f>
        <v>0</v>
      </c>
      <c r="L210" s="182">
        <f xml:space="preserve"> PR19FDPublishedTables!L$383</f>
        <v>0</v>
      </c>
      <c r="M210" s="182">
        <f xml:space="preserve"> PR19FDPublishedTables!M$383</f>
        <v>798.35204329773319</v>
      </c>
      <c r="N210" s="182">
        <f xml:space="preserve"> PR19FDPublishedTables!N$383</f>
        <v>763.92030820889227</v>
      </c>
      <c r="O210" s="182">
        <f xml:space="preserve"> PR19FDPublishedTables!O$383</f>
        <v>731.82502266802805</v>
      </c>
      <c r="P210" s="182">
        <f xml:space="preserve"> PR19FDPublishedTables!P$383</f>
        <v>701.2446281850614</v>
      </c>
      <c r="Q210" s="182">
        <f xml:space="preserve"> PR19FDPublishedTables!Q$383</f>
        <v>671.94208086195886</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PR19FDPublishedTables!E$407</f>
        <v>RCV (CPIH inflated RCV) 31 March 2020 post midnight adjustments - WWN - real</v>
      </c>
      <c r="F212" s="182">
        <f xml:space="preserve"> PR19FDPublishedTables!F$407</f>
        <v>0</v>
      </c>
      <c r="G212" s="182" t="str">
        <f xml:space="preserve"> PR19FDPublishedTables!G$407</f>
        <v>£m</v>
      </c>
      <c r="H212" s="182">
        <f xml:space="preserve"> PR19FDPublishedTables!H$407</f>
        <v>0</v>
      </c>
      <c r="I212" s="182">
        <f xml:space="preserve"> PR19FDPublishedTables!I$407</f>
        <v>0</v>
      </c>
      <c r="J212" s="182">
        <f xml:space="preserve"> PR19FDPublishedTables!J$407</f>
        <v>0</v>
      </c>
      <c r="K212" s="182">
        <f xml:space="preserve"> PR19FDPublishedTables!K$407</f>
        <v>0</v>
      </c>
      <c r="L212" s="182">
        <f xml:space="preserve"> PR19FDPublishedTables!L$407</f>
        <v>817.57076857486936</v>
      </c>
      <c r="M212" s="182">
        <f xml:space="preserve"> PR19FDPublishedTables!M$407</f>
        <v>0</v>
      </c>
      <c r="N212" s="182">
        <f xml:space="preserve"> PR19FDPublishedTables!N$407</f>
        <v>0</v>
      </c>
      <c r="O212" s="182">
        <f xml:space="preserve"> PR19FDPublishedTables!O$407</f>
        <v>0</v>
      </c>
      <c r="P212" s="182">
        <f xml:space="preserve"> PR19FDPublishedTables!P$407</f>
        <v>0</v>
      </c>
      <c r="Q212" s="182">
        <f xml:space="preserve"> PR19FDPublishedTables!Q$407</f>
        <v>0</v>
      </c>
    </row>
    <row r="213" spans="1:17" s="260" customFormat="1" hidden="1" outlineLevel="2">
      <c r="A213" s="257"/>
      <c r="B213" s="258"/>
      <c r="C213" s="259"/>
      <c r="D213" s="197"/>
      <c r="E213" s="182" t="str">
        <f xml:space="preserve"> PR19FDPublishedTables!E$420</f>
        <v>Opening RCV (CPIH inflated RCV) - WWN - real</v>
      </c>
      <c r="F213" s="182">
        <f xml:space="preserve"> PR19FDPublishedTables!F$420</f>
        <v>0</v>
      </c>
      <c r="G213" s="182" t="str">
        <f xml:space="preserve"> PR19FDPublishedTables!G$420</f>
        <v>£m</v>
      </c>
      <c r="H213" s="182">
        <f xml:space="preserve"> PR19FDPublishedTables!H$420</f>
        <v>0</v>
      </c>
      <c r="I213" s="182">
        <f xml:space="preserve"> PR19FDPublishedTables!I$420</f>
        <v>0</v>
      </c>
      <c r="J213" s="182">
        <f xml:space="preserve"> PR19FDPublishedTables!J$420</f>
        <v>0</v>
      </c>
      <c r="K213" s="182">
        <f xml:space="preserve"> PR19FDPublishedTables!K$420</f>
        <v>0</v>
      </c>
      <c r="L213" s="182">
        <f xml:space="preserve"> PR19FDPublishedTables!L$420</f>
        <v>0</v>
      </c>
      <c r="M213" s="182">
        <f xml:space="preserve"> PR19FDPublishedTables!M$420</f>
        <v>817.59893207446885</v>
      </c>
      <c r="N213" s="182">
        <f xml:space="preserve"> PR19FDPublishedTables!N$420</f>
        <v>775.48729498093121</v>
      </c>
      <c r="O213" s="182">
        <f xml:space="preserve"> PR19FDPublishedTables!O$420</f>
        <v>736.01373618645118</v>
      </c>
      <c r="P213" s="182">
        <f xml:space="preserve"> PR19FDPublishedTables!P$420</f>
        <v>698.92000644189602</v>
      </c>
      <c r="Q213" s="182">
        <f xml:space="preserve"> PR19FDPublishedTables!Q$420</f>
        <v>663.97815868948021</v>
      </c>
    </row>
    <row r="214" spans="1:17" s="260" customFormat="1" hidden="1" outlineLevel="2">
      <c r="A214" s="257"/>
      <c r="B214" s="258"/>
      <c r="C214" s="259"/>
      <c r="D214" s="256" t="str">
        <f xml:space="preserve"> PR19FDPublishedTables!D$72</f>
        <v>less</v>
      </c>
      <c r="E214" s="182" t="str">
        <f xml:space="preserve"> PR19FDPublishedTables!E$421</f>
        <v>RCV - CPI(H) bf depreciation - WWN - real</v>
      </c>
      <c r="F214" s="182">
        <f xml:space="preserve"> PR19FDPublishedTables!F$421</f>
        <v>0</v>
      </c>
      <c r="G214" s="182" t="str">
        <f xml:space="preserve"> PR19FDPublishedTables!G$421</f>
        <v>£m</v>
      </c>
      <c r="H214" s="182">
        <f xml:space="preserve"> PR19FDPublishedTables!H$421</f>
        <v>0</v>
      </c>
      <c r="I214" s="182">
        <f xml:space="preserve"> PR19FDPublishedTables!I$421</f>
        <v>0</v>
      </c>
      <c r="J214" s="182">
        <f xml:space="preserve"> PR19FDPublishedTables!J$421</f>
        <v>0</v>
      </c>
      <c r="K214" s="182">
        <f xml:space="preserve"> PR19FDPublishedTables!K$421</f>
        <v>0</v>
      </c>
      <c r="L214" s="182">
        <f xml:space="preserve"> PR19FDPublishedTables!L$421</f>
        <v>0</v>
      </c>
      <c r="M214" s="182">
        <f xml:space="preserve"> PR19FDPublishedTables!M$421</f>
        <v>42.111927124324318</v>
      </c>
      <c r="N214" s="182">
        <f xml:space="preserve"> PR19FDPublishedTables!N$421</f>
        <v>39.474545269770708</v>
      </c>
      <c r="O214" s="182">
        <f xml:space="preserve"> PR19FDPublishedTables!O$421</f>
        <v>37.09407538786521</v>
      </c>
      <c r="P214" s="182">
        <f xml:space="preserve"> PR19FDPublishedTables!P$421</f>
        <v>34.941847752415413</v>
      </c>
      <c r="Q214" s="182">
        <f xml:space="preserve"> PR19FDPublishedTables!Q$421</f>
        <v>32.92626109075777</v>
      </c>
    </row>
    <row r="215" spans="1:17" s="260" customFormat="1" hidden="1" outlineLevel="2">
      <c r="A215" s="257"/>
      <c r="B215" s="258"/>
      <c r="C215" s="259"/>
      <c r="D215" s="256" t="str">
        <f xml:space="preserve"> PR19FDPublishedTables!D$73</f>
        <v>less</v>
      </c>
      <c r="E215" s="182" t="str">
        <f xml:space="preserve"> PR19FDPublishedTables!E$422</f>
        <v>Other adjustments CPI(H) - WWN - real</v>
      </c>
      <c r="F215" s="182">
        <f xml:space="preserve"> PR19FDPublishedTables!F$422</f>
        <v>0</v>
      </c>
      <c r="G215" s="182" t="str">
        <f xml:space="preserve"> PR19FDPublishedTables!G$422</f>
        <v>£m</v>
      </c>
      <c r="H215" s="182">
        <f xml:space="preserve"> PR19FDPublishedTables!H$422</f>
        <v>0</v>
      </c>
      <c r="I215" s="182">
        <f xml:space="preserve"> PR19FDPublishedTables!I$422</f>
        <v>0</v>
      </c>
      <c r="J215" s="182">
        <f xml:space="preserve"> PR19FDPublishedTables!J$422</f>
        <v>0</v>
      </c>
      <c r="K215" s="182">
        <f xml:space="preserve"> PR19FDPublishedTables!K$422</f>
        <v>0</v>
      </c>
      <c r="L215" s="182">
        <f xml:space="preserve"> PR19FDPublishedTables!L$422</f>
        <v>0</v>
      </c>
      <c r="M215" s="182">
        <f xml:space="preserve"> PR19FDPublishedTables!M$422</f>
        <v>0</v>
      </c>
      <c r="N215" s="182">
        <f xml:space="preserve"> PR19FDPublishedTables!N$422</f>
        <v>0</v>
      </c>
      <c r="O215" s="182">
        <f xml:space="preserve"> PR19FDPublishedTables!O$422</f>
        <v>0</v>
      </c>
      <c r="P215" s="182">
        <f xml:space="preserve"> PR19FDPublishedTables!P$422</f>
        <v>0</v>
      </c>
      <c r="Q215" s="182">
        <f xml:space="preserve"> PR19FDPublishedTables!Q$422</f>
        <v>0</v>
      </c>
    </row>
    <row r="216" spans="1:17" s="260" customFormat="1" hidden="1" outlineLevel="2">
      <c r="A216" s="257"/>
      <c r="B216" s="258"/>
      <c r="C216" s="259"/>
      <c r="D216" s="256"/>
      <c r="E216" s="182" t="str">
        <f xml:space="preserve"> PR19FDPublishedTables!E$423</f>
        <v>Closing RCV (CPIH inflated RCV) - WWN - real</v>
      </c>
      <c r="F216" s="182">
        <f xml:space="preserve"> PR19FDPublishedTables!F$423</f>
        <v>0</v>
      </c>
      <c r="G216" s="182" t="str">
        <f xml:space="preserve"> PR19FDPublishedTables!G$423</f>
        <v>£m</v>
      </c>
      <c r="H216" s="182">
        <f xml:space="preserve"> PR19FDPublishedTables!H$423</f>
        <v>0</v>
      </c>
      <c r="I216" s="182">
        <f xml:space="preserve"> PR19FDPublishedTables!I$423</f>
        <v>0</v>
      </c>
      <c r="J216" s="182">
        <f xml:space="preserve"> PR19FDPublishedTables!J$423</f>
        <v>0</v>
      </c>
      <c r="K216" s="182">
        <f xml:space="preserve"> PR19FDPublishedTables!K$423</f>
        <v>0</v>
      </c>
      <c r="L216" s="182">
        <f xml:space="preserve"> PR19FDPublishedTables!L$423</f>
        <v>0</v>
      </c>
      <c r="M216" s="182">
        <f xml:space="preserve"> PR19FDPublishedTables!M$423</f>
        <v>775.48700495014452</v>
      </c>
      <c r="N216" s="182">
        <f xml:space="preserve"> PR19FDPublishedTables!N$423</f>
        <v>736.0127497111605</v>
      </c>
      <c r="O216" s="182">
        <f xml:space="preserve"> PR19FDPublishedTables!O$423</f>
        <v>698.91966079858594</v>
      </c>
      <c r="P216" s="182">
        <f xml:space="preserve"> PR19FDPublishedTables!P$423</f>
        <v>663.97815868948055</v>
      </c>
      <c r="Q216" s="182">
        <f xml:space="preserve"> PR19FDPublishedTables!Q$423</f>
        <v>631.05189759872246</v>
      </c>
    </row>
    <row r="217" spans="1:17" s="260" customFormat="1" hidden="1" outlineLevel="2">
      <c r="A217" s="257"/>
      <c r="B217" s="258"/>
      <c r="C217" s="259"/>
      <c r="D217" s="256"/>
      <c r="E217" s="182" t="str">
        <f xml:space="preserve"> PR19FDPublishedTables!E$427</f>
        <v>Average CPIH inflated RCV - WWN - real</v>
      </c>
      <c r="F217" s="182">
        <f xml:space="preserve"> PR19FDPublishedTables!F$427</f>
        <v>0</v>
      </c>
      <c r="G217" s="182" t="str">
        <f xml:space="preserve"> PR19FDPublishedTables!G$427</f>
        <v>£m</v>
      </c>
      <c r="H217" s="182">
        <f xml:space="preserve"> PR19FDPublishedTables!H$427</f>
        <v>0</v>
      </c>
      <c r="I217" s="182">
        <f xml:space="preserve"> PR19FDPublishedTables!I$427</f>
        <v>0</v>
      </c>
      <c r="J217" s="182">
        <f xml:space="preserve"> PR19FDPublishedTables!J$427</f>
        <v>0</v>
      </c>
      <c r="K217" s="182">
        <f xml:space="preserve"> PR19FDPublishedTables!K$427</f>
        <v>0</v>
      </c>
      <c r="L217" s="182">
        <f xml:space="preserve"> PR19FDPublishedTables!L$427</f>
        <v>0</v>
      </c>
      <c r="M217" s="182">
        <f xml:space="preserve"> PR19FDPublishedTables!M$427</f>
        <v>796.54296851230674</v>
      </c>
      <c r="N217" s="182">
        <f xml:space="preserve"> PR19FDPublishedTables!N$427</f>
        <v>755.75002234604585</v>
      </c>
      <c r="O217" s="182">
        <f xml:space="preserve"> PR19FDPublishedTables!O$427</f>
        <v>717.46669849251862</v>
      </c>
      <c r="P217" s="182">
        <f xml:space="preserve"> PR19FDPublishedTables!P$427</f>
        <v>681.44908256568829</v>
      </c>
      <c r="Q217" s="182">
        <f xml:space="preserve"> PR19FDPublishedTables!Q$427</f>
        <v>647.51502814410128</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PR19FDPublishedTables!E$448</f>
        <v>RCV (post 2020 investment RCV) 31 March 2020 post midnight adjustments - WWN - real</v>
      </c>
      <c r="F219" s="182">
        <f xml:space="preserve"> PR19FDPublishedTables!F$448</f>
        <v>0</v>
      </c>
      <c r="G219" s="182" t="str">
        <f xml:space="preserve"> PR19FDPublishedTables!G$448</f>
        <v>£m</v>
      </c>
      <c r="H219" s="182">
        <f xml:space="preserve"> PR19FDPublishedTables!H$448</f>
        <v>0</v>
      </c>
      <c r="I219" s="182">
        <f xml:space="preserve"> PR19FDPublishedTables!I$448</f>
        <v>0</v>
      </c>
      <c r="J219" s="182">
        <f xml:space="preserve"> PR19FDPublishedTables!J$448</f>
        <v>0</v>
      </c>
      <c r="K219" s="182">
        <f xml:space="preserve"> PR19FDPublishedTables!K$448</f>
        <v>0</v>
      </c>
      <c r="L219" s="182">
        <f xml:space="preserve"> PR19FDPublishedTables!L$448</f>
        <v>0</v>
      </c>
      <c r="M219" s="182">
        <f xml:space="preserve"> PR19FDPublishedTables!M$448</f>
        <v>0</v>
      </c>
      <c r="N219" s="182">
        <f xml:space="preserve"> PR19FDPublishedTables!N$448</f>
        <v>0</v>
      </c>
      <c r="O219" s="182">
        <f xml:space="preserve"> PR19FDPublishedTables!O$448</f>
        <v>0</v>
      </c>
      <c r="P219" s="182">
        <f xml:space="preserve"> PR19FDPublishedTables!P$448</f>
        <v>0</v>
      </c>
      <c r="Q219" s="182">
        <f xml:space="preserve"> PR19FDPublishedTables!Q$448</f>
        <v>0</v>
      </c>
    </row>
    <row r="220" spans="1:17" s="260" customFormat="1" hidden="1" outlineLevel="2">
      <c r="A220" s="257"/>
      <c r="B220" s="258"/>
      <c r="C220" s="259"/>
      <c r="D220" s="256"/>
      <c r="E220" s="182" t="str">
        <f xml:space="preserve"> PR19FDPublishedTables!E$458</f>
        <v>Opening RCV (Post 2020 investment RCV) - WWN - real</v>
      </c>
      <c r="F220" s="182">
        <f xml:space="preserve"> PR19FDPublishedTables!F$458</f>
        <v>0</v>
      </c>
      <c r="G220" s="182" t="str">
        <f xml:space="preserve"> PR19FDPublishedTables!G$458</f>
        <v>£m</v>
      </c>
      <c r="H220" s="182">
        <f xml:space="preserve"> PR19FDPublishedTables!H$458</f>
        <v>0</v>
      </c>
      <c r="I220" s="182">
        <f xml:space="preserve"> PR19FDPublishedTables!I$458</f>
        <v>0</v>
      </c>
      <c r="J220" s="182">
        <f xml:space="preserve"> PR19FDPublishedTables!J$458</f>
        <v>0</v>
      </c>
      <c r="K220" s="182">
        <f xml:space="preserve"> PR19FDPublishedTables!K$458</f>
        <v>0</v>
      </c>
      <c r="L220" s="182">
        <f xml:space="preserve"> PR19FDPublishedTables!L$458</f>
        <v>0</v>
      </c>
      <c r="M220" s="182">
        <f xml:space="preserve"> PR19FDPublishedTables!M$458</f>
        <v>0</v>
      </c>
      <c r="N220" s="182">
        <f xml:space="preserve"> PR19FDPublishedTables!N$458</f>
        <v>86.20452035289523</v>
      </c>
      <c r="O220" s="182">
        <f xml:space="preserve"> PR19FDPublishedTables!O$458</f>
        <v>163.93367786112631</v>
      </c>
      <c r="P220" s="182">
        <f xml:space="preserve"> PR19FDPublishedTables!P$458</f>
        <v>225.80212930983777</v>
      </c>
      <c r="Q220" s="182">
        <f xml:space="preserve"> PR19FDPublishedTables!Q$458</f>
        <v>283.89904144950083</v>
      </c>
    </row>
    <row r="221" spans="1:17" s="260" customFormat="1" hidden="1" outlineLevel="2">
      <c r="A221" s="257"/>
      <c r="B221" s="258"/>
      <c r="C221" s="259"/>
      <c r="D221" s="256" t="str">
        <f xml:space="preserve"> PR19FDPublishedTables!D$111</f>
        <v>plus</v>
      </c>
      <c r="E221" s="182" t="str">
        <f xml:space="preserve"> PR19FDPublishedTables!E$459</f>
        <v>Wastewater network: Non-PAYG Totex - real</v>
      </c>
      <c r="F221" s="182">
        <f xml:space="preserve"> PR19FDPublishedTables!F$459</f>
        <v>0</v>
      </c>
      <c r="G221" s="182" t="str">
        <f xml:space="preserve"> PR19FDPublishedTables!G$459</f>
        <v>£m</v>
      </c>
      <c r="H221" s="182">
        <f xml:space="preserve"> PR19FDPublishedTables!H$459</f>
        <v>0</v>
      </c>
      <c r="I221" s="182">
        <f xml:space="preserve"> PR19FDPublishedTables!I$459</f>
        <v>0</v>
      </c>
      <c r="J221" s="182">
        <f xml:space="preserve"> PR19FDPublishedTables!J$459</f>
        <v>0</v>
      </c>
      <c r="K221" s="182">
        <f xml:space="preserve"> PR19FDPublishedTables!K$459</f>
        <v>0</v>
      </c>
      <c r="L221" s="182">
        <f xml:space="preserve"> PR19FDPublishedTables!L$459</f>
        <v>0</v>
      </c>
      <c r="M221" s="182">
        <f xml:space="preserve"> PR19FDPublishedTables!M$459</f>
        <v>88.487497796032855</v>
      </c>
      <c r="N221" s="182">
        <f xml:space="preserve"> PR19FDPublishedTables!N$459</f>
        <v>84.274590093615956</v>
      </c>
      <c r="O221" s="182">
        <f xml:space="preserve"> PR19FDPublishedTables!O$459</f>
        <v>71.964198184865708</v>
      </c>
      <c r="P221" s="182">
        <f xml:space="preserve"> PR19FDPublishedTables!P$459</f>
        <v>71.19298304332176</v>
      </c>
      <c r="Q221" s="182">
        <f xml:space="preserve"> PR19FDPublishedTables!Q$459</f>
        <v>62.849116766783439</v>
      </c>
    </row>
    <row r="222" spans="1:17" s="260" customFormat="1" hidden="1" outlineLevel="2">
      <c r="A222" s="257"/>
      <c r="B222" s="258"/>
      <c r="C222" s="259"/>
      <c r="D222" s="256" t="str">
        <f xml:space="preserve"> PR19FDPublishedTables!D$112</f>
        <v>less</v>
      </c>
      <c r="E222" s="182" t="str">
        <f xml:space="preserve"> PR19FDPublishedTables!E$460</f>
        <v>RCV additions depreciation - WWN - real POS</v>
      </c>
      <c r="F222" s="182">
        <f xml:space="preserve"> PR19FDPublishedTables!F$460</f>
        <v>0</v>
      </c>
      <c r="G222" s="182" t="str">
        <f xml:space="preserve"> PR19FDPublishedTables!G$460</f>
        <v>£m</v>
      </c>
      <c r="H222" s="182">
        <f xml:space="preserve"> PR19FDPublishedTables!H$460</f>
        <v>0</v>
      </c>
      <c r="I222" s="182">
        <f xml:space="preserve"> PR19FDPublishedTables!I$460</f>
        <v>0</v>
      </c>
      <c r="J222" s="182">
        <f xml:space="preserve"> PR19FDPublishedTables!J$460</f>
        <v>0</v>
      </c>
      <c r="K222" s="182">
        <f xml:space="preserve"> PR19FDPublishedTables!K$460</f>
        <v>0</v>
      </c>
      <c r="L222" s="182">
        <f xml:space="preserve"> PR19FDPublishedTables!L$460</f>
        <v>0</v>
      </c>
      <c r="M222" s="182">
        <f xml:space="preserve"> PR19FDPublishedTables!M$460</f>
        <v>2.2829774431376486</v>
      </c>
      <c r="N222" s="182">
        <f xml:space="preserve"> PR19FDPublishedTables!N$460</f>
        <v>6.5454325853848569</v>
      </c>
      <c r="O222" s="182">
        <f xml:space="preserve"> PR19FDPublishedTables!O$460</f>
        <v>10.095746736154711</v>
      </c>
      <c r="P222" s="182">
        <f xml:space="preserve"> PR19FDPublishedTables!P$460</f>
        <v>13.096070903658058</v>
      </c>
      <c r="Q222" s="182">
        <f xml:space="preserve"> PR19FDPublishedTables!Q$460</f>
        <v>15.671582911694754</v>
      </c>
    </row>
    <row r="223" spans="1:17" s="260" customFormat="1" hidden="1" outlineLevel="2">
      <c r="A223" s="257"/>
      <c r="B223" s="258"/>
      <c r="C223" s="259"/>
      <c r="D223" s="256"/>
      <c r="E223" s="182" t="str">
        <f xml:space="preserve"> PR19FDPublishedTables!E$461</f>
        <v>Closing RCV (Post 2020 investment RCV) - WWN - real</v>
      </c>
      <c r="F223" s="182">
        <f xml:space="preserve"> PR19FDPublishedTables!F$461</f>
        <v>0</v>
      </c>
      <c r="G223" s="182" t="str">
        <f xml:space="preserve"> PR19FDPublishedTables!G$461</f>
        <v>£m</v>
      </c>
      <c r="H223" s="182">
        <f xml:space="preserve"> PR19FDPublishedTables!H$461</f>
        <v>0</v>
      </c>
      <c r="I223" s="182">
        <f xml:space="preserve"> PR19FDPublishedTables!I$461</f>
        <v>0</v>
      </c>
      <c r="J223" s="182">
        <f xml:space="preserve"> PR19FDPublishedTables!J$461</f>
        <v>0</v>
      </c>
      <c r="K223" s="182">
        <f xml:space="preserve"> PR19FDPublishedTables!K$461</f>
        <v>0</v>
      </c>
      <c r="L223" s="182">
        <f xml:space="preserve"> PR19FDPublishedTables!L$461</f>
        <v>0</v>
      </c>
      <c r="M223" s="182">
        <f xml:space="preserve"> PR19FDPublishedTables!M$461</f>
        <v>86.204520352895202</v>
      </c>
      <c r="N223" s="182">
        <f xml:space="preserve"> PR19FDPublishedTables!N$461</f>
        <v>163.93367786112634</v>
      </c>
      <c r="O223" s="182">
        <f xml:space="preserve"> PR19FDPublishedTables!O$461</f>
        <v>225.80212930983728</v>
      </c>
      <c r="P223" s="182">
        <f xml:space="preserve"> PR19FDPublishedTables!P$461</f>
        <v>283.89904144950145</v>
      </c>
      <c r="Q223" s="182">
        <f xml:space="preserve"> PR19FDPublishedTables!Q$461</f>
        <v>331.07657530458948</v>
      </c>
    </row>
    <row r="224" spans="1:17" s="260" customFormat="1" hidden="1" outlineLevel="2">
      <c r="A224" s="257"/>
      <c r="B224" s="258"/>
      <c r="C224" s="259"/>
      <c r="D224" s="256"/>
      <c r="E224" s="182" t="str">
        <f xml:space="preserve"> PR19FDPublishedTables!E$465</f>
        <v>Average post 2020 investment RCV - WWN - real</v>
      </c>
      <c r="F224" s="182">
        <f xml:space="preserve"> PR19FDPublishedTables!F$465</f>
        <v>0</v>
      </c>
      <c r="G224" s="182" t="str">
        <f xml:space="preserve"> PR19FDPublishedTables!G$465</f>
        <v>£m</v>
      </c>
      <c r="H224" s="182">
        <f xml:space="preserve"> PR19FDPublishedTables!H$465</f>
        <v>0</v>
      </c>
      <c r="I224" s="182">
        <f xml:space="preserve"> PR19FDPublishedTables!I$465</f>
        <v>0</v>
      </c>
      <c r="J224" s="182">
        <f xml:space="preserve"> PR19FDPublishedTables!J$465</f>
        <v>0</v>
      </c>
      <c r="K224" s="182">
        <f xml:space="preserve"> PR19FDPublishedTables!K$465</f>
        <v>0</v>
      </c>
      <c r="L224" s="182">
        <f xml:space="preserve"> PR19FDPublishedTables!L$465</f>
        <v>0</v>
      </c>
      <c r="M224" s="182">
        <f xml:space="preserve"> PR19FDPublishedTables!M$465</f>
        <v>43.102260176447601</v>
      </c>
      <c r="N224" s="182">
        <f xml:space="preserve"> PR19FDPublishedTables!N$465</f>
        <v>125.06909910701079</v>
      </c>
      <c r="O224" s="182">
        <f xml:space="preserve"> PR19FDPublishedTables!O$465</f>
        <v>194.8679035854818</v>
      </c>
      <c r="P224" s="182">
        <f xml:space="preserve"> PR19FDPublishedTables!P$465</f>
        <v>254.85058537966961</v>
      </c>
      <c r="Q224" s="182">
        <f xml:space="preserve"> PR19FDPublishedTables!Q$465</f>
        <v>307.48780837704516</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798.35204329773319</v>
      </c>
      <c r="N226" s="197">
        <f t="shared" si="92"/>
        <v>763.92030820889227</v>
      </c>
      <c r="O226" s="197">
        <f t="shared" si="92"/>
        <v>731.82502266802805</v>
      </c>
      <c r="P226" s="197">
        <f t="shared" si="92"/>
        <v>701.2446281850614</v>
      </c>
      <c r="Q226" s="197">
        <f t="shared" si="92"/>
        <v>671.94208086195886</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796.54296851230674</v>
      </c>
      <c r="N227" s="197">
        <f t="shared" si="93"/>
        <v>755.75002234604585</v>
      </c>
      <c r="O227" s="197">
        <f t="shared" si="93"/>
        <v>717.46669849251862</v>
      </c>
      <c r="P227" s="197">
        <f t="shared" si="93"/>
        <v>681.44908256568829</v>
      </c>
      <c r="Q227" s="197">
        <f t="shared" si="93"/>
        <v>647.51502814410128</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43.102260176447601</v>
      </c>
      <c r="N228" s="197">
        <f t="shared" si="94"/>
        <v>125.06909910701079</v>
      </c>
      <c r="O228" s="197">
        <f t="shared" si="94"/>
        <v>194.8679035854818</v>
      </c>
      <c r="P228" s="197">
        <f t="shared" si="94"/>
        <v>254.85058537966961</v>
      </c>
      <c r="Q228" s="197">
        <f t="shared" si="94"/>
        <v>307.48780837704516</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1637.9972719864875</v>
      </c>
      <c r="N229" s="325">
        <f t="shared" si="95"/>
        <v>1644.7394296619489</v>
      </c>
      <c r="O229" s="325">
        <f xml:space="preserve"> SUM(O226:O228)</f>
        <v>1644.1596247460286</v>
      </c>
      <c r="P229" s="325">
        <f t="shared" ref="P229:Q229" si="96" xml:space="preserve"> SUM(P226:P228)</f>
        <v>1637.5442961304193</v>
      </c>
      <c r="Q229" s="325">
        <f t="shared" si="96"/>
        <v>1626.9449173831053</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862.78966366955876</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44.865062510817097</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850.44858202046578</v>
      </c>
      <c r="M240" s="197">
        <f t="shared" si="101"/>
        <v>817.92460115874167</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860.61669133442433</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44.327635428162914</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851.95764081782329</v>
      </c>
      <c r="M245" s="197">
        <f t="shared" si="105"/>
        <v>816.28905590626141</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93.143244921395876</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2.4030957189720143</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90.740149202423851</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835.82466839095025</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833.93068021202907</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45.125371221032196</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1714.8807198240115</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850.44858202046578</v>
      </c>
      <c r="M259" s="323">
        <f t="shared" si="114"/>
        <v>817.92460115874167</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851.95764081782329</v>
      </c>
      <c r="M260" s="323">
        <f t="shared" si="115"/>
        <v>816.28905590626141</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90.740149202423851</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1702.4062228382891</v>
      </c>
      <c r="M262" s="324">
        <f t="shared" si="117"/>
        <v>1724.9538062674271</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859.06270209617969</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860.58704601947727</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1719.6497481156571</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1719.6497481156571</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1702.4062228382891</v>
      </c>
      <c r="N270" s="197">
        <f t="shared" ref="N270" si="132" xml:space="preserve"> M262</f>
        <v>1724.9538062674271</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17.243525277368008</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1714.8807198240115</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685.95228792960461</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1637.9972719864875</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655.19890879459501</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1714.8807198240115</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1637.9972719864875</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PR19FDPublishedTables!E$542</f>
        <v>RCV (RPI inflated RCV) 31 March 2020 post midnight adjustments - BR - real</v>
      </c>
      <c r="F295" s="182">
        <f xml:space="preserve"> PR19FDPublishedTables!F$542</f>
        <v>0</v>
      </c>
      <c r="G295" s="182" t="str">
        <f xml:space="preserve"> PR19FDPublishedTables!G$542</f>
        <v>£m</v>
      </c>
      <c r="H295" s="182">
        <f xml:space="preserve"> PR19FDPublishedTables!H$542</f>
        <v>0</v>
      </c>
      <c r="I295" s="182">
        <f xml:space="preserve"> PR19FDPublishedTables!I$542</f>
        <v>0</v>
      </c>
      <c r="J295" s="182">
        <f xml:space="preserve"> PR19FDPublishedTables!J$542</f>
        <v>0</v>
      </c>
      <c r="K295" s="182">
        <f xml:space="preserve"> PR19FDPublishedTables!K$542</f>
        <v>0</v>
      </c>
      <c r="L295" s="182">
        <f xml:space="preserve"> PR19FDPublishedTables!L$542</f>
        <v>40.221765858924982</v>
      </c>
      <c r="M295" s="182">
        <f xml:space="preserve"> PR19FDPublishedTables!M$542</f>
        <v>0</v>
      </c>
      <c r="N295" s="182">
        <f xml:space="preserve"> PR19FDPublishedTables!N$542</f>
        <v>0</v>
      </c>
      <c r="O295" s="182">
        <f xml:space="preserve"> PR19FDPublishedTables!O$542</f>
        <v>0</v>
      </c>
      <c r="P295" s="182">
        <f xml:space="preserve"> PR19FDPublishedTables!P$542</f>
        <v>0</v>
      </c>
      <c r="Q295" s="182">
        <f xml:space="preserve"> PR19FDPublishedTables!Q$542</f>
        <v>0</v>
      </c>
    </row>
    <row r="296" spans="1:17" s="296" customFormat="1" hidden="1" outlineLevel="2">
      <c r="A296" s="291"/>
      <c r="B296" s="292"/>
      <c r="C296" s="293"/>
      <c r="D296" s="256"/>
      <c r="E296" s="182" t="str">
        <f xml:space="preserve"> PR19FDPublishedTables!E$551</f>
        <v>Opening RCV (RPI inflated RCV) - BR - real</v>
      </c>
      <c r="F296" s="182">
        <f xml:space="preserve"> PR19FDPublishedTables!F$551</f>
        <v>0</v>
      </c>
      <c r="G296" s="182" t="str">
        <f xml:space="preserve"> PR19FDPublishedTables!G$551</f>
        <v>£m</v>
      </c>
      <c r="H296" s="182">
        <f xml:space="preserve"> PR19FDPublishedTables!H$551</f>
        <v>0</v>
      </c>
      <c r="I296" s="182">
        <f xml:space="preserve"> PR19FDPublishedTables!I$551</f>
        <v>0</v>
      </c>
      <c r="J296" s="182">
        <f xml:space="preserve"> PR19FDPublishedTables!J$551</f>
        <v>0</v>
      </c>
      <c r="K296" s="182">
        <f xml:space="preserve"> PR19FDPublishedTables!K$551</f>
        <v>0</v>
      </c>
      <c r="L296" s="182">
        <f xml:space="preserve"> PR19FDPublishedTables!L$551</f>
        <v>0</v>
      </c>
      <c r="M296" s="182">
        <f xml:space="preserve"> PR19FDPublishedTables!M$551</f>
        <v>40.396264152709449</v>
      </c>
      <c r="N296" s="182">
        <f xml:space="preserve"> PR19FDPublishedTables!N$551</f>
        <v>37.031216404473362</v>
      </c>
      <c r="O296" s="182">
        <f xml:space="preserve"> PR19FDPublishedTables!O$551</f>
        <v>33.986022262938477</v>
      </c>
      <c r="P296" s="182">
        <f xml:space="preserve"> PR19FDPublishedTables!P$551</f>
        <v>31.198649160249918</v>
      </c>
      <c r="Q296" s="182">
        <f xml:space="preserve"> PR19FDPublishedTables!Q$551</f>
        <v>28.639883240640309</v>
      </c>
    </row>
    <row r="297" spans="1:17" s="296" customFormat="1" hidden="1" outlineLevel="2">
      <c r="A297" s="291"/>
      <c r="B297" s="292"/>
      <c r="C297" s="293"/>
      <c r="D297" s="256" t="str">
        <f xml:space="preserve"> PR19FDPublishedTables!D$29</f>
        <v>less</v>
      </c>
      <c r="E297" s="182" t="str">
        <f xml:space="preserve"> PR19FDPublishedTables!E$552</f>
        <v>RCV - CPI(H) + RPI wedge bf depreciation - BR - real</v>
      </c>
      <c r="F297" s="182">
        <f xml:space="preserve"> PR19FDPublishedTables!F$552</f>
        <v>0</v>
      </c>
      <c r="G297" s="182" t="str">
        <f xml:space="preserve"> PR19FDPublishedTables!G$552</f>
        <v>£m</v>
      </c>
      <c r="H297" s="182">
        <f xml:space="preserve"> PR19FDPublishedTables!H$552</f>
        <v>0</v>
      </c>
      <c r="I297" s="182">
        <f xml:space="preserve"> PR19FDPublishedTables!I$552</f>
        <v>0</v>
      </c>
      <c r="J297" s="182">
        <f xml:space="preserve"> PR19FDPublishedTables!J$552</f>
        <v>0</v>
      </c>
      <c r="K297" s="182">
        <f xml:space="preserve"> PR19FDPublishedTables!K$552</f>
        <v>0</v>
      </c>
      <c r="L297" s="182">
        <f xml:space="preserve"> PR19FDPublishedTables!L$552</f>
        <v>0</v>
      </c>
      <c r="M297" s="182">
        <f xml:space="preserve"> PR19FDPublishedTables!M$552</f>
        <v>3.7083770492187238</v>
      </c>
      <c r="N297" s="182">
        <f xml:space="preserve"> PR19FDPublishedTables!N$552</f>
        <v>3.3994656659306557</v>
      </c>
      <c r="O297" s="182">
        <f xml:space="preserve"> PR19FDPublishedTables!O$552</f>
        <v>3.1199168437377485</v>
      </c>
      <c r="P297" s="182">
        <f xml:space="preserve"> PR19FDPublishedTables!P$552</f>
        <v>2.8640359929109405</v>
      </c>
      <c r="Q297" s="182">
        <f xml:space="preserve"> PR19FDPublishedTables!Q$552</f>
        <v>2.6291412814907775</v>
      </c>
    </row>
    <row r="298" spans="1:17" s="296" customFormat="1" hidden="1" outlineLevel="2">
      <c r="A298" s="291"/>
      <c r="B298" s="292"/>
      <c r="C298" s="293"/>
      <c r="D298" s="256"/>
      <c r="E298" s="182" t="str">
        <f xml:space="preserve"> PR19FDPublishedTables!E$553</f>
        <v>Closing RCV (RPI inflated RCV) - BR - real</v>
      </c>
      <c r="F298" s="182">
        <f xml:space="preserve"> PR19FDPublishedTables!F$553</f>
        <v>0</v>
      </c>
      <c r="G298" s="182" t="str">
        <f xml:space="preserve"> PR19FDPublishedTables!G$553</f>
        <v>£m</v>
      </c>
      <c r="H298" s="182">
        <f xml:space="preserve"> PR19FDPublishedTables!H$553</f>
        <v>0</v>
      </c>
      <c r="I298" s="182">
        <f xml:space="preserve"> PR19FDPublishedTables!I$553</f>
        <v>0</v>
      </c>
      <c r="J298" s="182">
        <f xml:space="preserve"> PR19FDPublishedTables!J$553</f>
        <v>0</v>
      </c>
      <c r="K298" s="182">
        <f xml:space="preserve"> PR19FDPublishedTables!K$553</f>
        <v>0</v>
      </c>
      <c r="L298" s="182">
        <f xml:space="preserve"> PR19FDPublishedTables!L$553</f>
        <v>0</v>
      </c>
      <c r="M298" s="182">
        <f xml:space="preserve"> PR19FDPublishedTables!M$553</f>
        <v>36.687887103490723</v>
      </c>
      <c r="N298" s="182">
        <f xml:space="preserve"> PR19FDPublishedTables!N$553</f>
        <v>33.631750738542706</v>
      </c>
      <c r="O298" s="182">
        <f xml:space="preserve"> PR19FDPublishedTables!O$553</f>
        <v>30.866105419200728</v>
      </c>
      <c r="P298" s="182">
        <f xml:space="preserve"> PR19FDPublishedTables!P$553</f>
        <v>28.334613167338979</v>
      </c>
      <c r="Q298" s="182">
        <f xml:space="preserve"> PR19FDPublishedTables!Q$553</f>
        <v>26.010741959149531</v>
      </c>
    </row>
    <row r="299" spans="1:17" s="296" customFormat="1" hidden="1" outlineLevel="2">
      <c r="A299" s="291"/>
      <c r="B299" s="292"/>
      <c r="C299" s="293"/>
      <c r="D299" s="256"/>
      <c r="E299" s="182" t="str">
        <f xml:space="preserve"> PR19FDPublishedTables!E$557</f>
        <v>Average RPI inflated RCV - BR - real</v>
      </c>
      <c r="F299" s="182">
        <f xml:space="preserve"> PR19FDPublishedTables!F$557</f>
        <v>0</v>
      </c>
      <c r="G299" s="182" t="str">
        <f xml:space="preserve"> PR19FDPublishedTables!G$557</f>
        <v>£m</v>
      </c>
      <c r="H299" s="182">
        <f xml:space="preserve"> PR19FDPublishedTables!H$557</f>
        <v>0</v>
      </c>
      <c r="I299" s="182">
        <f xml:space="preserve"> PR19FDPublishedTables!I$557</f>
        <v>0</v>
      </c>
      <c r="J299" s="182">
        <f xml:space="preserve"> PR19FDPublishedTables!J$557</f>
        <v>0</v>
      </c>
      <c r="K299" s="182">
        <f xml:space="preserve"> PR19FDPublishedTables!K$557</f>
        <v>0</v>
      </c>
      <c r="L299" s="182">
        <f xml:space="preserve"> PR19FDPublishedTables!L$557</f>
        <v>0</v>
      </c>
      <c r="M299" s="182">
        <f xml:space="preserve"> PR19FDPublishedTables!M$557</f>
        <v>38.542075628100086</v>
      </c>
      <c r="N299" s="182">
        <f xml:space="preserve"> PR19FDPublishedTables!N$557</f>
        <v>35.331483571508031</v>
      </c>
      <c r="O299" s="182">
        <f xml:space="preserve"> PR19FDPublishedTables!O$557</f>
        <v>32.426063841069606</v>
      </c>
      <c r="P299" s="182">
        <f xml:space="preserve"> PR19FDPublishedTables!P$557</f>
        <v>29.76663116379445</v>
      </c>
      <c r="Q299" s="182">
        <f xml:space="preserve"> PR19FDPublishedTables!Q$557</f>
        <v>27.325312599894922</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PR19FDPublishedTables!E$581</f>
        <v>RCV (CPIH inflated RCV) 31 March 2020 post midnight adjustments - BR - real</v>
      </c>
      <c r="F301" s="182">
        <f xml:space="preserve"> PR19FDPublishedTables!F$581</f>
        <v>0</v>
      </c>
      <c r="G301" s="182" t="str">
        <f xml:space="preserve"> PR19FDPublishedTables!G$581</f>
        <v>£m</v>
      </c>
      <c r="H301" s="182">
        <f xml:space="preserve"> PR19FDPublishedTables!H$581</f>
        <v>0</v>
      </c>
      <c r="I301" s="182">
        <f xml:space="preserve"> PR19FDPublishedTables!I$581</f>
        <v>0</v>
      </c>
      <c r="J301" s="182">
        <f xml:space="preserve"> PR19FDPublishedTables!J$581</f>
        <v>0</v>
      </c>
      <c r="K301" s="182">
        <f xml:space="preserve"> PR19FDPublishedTables!K$581</f>
        <v>0</v>
      </c>
      <c r="L301" s="182">
        <f xml:space="preserve"> PR19FDPublishedTables!L$581</f>
        <v>40.221765858924982</v>
      </c>
      <c r="M301" s="182">
        <f xml:space="preserve"> PR19FDPublishedTables!M$581</f>
        <v>0</v>
      </c>
      <c r="N301" s="182">
        <f xml:space="preserve"> PR19FDPublishedTables!N$581</f>
        <v>0</v>
      </c>
      <c r="O301" s="182">
        <f xml:space="preserve"> PR19FDPublishedTables!O$581</f>
        <v>0</v>
      </c>
      <c r="P301" s="182">
        <f xml:space="preserve"> PR19FDPublishedTables!P$581</f>
        <v>0</v>
      </c>
      <c r="Q301" s="182">
        <f xml:space="preserve"> PR19FDPublishedTables!Q$581</f>
        <v>0</v>
      </c>
    </row>
    <row r="302" spans="1:17" s="260" customFormat="1" hidden="1" outlineLevel="2">
      <c r="A302" s="257"/>
      <c r="B302" s="258"/>
      <c r="C302" s="259"/>
      <c r="D302" s="197"/>
      <c r="E302" s="182" t="str">
        <f xml:space="preserve"> PR19FDPublishedTables!E$594</f>
        <v>Opening RCV (CPIH inflated RCV) - BR - real</v>
      </c>
      <c r="F302" s="182">
        <f xml:space="preserve"> PR19FDPublishedTables!F$594</f>
        <v>0</v>
      </c>
      <c r="G302" s="182" t="str">
        <f xml:space="preserve"> PR19FDPublishedTables!G$594</f>
        <v>£m</v>
      </c>
      <c r="H302" s="182">
        <f xml:space="preserve"> PR19FDPublishedTables!H$594</f>
        <v>0</v>
      </c>
      <c r="I302" s="182">
        <f xml:space="preserve"> PR19FDPublishedTables!I$594</f>
        <v>0</v>
      </c>
      <c r="J302" s="182">
        <f xml:space="preserve"> PR19FDPublishedTables!J$594</f>
        <v>0</v>
      </c>
      <c r="K302" s="182">
        <f xml:space="preserve"> PR19FDPublishedTables!K$594</f>
        <v>0</v>
      </c>
      <c r="L302" s="182">
        <f xml:space="preserve"> PR19FDPublishedTables!L$594</f>
        <v>0</v>
      </c>
      <c r="M302" s="182">
        <f xml:space="preserve"> PR19FDPublishedTables!M$594</f>
        <v>40.221765858924989</v>
      </c>
      <c r="N302" s="182">
        <f xml:space="preserve"> PR19FDPublishedTables!N$594</f>
        <v>36.529407753075681</v>
      </c>
      <c r="O302" s="182">
        <f xml:space="preserve"> PR19FDPublishedTables!O$594</f>
        <v>33.176008121343258</v>
      </c>
      <c r="P302" s="182">
        <f xml:space="preserve"> PR19FDPublishedTables!P$594</f>
        <v>30.130450575803998</v>
      </c>
      <c r="Q302" s="182">
        <f xml:space="preserve"> PR19FDPublishedTables!Q$594</f>
        <v>27.364475212945152</v>
      </c>
    </row>
    <row r="303" spans="1:17" s="260" customFormat="1" hidden="1" outlineLevel="2">
      <c r="A303" s="257"/>
      <c r="B303" s="258"/>
      <c r="C303" s="259"/>
      <c r="D303" s="256" t="str">
        <f xml:space="preserve"> PR19FDPublishedTables!D$72</f>
        <v>less</v>
      </c>
      <c r="E303" s="182" t="str">
        <f xml:space="preserve"> PR19FDPublishedTables!E$595</f>
        <v>RCV - CPI(H) bf depreciation - BR - real</v>
      </c>
      <c r="F303" s="182">
        <f xml:space="preserve"> PR19FDPublishedTables!F$595</f>
        <v>0</v>
      </c>
      <c r="G303" s="182" t="str">
        <f xml:space="preserve"> PR19FDPublishedTables!G$595</f>
        <v>£m</v>
      </c>
      <c r="H303" s="182">
        <f xml:space="preserve"> PR19FDPublishedTables!H$595</f>
        <v>0</v>
      </c>
      <c r="I303" s="182">
        <f xml:space="preserve"> PR19FDPublishedTables!I$595</f>
        <v>0</v>
      </c>
      <c r="J303" s="182">
        <f xml:space="preserve"> PR19FDPublishedTables!J$595</f>
        <v>0</v>
      </c>
      <c r="K303" s="182">
        <f xml:space="preserve"> PR19FDPublishedTables!K$595</f>
        <v>0</v>
      </c>
      <c r="L303" s="182">
        <f xml:space="preserve"> PR19FDPublishedTables!L$595</f>
        <v>0</v>
      </c>
      <c r="M303" s="182">
        <f xml:space="preserve"> PR19FDPublishedTables!M$595</f>
        <v>3.6923581058493085</v>
      </c>
      <c r="N303" s="182">
        <f xml:space="preserve"> PR19FDPublishedTables!N$595</f>
        <v>3.3533996317323416</v>
      </c>
      <c r="O303" s="182">
        <f xml:space="preserve"> PR19FDPublishedTables!O$595</f>
        <v>3.0455575455393151</v>
      </c>
      <c r="P303" s="182">
        <f xml:space="preserve"> PR19FDPublishedTables!P$595</f>
        <v>2.7659753628588066</v>
      </c>
      <c r="Q303" s="182">
        <f xml:space="preserve"> PR19FDPublishedTables!Q$595</f>
        <v>2.512058824548367</v>
      </c>
    </row>
    <row r="304" spans="1:17" s="260" customFormat="1" hidden="1" outlineLevel="2">
      <c r="A304" s="257"/>
      <c r="B304" s="258"/>
      <c r="C304" s="259"/>
      <c r="D304" s="256" t="str">
        <f xml:space="preserve"> PR19FDPublishedTables!D$73</f>
        <v>less</v>
      </c>
      <c r="E304" s="182" t="str">
        <f xml:space="preserve"> PR19FDPublishedTables!E$596</f>
        <v>Other adjustments CPI(H) - BR - real</v>
      </c>
      <c r="F304" s="182">
        <f xml:space="preserve"> PR19FDPublishedTables!F$596</f>
        <v>0</v>
      </c>
      <c r="G304" s="182" t="str">
        <f xml:space="preserve"> PR19FDPublishedTables!G$596</f>
        <v>£m</v>
      </c>
      <c r="H304" s="182">
        <f xml:space="preserve"> PR19FDPublishedTables!H$596</f>
        <v>0</v>
      </c>
      <c r="I304" s="182">
        <f xml:space="preserve"> PR19FDPublishedTables!I$596</f>
        <v>0</v>
      </c>
      <c r="J304" s="182">
        <f xml:space="preserve"> PR19FDPublishedTables!J$596</f>
        <v>0</v>
      </c>
      <c r="K304" s="182">
        <f xml:space="preserve"> PR19FDPublishedTables!K$596</f>
        <v>0</v>
      </c>
      <c r="L304" s="182">
        <f xml:space="preserve"> PR19FDPublishedTables!L$596</f>
        <v>0</v>
      </c>
      <c r="M304" s="182">
        <f xml:space="preserve"> PR19FDPublishedTables!M$596</f>
        <v>0</v>
      </c>
      <c r="N304" s="182">
        <f xml:space="preserve"> PR19FDPublishedTables!N$596</f>
        <v>0</v>
      </c>
      <c r="O304" s="182">
        <f xml:space="preserve"> PR19FDPublishedTables!O$596</f>
        <v>0</v>
      </c>
      <c r="P304" s="182">
        <f xml:space="preserve"> PR19FDPublishedTables!P$596</f>
        <v>0</v>
      </c>
      <c r="Q304" s="182">
        <f xml:space="preserve"> PR19FDPublishedTables!Q$596</f>
        <v>0</v>
      </c>
    </row>
    <row r="305" spans="1:17" s="260" customFormat="1" hidden="1" outlineLevel="2">
      <c r="A305" s="257"/>
      <c r="B305" s="258"/>
      <c r="C305" s="259"/>
      <c r="D305" s="256"/>
      <c r="E305" s="182" t="str">
        <f xml:space="preserve"> PR19FDPublishedTables!E$597</f>
        <v>Closing RCV (CPIH inflated RCV) - BR - real</v>
      </c>
      <c r="F305" s="182">
        <f xml:space="preserve"> PR19FDPublishedTables!F$597</f>
        <v>0</v>
      </c>
      <c r="G305" s="182" t="str">
        <f xml:space="preserve"> PR19FDPublishedTables!G$597</f>
        <v>£m</v>
      </c>
      <c r="H305" s="182">
        <f xml:space="preserve"> PR19FDPublishedTables!H$597</f>
        <v>0</v>
      </c>
      <c r="I305" s="182">
        <f xml:space="preserve"> PR19FDPublishedTables!I$597</f>
        <v>0</v>
      </c>
      <c r="J305" s="182">
        <f xml:space="preserve"> PR19FDPublishedTables!J$597</f>
        <v>0</v>
      </c>
      <c r="K305" s="182">
        <f xml:space="preserve"> PR19FDPublishedTables!K$597</f>
        <v>0</v>
      </c>
      <c r="L305" s="182">
        <f xml:space="preserve"> PR19FDPublishedTables!L$597</f>
        <v>0</v>
      </c>
      <c r="M305" s="182">
        <f xml:space="preserve"> PR19FDPublishedTables!M$597</f>
        <v>36.529407753075681</v>
      </c>
      <c r="N305" s="182">
        <f xml:space="preserve"> PR19FDPublishedTables!N$597</f>
        <v>33.176008121343337</v>
      </c>
      <c r="O305" s="182">
        <f xml:space="preserve"> PR19FDPublishedTables!O$597</f>
        <v>30.130450575803945</v>
      </c>
      <c r="P305" s="182">
        <f xml:space="preserve"> PR19FDPublishedTables!P$597</f>
        <v>27.364475212945191</v>
      </c>
      <c r="Q305" s="182">
        <f xml:space="preserve"> PR19FDPublishedTables!Q$597</f>
        <v>24.852416388396783</v>
      </c>
    </row>
    <row r="306" spans="1:17" s="260" customFormat="1" hidden="1" outlineLevel="2">
      <c r="A306" s="257"/>
      <c r="B306" s="258"/>
      <c r="C306" s="259"/>
      <c r="D306" s="256"/>
      <c r="E306" s="182" t="str">
        <f xml:space="preserve"> PR19FDPublishedTables!E$601</f>
        <v>Average CPIH inflated RCV - BR - real</v>
      </c>
      <c r="F306" s="182">
        <f xml:space="preserve"> PR19FDPublishedTables!F$601</f>
        <v>0</v>
      </c>
      <c r="G306" s="182" t="str">
        <f xml:space="preserve"> PR19FDPublishedTables!G$601</f>
        <v>£m</v>
      </c>
      <c r="H306" s="182">
        <f xml:space="preserve"> PR19FDPublishedTables!H$601</f>
        <v>0</v>
      </c>
      <c r="I306" s="182">
        <f xml:space="preserve"> PR19FDPublishedTables!I$601</f>
        <v>0</v>
      </c>
      <c r="J306" s="182">
        <f xml:space="preserve"> PR19FDPublishedTables!J$601</f>
        <v>0</v>
      </c>
      <c r="K306" s="182">
        <f xml:space="preserve"> PR19FDPublishedTables!K$601</f>
        <v>0</v>
      </c>
      <c r="L306" s="182">
        <f xml:space="preserve"> PR19FDPublishedTables!L$601</f>
        <v>0</v>
      </c>
      <c r="M306" s="182">
        <f xml:space="preserve"> PR19FDPublishedTables!M$601</f>
        <v>38.375586806000335</v>
      </c>
      <c r="N306" s="182">
        <f xml:space="preserve"> PR19FDPublishedTables!N$601</f>
        <v>34.852707937209509</v>
      </c>
      <c r="O306" s="182">
        <f xml:space="preserve"> PR19FDPublishedTables!O$601</f>
        <v>31.653229348573603</v>
      </c>
      <c r="P306" s="182">
        <f xml:space="preserve"> PR19FDPublishedTables!P$601</f>
        <v>28.747462894374593</v>
      </c>
      <c r="Q306" s="182">
        <f xml:space="preserve"> PR19FDPublishedTables!Q$601</f>
        <v>26.108445800670967</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PR19FDPublishedTables!E$623</f>
        <v>RCV (post 2020 investment RCV) 31 March 2020 post midnight adjustments - BR - real</v>
      </c>
      <c r="F308" s="182">
        <f xml:space="preserve"> PR19FDPublishedTables!F$623</f>
        <v>0</v>
      </c>
      <c r="G308" s="182" t="str">
        <f xml:space="preserve"> PR19FDPublishedTables!G$623</f>
        <v>£m</v>
      </c>
      <c r="H308" s="182">
        <f xml:space="preserve"> PR19FDPublishedTables!H$623</f>
        <v>0</v>
      </c>
      <c r="I308" s="182">
        <f xml:space="preserve"> PR19FDPublishedTables!I$623</f>
        <v>0</v>
      </c>
      <c r="J308" s="182">
        <f xml:space="preserve"> PR19FDPublishedTables!J$623</f>
        <v>0</v>
      </c>
      <c r="K308" s="182">
        <f xml:space="preserve"> PR19FDPublishedTables!K$623</f>
        <v>0</v>
      </c>
      <c r="L308" s="182">
        <f xml:space="preserve"> PR19FDPublishedTables!L$623</f>
        <v>0</v>
      </c>
      <c r="M308" s="182">
        <f xml:space="preserve"> PR19FDPublishedTables!M$623</f>
        <v>0</v>
      </c>
      <c r="N308" s="182">
        <f xml:space="preserve"> PR19FDPublishedTables!N$623</f>
        <v>0</v>
      </c>
      <c r="O308" s="182">
        <f xml:space="preserve"> PR19FDPublishedTables!O$623</f>
        <v>0</v>
      </c>
      <c r="P308" s="182">
        <f xml:space="preserve"> PR19FDPublishedTables!P$623</f>
        <v>0</v>
      </c>
      <c r="Q308" s="182">
        <f xml:space="preserve"> PR19FDPublishedTables!Q$623</f>
        <v>0</v>
      </c>
    </row>
    <row r="309" spans="1:17" s="260" customFormat="1" hidden="1" outlineLevel="2">
      <c r="A309" s="257"/>
      <c r="B309" s="258"/>
      <c r="C309" s="259"/>
      <c r="D309" s="256"/>
      <c r="E309" s="182" t="str">
        <f xml:space="preserve"> PR19FDPublishedTables!E$633</f>
        <v>Opening RCV (Post 2020 investment RCV) - BR - real</v>
      </c>
      <c r="F309" s="182">
        <f xml:space="preserve"> PR19FDPublishedTables!F$633</f>
        <v>0</v>
      </c>
      <c r="G309" s="182" t="str">
        <f xml:space="preserve"> PR19FDPublishedTables!G$633</f>
        <v>£m</v>
      </c>
      <c r="H309" s="182">
        <f xml:space="preserve"> PR19FDPublishedTables!H$633</f>
        <v>0</v>
      </c>
      <c r="I309" s="182">
        <f xml:space="preserve"> PR19FDPublishedTables!I$633</f>
        <v>0</v>
      </c>
      <c r="J309" s="182">
        <f xml:space="preserve"> PR19FDPublishedTables!J$633</f>
        <v>0</v>
      </c>
      <c r="K309" s="182">
        <f xml:space="preserve"> PR19FDPublishedTables!K$633</f>
        <v>0</v>
      </c>
      <c r="L309" s="182">
        <f xml:space="preserve"> PR19FDPublishedTables!L$633</f>
        <v>0</v>
      </c>
      <c r="M309" s="182">
        <f xml:space="preserve"> PR19FDPublishedTables!M$633</f>
        <v>0</v>
      </c>
      <c r="N309" s="182">
        <f xml:space="preserve"> PR19FDPublishedTables!N$633</f>
        <v>4.2639903645065091</v>
      </c>
      <c r="O309" s="182">
        <f xml:space="preserve"> PR19FDPublishedTables!O$633</f>
        <v>8.4404623590848598</v>
      </c>
      <c r="P309" s="182">
        <f xml:space="preserve"> PR19FDPublishedTables!P$633</f>
        <v>12.722253319480993</v>
      </c>
      <c r="Q309" s="182">
        <f xml:space="preserve"> PR19FDPublishedTables!Q$633</f>
        <v>16.660049744355661</v>
      </c>
    </row>
    <row r="310" spans="1:17" s="260" customFormat="1" hidden="1" outlineLevel="2">
      <c r="A310" s="257"/>
      <c r="B310" s="258"/>
      <c r="C310" s="259"/>
      <c r="D310" s="256" t="str">
        <f xml:space="preserve"> PR19FDPublishedTables!D$111</f>
        <v>plus</v>
      </c>
      <c r="E310" s="182" t="str">
        <f xml:space="preserve"> PR19FDPublishedTables!E$634</f>
        <v>Bio resources: Non-PAYG Totex - real</v>
      </c>
      <c r="F310" s="182">
        <f xml:space="preserve"> PR19FDPublishedTables!F$634</f>
        <v>0</v>
      </c>
      <c r="G310" s="182" t="str">
        <f xml:space="preserve"> PR19FDPublishedTables!G$634</f>
        <v>£m</v>
      </c>
      <c r="H310" s="182">
        <f xml:space="preserve"> PR19FDPublishedTables!H$634</f>
        <v>0</v>
      </c>
      <c r="I310" s="182">
        <f xml:space="preserve"> PR19FDPublishedTables!I$634</f>
        <v>0</v>
      </c>
      <c r="J310" s="182">
        <f xml:space="preserve"> PR19FDPublishedTables!J$634</f>
        <v>0</v>
      </c>
      <c r="K310" s="182">
        <f xml:space="preserve"> PR19FDPublishedTables!K$634</f>
        <v>0</v>
      </c>
      <c r="L310" s="182">
        <f xml:space="preserve"> PR19FDPublishedTables!L$634</f>
        <v>0</v>
      </c>
      <c r="M310" s="182">
        <f xml:space="preserve"> PR19FDPublishedTables!M$634</f>
        <v>4.3634776550414553</v>
      </c>
      <c r="N310" s="182">
        <f xml:space="preserve"> PR19FDPublishedTables!N$634</f>
        <v>4.4728918902986532</v>
      </c>
      <c r="O310" s="182">
        <f xml:space="preserve"> PR19FDPublishedTables!O$634</f>
        <v>4.7755587842513272</v>
      </c>
      <c r="P310" s="182">
        <f xml:space="preserve"> PR19FDPublishedTables!P$634</f>
        <v>4.6233434058974758</v>
      </c>
      <c r="Q310" s="182">
        <f xml:space="preserve"> PR19FDPublishedTables!Q$634</f>
        <v>4.3649907142696298</v>
      </c>
    </row>
    <row r="311" spans="1:17" s="260" customFormat="1" hidden="1" outlineLevel="2">
      <c r="A311" s="257"/>
      <c r="B311" s="258"/>
      <c r="C311" s="259"/>
      <c r="D311" s="256" t="str">
        <f xml:space="preserve"> PR19FDPublishedTables!D$112</f>
        <v>less</v>
      </c>
      <c r="E311" s="182" t="str">
        <f xml:space="preserve"> PR19FDPublishedTables!E$635</f>
        <v>RCV additions depreciation - BR - real POS</v>
      </c>
      <c r="F311" s="182">
        <f xml:space="preserve"> PR19FDPublishedTables!F$635</f>
        <v>0</v>
      </c>
      <c r="G311" s="182" t="str">
        <f xml:space="preserve"> PR19FDPublishedTables!G$635</f>
        <v>£m</v>
      </c>
      <c r="H311" s="182">
        <f xml:space="preserve"> PR19FDPublishedTables!H$635</f>
        <v>0</v>
      </c>
      <c r="I311" s="182">
        <f xml:space="preserve"> PR19FDPublishedTables!I$635</f>
        <v>0</v>
      </c>
      <c r="J311" s="182">
        <f xml:space="preserve"> PR19FDPublishedTables!J$635</f>
        <v>0</v>
      </c>
      <c r="K311" s="182">
        <f xml:space="preserve"> PR19FDPublishedTables!K$635</f>
        <v>0</v>
      </c>
      <c r="L311" s="182">
        <f xml:space="preserve"> PR19FDPublishedTables!L$635</f>
        <v>0</v>
      </c>
      <c r="M311" s="182">
        <f xml:space="preserve"> PR19FDPublishedTables!M$635</f>
        <v>9.9487290534944733E-2</v>
      </c>
      <c r="N311" s="182">
        <f xml:space="preserve"> PR19FDPublishedTables!N$635</f>
        <v>0.2964198957203063</v>
      </c>
      <c r="O311" s="182">
        <f xml:space="preserve"> PR19FDPublishedTables!O$635</f>
        <v>0.49376782385520013</v>
      </c>
      <c r="P311" s="182">
        <f xml:space="preserve"> PR19FDPublishedTables!P$635</f>
        <v>0.68554698102279521</v>
      </c>
      <c r="Q311" s="182">
        <f xml:space="preserve"> PR19FDPublishedTables!Q$635</f>
        <v>0.85922005662796563</v>
      </c>
    </row>
    <row r="312" spans="1:17" s="260" customFormat="1" hidden="1" outlineLevel="2">
      <c r="A312" s="257"/>
      <c r="B312" s="258"/>
      <c r="C312" s="259"/>
      <c r="D312" s="256"/>
      <c r="E312" s="182" t="str">
        <f xml:space="preserve"> PR19FDPublishedTables!E$636</f>
        <v>Closing RCV (Post 2020 investment RCV) - BR - real</v>
      </c>
      <c r="F312" s="182">
        <f xml:space="preserve"> PR19FDPublishedTables!F$636</f>
        <v>0</v>
      </c>
      <c r="G312" s="182" t="str">
        <f xml:space="preserve"> PR19FDPublishedTables!G$636</f>
        <v>£m</v>
      </c>
      <c r="H312" s="182">
        <f xml:space="preserve"> PR19FDPublishedTables!H$636</f>
        <v>0</v>
      </c>
      <c r="I312" s="182">
        <f xml:space="preserve"> PR19FDPublishedTables!I$636</f>
        <v>0</v>
      </c>
      <c r="J312" s="182">
        <f xml:space="preserve"> PR19FDPublishedTables!J$636</f>
        <v>0</v>
      </c>
      <c r="K312" s="182">
        <f xml:space="preserve"> PR19FDPublishedTables!K$636</f>
        <v>0</v>
      </c>
      <c r="L312" s="182">
        <f xml:space="preserve"> PR19FDPublishedTables!L$636</f>
        <v>0</v>
      </c>
      <c r="M312" s="182">
        <f xml:space="preserve"> PR19FDPublishedTables!M$636</f>
        <v>4.2639903645065109</v>
      </c>
      <c r="N312" s="182">
        <f xml:space="preserve"> PR19FDPublishedTables!N$636</f>
        <v>8.4404623590848562</v>
      </c>
      <c r="O312" s="182">
        <f xml:space="preserve"> PR19FDPublishedTables!O$636</f>
        <v>12.722253319480988</v>
      </c>
      <c r="P312" s="182">
        <f xml:space="preserve"> PR19FDPublishedTables!P$636</f>
        <v>16.660049744355675</v>
      </c>
      <c r="Q312" s="182">
        <f xml:space="preserve"> PR19FDPublishedTables!Q$636</f>
        <v>20.165820401997326</v>
      </c>
    </row>
    <row r="313" spans="1:17" s="260" customFormat="1" hidden="1" outlineLevel="2">
      <c r="A313" s="257"/>
      <c r="B313" s="258"/>
      <c r="C313" s="259"/>
      <c r="D313" s="256"/>
      <c r="E313" s="182" t="str">
        <f xml:space="preserve"> PR19FDPublishedTables!E$640</f>
        <v>Average post 2020 investment RCV - BR - real</v>
      </c>
      <c r="F313" s="182">
        <f xml:space="preserve"> PR19FDPublishedTables!F$640</f>
        <v>0</v>
      </c>
      <c r="G313" s="182" t="str">
        <f xml:space="preserve"> PR19FDPublishedTables!G$640</f>
        <v>£m</v>
      </c>
      <c r="H313" s="182">
        <f xml:space="preserve"> PR19FDPublishedTables!H$640</f>
        <v>0</v>
      </c>
      <c r="I313" s="182">
        <f xml:space="preserve"> PR19FDPublishedTables!I$640</f>
        <v>0</v>
      </c>
      <c r="J313" s="182">
        <f xml:space="preserve"> PR19FDPublishedTables!J$640</f>
        <v>0</v>
      </c>
      <c r="K313" s="182">
        <f xml:space="preserve"> PR19FDPublishedTables!K$640</f>
        <v>0</v>
      </c>
      <c r="L313" s="182">
        <f xml:space="preserve"> PR19FDPublishedTables!L$640</f>
        <v>0</v>
      </c>
      <c r="M313" s="182">
        <f xml:space="preserve"> PR19FDPublishedTables!M$640</f>
        <v>2.1319951822532555</v>
      </c>
      <c r="N313" s="182">
        <f xml:space="preserve"> PR19FDPublishedTables!N$640</f>
        <v>6.3522263617956831</v>
      </c>
      <c r="O313" s="182">
        <f xml:space="preserve"> PR19FDPublishedTables!O$640</f>
        <v>10.581357839282923</v>
      </c>
      <c r="P313" s="182">
        <f xml:space="preserve"> PR19FDPublishedTables!P$640</f>
        <v>14.691151531918333</v>
      </c>
      <c r="Q313" s="182">
        <f xml:space="preserve"> PR19FDPublishedTables!Q$640</f>
        <v>18.412935073176492</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38.542075628100086</v>
      </c>
      <c r="N315" s="197">
        <f t="shared" si="159"/>
        <v>35.331483571508031</v>
      </c>
      <c r="O315" s="197">
        <f t="shared" si="159"/>
        <v>32.426063841069606</v>
      </c>
      <c r="P315" s="197">
        <f t="shared" si="159"/>
        <v>29.76663116379445</v>
      </c>
      <c r="Q315" s="197">
        <f t="shared" si="159"/>
        <v>27.325312599894922</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38.375586806000335</v>
      </c>
      <c r="N316" s="197">
        <f t="shared" si="160"/>
        <v>34.852707937209509</v>
      </c>
      <c r="O316" s="197">
        <f t="shared" si="160"/>
        <v>31.653229348573603</v>
      </c>
      <c r="P316" s="197">
        <f t="shared" si="160"/>
        <v>28.747462894374593</v>
      </c>
      <c r="Q316" s="197">
        <f t="shared" si="160"/>
        <v>26.108445800670967</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2.1319951822532555</v>
      </c>
      <c r="N317" s="197">
        <f t="shared" si="161"/>
        <v>6.3522263617956831</v>
      </c>
      <c r="O317" s="197">
        <f t="shared" si="161"/>
        <v>10.581357839282923</v>
      </c>
      <c r="P317" s="197">
        <f t="shared" si="161"/>
        <v>14.691151531918333</v>
      </c>
      <c r="Q317" s="197">
        <f t="shared" si="161"/>
        <v>18.412935073176492</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79.04965761635367</v>
      </c>
      <c r="N318" s="325">
        <f t="shared" si="162"/>
        <v>76.536417870513219</v>
      </c>
      <c r="O318" s="325">
        <f xml:space="preserve"> SUM(O315:O317)</f>
        <v>74.660651028926139</v>
      </c>
      <c r="P318" s="325">
        <f t="shared" ref="P318:Q318" si="163" xml:space="preserve"> SUM(P315:P317)</f>
        <v>73.205245590087372</v>
      </c>
      <c r="Q318" s="325">
        <f t="shared" si="163"/>
        <v>71.846693473742391</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42.52170328692366</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3.903492361739588</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41.913485740725285</v>
      </c>
      <c r="M329" s="197">
        <f t="shared" si="168"/>
        <v>38.618210925184073</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42.338023809922333</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3.8866305857508641</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41.913485740725285</v>
      </c>
      <c r="M334" s="197">
        <f t="shared" si="172"/>
        <v>38.451393224171468</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4.5930609188362173</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0.10472178894946528</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4.4883391298867519</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40.351143147186519</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40.176839760991726</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2.2320656421910989</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82.760048550369348</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41.913485740725285</v>
      </c>
      <c r="M348" s="323">
        <f t="shared" si="181"/>
        <v>38.618210925184073</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41.913485740725285</v>
      </c>
      <c r="M349" s="323">
        <f t="shared" si="182"/>
        <v>38.451393224171468</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4.4883391298867519</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83.82697148145057</v>
      </c>
      <c r="M351" s="324">
        <f t="shared" si="184"/>
        <v>81.557943279242295</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42.338023809922326</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42.338023809922326</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84.676047619844653</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84.676047619844653</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83.82697148145057</v>
      </c>
      <c r="N359" s="197">
        <f t="shared" ref="N359" si="199" xml:space="preserve"> M351</f>
        <v>81.557943279242295</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0.84907613839408214</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82.760048550369348</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33.104019420147743</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79.04965761635367</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31.619863046541468</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82.760048550369348</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79.04965761635367</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PR19FDPublishedTables!E$717</f>
        <v>RCV (RPI inflated RCV) 31 March 2020 post midnight adjustments - DMMY - real</v>
      </c>
      <c r="F384" s="182">
        <f xml:space="preserve"> PR19FDPublishedTables!F$717</f>
        <v>0</v>
      </c>
      <c r="G384" s="182" t="str">
        <f xml:space="preserve"> PR19FDPublishedTables!G$717</f>
        <v>£m</v>
      </c>
      <c r="H384" s="182">
        <f xml:space="preserve"> PR19FDPublishedTables!H$717</f>
        <v>0</v>
      </c>
      <c r="I384" s="182">
        <f xml:space="preserve"> PR19FDPublishedTables!I$717</f>
        <v>0</v>
      </c>
      <c r="J384" s="182">
        <f xml:space="preserve"> PR19FDPublishedTables!J$717</f>
        <v>0</v>
      </c>
      <c r="K384" s="182">
        <f xml:space="preserve"> PR19FDPublishedTables!K$717</f>
        <v>0</v>
      </c>
      <c r="L384" s="182">
        <f xml:space="preserve"> PR19FDPublishedTables!L$717</f>
        <v>0</v>
      </c>
      <c r="M384" s="182">
        <f xml:space="preserve"> PR19FDPublishedTables!M$717</f>
        <v>0</v>
      </c>
      <c r="N384" s="182">
        <f xml:space="preserve"> PR19FDPublishedTables!N$717</f>
        <v>0</v>
      </c>
      <c r="O384" s="182">
        <f xml:space="preserve"> PR19FDPublishedTables!O$717</f>
        <v>0</v>
      </c>
      <c r="P384" s="182">
        <f xml:space="preserve"> PR19FDPublishedTables!P$717</f>
        <v>0</v>
      </c>
      <c r="Q384" s="182">
        <f xml:space="preserve"> PR19FDPublishedTables!Q$717</f>
        <v>0</v>
      </c>
    </row>
    <row r="385" spans="1:17" s="296" customFormat="1" hidden="1" outlineLevel="2">
      <c r="A385" s="291"/>
      <c r="B385" s="292"/>
      <c r="C385" s="293"/>
      <c r="D385" s="256"/>
      <c r="E385" s="182" t="str">
        <f xml:space="preserve"> PR19FDPublishedTables!E$726</f>
        <v>Opening RCV (RPI inflated RCV) - DMMY - real</v>
      </c>
      <c r="F385" s="182">
        <f xml:space="preserve"> PR19FDPublishedTables!F$726</f>
        <v>0</v>
      </c>
      <c r="G385" s="182" t="str">
        <f xml:space="preserve"> PR19FDPublishedTables!G$726</f>
        <v>£m</v>
      </c>
      <c r="H385" s="182">
        <f xml:space="preserve"> PR19FDPublishedTables!H$726</f>
        <v>0</v>
      </c>
      <c r="I385" s="182">
        <f xml:space="preserve"> PR19FDPublishedTables!I$726</f>
        <v>0</v>
      </c>
      <c r="J385" s="182">
        <f xml:space="preserve"> PR19FDPublishedTables!J$726</f>
        <v>0</v>
      </c>
      <c r="K385" s="182">
        <f xml:space="preserve"> PR19FDPublishedTables!K$726</f>
        <v>0</v>
      </c>
      <c r="L385" s="182">
        <f xml:space="preserve"> PR19FDPublishedTables!L$726</f>
        <v>0</v>
      </c>
      <c r="M385" s="182">
        <f xml:space="preserve"> PR19FDPublishedTables!M$726</f>
        <v>0</v>
      </c>
      <c r="N385" s="182">
        <f xml:space="preserve"> PR19FDPublishedTables!N$726</f>
        <v>0</v>
      </c>
      <c r="O385" s="182">
        <f xml:space="preserve"> PR19FDPublishedTables!O$726</f>
        <v>0</v>
      </c>
      <c r="P385" s="182">
        <f xml:space="preserve"> PR19FDPublishedTables!P$726</f>
        <v>0</v>
      </c>
      <c r="Q385" s="182">
        <f xml:space="preserve"> PR19FDPublishedTables!Q$726</f>
        <v>0</v>
      </c>
    </row>
    <row r="386" spans="1:17" s="296" customFormat="1" hidden="1" outlineLevel="2">
      <c r="A386" s="291"/>
      <c r="B386" s="292"/>
      <c r="C386" s="293"/>
      <c r="D386" s="256" t="str">
        <f xml:space="preserve"> PR19FDPublishedTables!D$29</f>
        <v>less</v>
      </c>
      <c r="E386" s="182" t="str">
        <f xml:space="preserve"> PR19FDPublishedTables!E$727</f>
        <v>RCV - CPI(H) + RPI wedge bf depreciation - DMMY - real</v>
      </c>
      <c r="F386" s="182">
        <f xml:space="preserve"> PR19FDPublishedTables!F$727</f>
        <v>0</v>
      </c>
      <c r="G386" s="182" t="str">
        <f xml:space="preserve"> PR19FDPublishedTables!G$727</f>
        <v>£m</v>
      </c>
      <c r="H386" s="182">
        <f xml:space="preserve"> PR19FDPublishedTables!H$727</f>
        <v>0</v>
      </c>
      <c r="I386" s="182">
        <f xml:space="preserve"> PR19FDPublishedTables!I$727</f>
        <v>0</v>
      </c>
      <c r="J386" s="182">
        <f xml:space="preserve"> PR19FDPublishedTables!J$727</f>
        <v>0</v>
      </c>
      <c r="K386" s="182">
        <f xml:space="preserve"> PR19FDPublishedTables!K$727</f>
        <v>0</v>
      </c>
      <c r="L386" s="182">
        <f xml:space="preserve"> PR19FDPublishedTables!L$727</f>
        <v>0</v>
      </c>
      <c r="M386" s="182">
        <f xml:space="preserve"> PR19FDPublishedTables!M$727</f>
        <v>0</v>
      </c>
      <c r="N386" s="182">
        <f xml:space="preserve"> PR19FDPublishedTables!N$727</f>
        <v>0</v>
      </c>
      <c r="O386" s="182">
        <f xml:space="preserve"> PR19FDPublishedTables!O$727</f>
        <v>0</v>
      </c>
      <c r="P386" s="182">
        <f xml:space="preserve"> PR19FDPublishedTables!P$727</f>
        <v>0</v>
      </c>
      <c r="Q386" s="182">
        <f xml:space="preserve"> PR19FDPublishedTables!Q$727</f>
        <v>0</v>
      </c>
    </row>
    <row r="387" spans="1:17" s="296" customFormat="1" hidden="1" outlineLevel="2">
      <c r="A387" s="291"/>
      <c r="B387" s="292"/>
      <c r="C387" s="293"/>
      <c r="D387" s="256"/>
      <c r="E387" s="182" t="str">
        <f xml:space="preserve"> PR19FDPublishedTables!E$728</f>
        <v>Closing RCV (RPI inflated RCV) - DMMY - real</v>
      </c>
      <c r="F387" s="182">
        <f xml:space="preserve"> PR19FDPublishedTables!F$728</f>
        <v>0</v>
      </c>
      <c r="G387" s="182" t="str">
        <f xml:space="preserve"> PR19FDPublishedTables!G$728</f>
        <v>£m</v>
      </c>
      <c r="H387" s="182">
        <f xml:space="preserve"> PR19FDPublishedTables!H$728</f>
        <v>0</v>
      </c>
      <c r="I387" s="182">
        <f xml:space="preserve"> PR19FDPublishedTables!I$728</f>
        <v>0</v>
      </c>
      <c r="J387" s="182">
        <f xml:space="preserve"> PR19FDPublishedTables!J$728</f>
        <v>0</v>
      </c>
      <c r="K387" s="182">
        <f xml:space="preserve"> PR19FDPublishedTables!K$728</f>
        <v>0</v>
      </c>
      <c r="L387" s="182">
        <f xml:space="preserve"> PR19FDPublishedTables!L$728</f>
        <v>0</v>
      </c>
      <c r="M387" s="182">
        <f xml:space="preserve"> PR19FDPublishedTables!M$728</f>
        <v>0</v>
      </c>
      <c r="N387" s="182">
        <f xml:space="preserve"> PR19FDPublishedTables!N$728</f>
        <v>0</v>
      </c>
      <c r="O387" s="182">
        <f xml:space="preserve"> PR19FDPublishedTables!O$728</f>
        <v>0</v>
      </c>
      <c r="P387" s="182">
        <f xml:space="preserve"> PR19FDPublishedTables!P$728</f>
        <v>0</v>
      </c>
      <c r="Q387" s="182">
        <f xml:space="preserve"> PR19FDPublishedTables!Q$728</f>
        <v>0</v>
      </c>
    </row>
    <row r="388" spans="1:17" s="296" customFormat="1" hidden="1" outlineLevel="2">
      <c r="A388" s="291"/>
      <c r="B388" s="292"/>
      <c r="C388" s="293"/>
      <c r="D388" s="256"/>
      <c r="E388" s="182" t="str">
        <f xml:space="preserve"> PR19FDPublishedTables!E$732</f>
        <v>Average RPI inflated RCV - DMMY - real</v>
      </c>
      <c r="F388" s="182">
        <f xml:space="preserve"> PR19FDPublishedTables!F$732</f>
        <v>0</v>
      </c>
      <c r="G388" s="182" t="str">
        <f xml:space="preserve"> PR19FDPublishedTables!G$732</f>
        <v>£m</v>
      </c>
      <c r="H388" s="182">
        <f xml:space="preserve"> PR19FDPublishedTables!H$732</f>
        <v>0</v>
      </c>
      <c r="I388" s="182">
        <f xml:space="preserve"> PR19FDPublishedTables!I$732</f>
        <v>0</v>
      </c>
      <c r="J388" s="182">
        <f xml:space="preserve"> PR19FDPublishedTables!J$732</f>
        <v>0</v>
      </c>
      <c r="K388" s="182">
        <f xml:space="preserve"> PR19FDPublishedTables!K$732</f>
        <v>0</v>
      </c>
      <c r="L388" s="182">
        <f xml:space="preserve"> PR19FDPublishedTables!L$732</f>
        <v>0</v>
      </c>
      <c r="M388" s="182">
        <f xml:space="preserve"> PR19FDPublishedTables!M$732</f>
        <v>0</v>
      </c>
      <c r="N388" s="182">
        <f xml:space="preserve"> PR19FDPublishedTables!N$732</f>
        <v>0</v>
      </c>
      <c r="O388" s="182">
        <f xml:space="preserve"> PR19FDPublishedTables!O$732</f>
        <v>0</v>
      </c>
      <c r="P388" s="182">
        <f xml:space="preserve"> PR19FDPublishedTables!P$732</f>
        <v>0</v>
      </c>
      <c r="Q388" s="182">
        <f xml:space="preserve"> PR19FDPublishedTables!Q$732</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PR19FDPublishedTables!E$756</f>
        <v>RCV (CPIH inflated RCV) 31 March 2020 post midnight adjustments - DMMY - real</v>
      </c>
      <c r="F390" s="182">
        <f xml:space="preserve"> PR19FDPublishedTables!F$756</f>
        <v>0</v>
      </c>
      <c r="G390" s="182" t="str">
        <f xml:space="preserve"> PR19FDPublishedTables!G$756</f>
        <v>£m</v>
      </c>
      <c r="H390" s="182">
        <f xml:space="preserve"> PR19FDPublishedTables!H$756</f>
        <v>0</v>
      </c>
      <c r="I390" s="182">
        <f xml:space="preserve"> PR19FDPublishedTables!I$756</f>
        <v>0</v>
      </c>
      <c r="J390" s="182">
        <f xml:space="preserve"> PR19FDPublishedTables!J$756</f>
        <v>0</v>
      </c>
      <c r="K390" s="182">
        <f xml:space="preserve"> PR19FDPublishedTables!K$756</f>
        <v>0</v>
      </c>
      <c r="L390" s="182">
        <f xml:space="preserve"> PR19FDPublishedTables!L$756</f>
        <v>0</v>
      </c>
      <c r="M390" s="182">
        <f xml:space="preserve"> PR19FDPublishedTables!M$756</f>
        <v>0</v>
      </c>
      <c r="N390" s="182">
        <f xml:space="preserve"> PR19FDPublishedTables!N$756</f>
        <v>0</v>
      </c>
      <c r="O390" s="182">
        <f xml:space="preserve"> PR19FDPublishedTables!O$756</f>
        <v>0</v>
      </c>
      <c r="P390" s="182">
        <f xml:space="preserve"> PR19FDPublishedTables!P$756</f>
        <v>0</v>
      </c>
      <c r="Q390" s="182">
        <f xml:space="preserve"> PR19FDPublishedTables!Q$756</f>
        <v>0</v>
      </c>
    </row>
    <row r="391" spans="1:17" s="260" customFormat="1" hidden="1" outlineLevel="2">
      <c r="A391" s="257"/>
      <c r="B391" s="258"/>
      <c r="C391" s="259"/>
      <c r="D391" s="197"/>
      <c r="E391" s="182" t="str">
        <f xml:space="preserve"> PR19FDPublishedTables!E$769</f>
        <v>Opening RCV (CPIH inflated RCV) - DMMY - real</v>
      </c>
      <c r="F391" s="182">
        <f xml:space="preserve"> PR19FDPublishedTables!F$769</f>
        <v>0</v>
      </c>
      <c r="G391" s="182" t="str">
        <f xml:space="preserve"> PR19FDPublishedTables!G$769</f>
        <v>£m</v>
      </c>
      <c r="H391" s="182">
        <f xml:space="preserve"> PR19FDPublishedTables!H$769</f>
        <v>0</v>
      </c>
      <c r="I391" s="182">
        <f xml:space="preserve"> PR19FDPublishedTables!I$769</f>
        <v>0</v>
      </c>
      <c r="J391" s="182">
        <f xml:space="preserve"> PR19FDPublishedTables!J$769</f>
        <v>0</v>
      </c>
      <c r="K391" s="182">
        <f xml:space="preserve"> PR19FDPublishedTables!K$769</f>
        <v>0</v>
      </c>
      <c r="L391" s="182">
        <f xml:space="preserve"> PR19FDPublishedTables!L$769</f>
        <v>0</v>
      </c>
      <c r="M391" s="182">
        <f xml:space="preserve"> PR19FDPublishedTables!M$769</f>
        <v>0</v>
      </c>
      <c r="N391" s="182">
        <f xml:space="preserve"> PR19FDPublishedTables!N$769</f>
        <v>0</v>
      </c>
      <c r="O391" s="182">
        <f xml:space="preserve"> PR19FDPublishedTables!O$769</f>
        <v>0</v>
      </c>
      <c r="P391" s="182">
        <f xml:space="preserve"> PR19FDPublishedTables!P$769</f>
        <v>0</v>
      </c>
      <c r="Q391" s="182">
        <f xml:space="preserve"> PR19FDPublishedTables!Q$769</f>
        <v>0</v>
      </c>
    </row>
    <row r="392" spans="1:17" s="260" customFormat="1" hidden="1" outlineLevel="2">
      <c r="A392" s="257"/>
      <c r="B392" s="258"/>
      <c r="C392" s="259"/>
      <c r="D392" s="256" t="str">
        <f xml:space="preserve"> PR19FDPublishedTables!D$72</f>
        <v>less</v>
      </c>
      <c r="E392" s="182" t="str">
        <f xml:space="preserve"> PR19FDPublishedTables!E$770</f>
        <v>RCV - CPI(H) bf depreciation - DMMY - real</v>
      </c>
      <c r="F392" s="182">
        <f xml:space="preserve"> PR19FDPublishedTables!F$770</f>
        <v>0</v>
      </c>
      <c r="G392" s="182" t="str">
        <f xml:space="preserve"> PR19FDPublishedTables!G$770</f>
        <v>£m</v>
      </c>
      <c r="H392" s="182">
        <f xml:space="preserve"> PR19FDPublishedTables!H$770</f>
        <v>0</v>
      </c>
      <c r="I392" s="182">
        <f xml:space="preserve"> PR19FDPublishedTables!I$770</f>
        <v>0</v>
      </c>
      <c r="J392" s="182">
        <f xml:space="preserve"> PR19FDPublishedTables!J$770</f>
        <v>0</v>
      </c>
      <c r="K392" s="182">
        <f xml:space="preserve"> PR19FDPublishedTables!K$770</f>
        <v>0</v>
      </c>
      <c r="L392" s="182">
        <f xml:space="preserve"> PR19FDPublishedTables!L$770</f>
        <v>0</v>
      </c>
      <c r="M392" s="182">
        <f xml:space="preserve"> PR19FDPublishedTables!M$770</f>
        <v>0</v>
      </c>
      <c r="N392" s="182">
        <f xml:space="preserve"> PR19FDPublishedTables!N$770</f>
        <v>0</v>
      </c>
      <c r="O392" s="182">
        <f xml:space="preserve"> PR19FDPublishedTables!O$770</f>
        <v>0</v>
      </c>
      <c r="P392" s="182">
        <f xml:space="preserve"> PR19FDPublishedTables!P$770</f>
        <v>0</v>
      </c>
      <c r="Q392" s="182">
        <f xml:space="preserve"> PR19FDPublishedTables!Q$770</f>
        <v>0</v>
      </c>
    </row>
    <row r="393" spans="1:17" s="260" customFormat="1" hidden="1" outlineLevel="2">
      <c r="A393" s="257"/>
      <c r="B393" s="258"/>
      <c r="C393" s="259"/>
      <c r="D393" s="256" t="str">
        <f xml:space="preserve"> PR19FDPublishedTables!D$73</f>
        <v>less</v>
      </c>
      <c r="E393" s="182" t="str">
        <f xml:space="preserve"> PR19FDPublishedTables!E$771</f>
        <v>Other adjustments CPI(H) - DMMY - real</v>
      </c>
      <c r="F393" s="182">
        <f xml:space="preserve"> PR19FDPublishedTables!F$771</f>
        <v>0</v>
      </c>
      <c r="G393" s="182" t="str">
        <f xml:space="preserve"> PR19FDPublishedTables!G$771</f>
        <v>£m</v>
      </c>
      <c r="H393" s="182">
        <f xml:space="preserve"> PR19FDPublishedTables!H$771</f>
        <v>0</v>
      </c>
      <c r="I393" s="182">
        <f xml:space="preserve"> PR19FDPublishedTables!I$771</f>
        <v>0</v>
      </c>
      <c r="J393" s="182">
        <f xml:space="preserve"> PR19FDPublishedTables!J$771</f>
        <v>0</v>
      </c>
      <c r="K393" s="182">
        <f xml:space="preserve"> PR19FDPublishedTables!K$771</f>
        <v>0</v>
      </c>
      <c r="L393" s="182">
        <f xml:space="preserve"> PR19FDPublishedTables!L$771</f>
        <v>0</v>
      </c>
      <c r="M393" s="182">
        <f xml:space="preserve"> PR19FDPublishedTables!M$771</f>
        <v>0</v>
      </c>
      <c r="N393" s="182">
        <f xml:space="preserve"> PR19FDPublishedTables!N$771</f>
        <v>0</v>
      </c>
      <c r="O393" s="182">
        <f xml:space="preserve"> PR19FDPublishedTables!O$771</f>
        <v>0</v>
      </c>
      <c r="P393" s="182">
        <f xml:space="preserve"> PR19FDPublishedTables!P$771</f>
        <v>0</v>
      </c>
      <c r="Q393" s="182">
        <f xml:space="preserve"> PR19FDPublishedTables!Q$771</f>
        <v>0</v>
      </c>
    </row>
    <row r="394" spans="1:17" s="260" customFormat="1" hidden="1" outlineLevel="2">
      <c r="A394" s="257"/>
      <c r="B394" s="258"/>
      <c r="C394" s="259"/>
      <c r="D394" s="256"/>
      <c r="E394" s="182" t="str">
        <f xml:space="preserve"> PR19FDPublishedTables!E$772</f>
        <v>Closing RCV (CPIH inflated RCV) - DMMY - real</v>
      </c>
      <c r="F394" s="182">
        <f xml:space="preserve"> PR19FDPublishedTables!F$772</f>
        <v>0</v>
      </c>
      <c r="G394" s="182" t="str">
        <f xml:space="preserve"> PR19FDPublishedTables!G$772</f>
        <v>£m</v>
      </c>
      <c r="H394" s="182">
        <f xml:space="preserve"> PR19FDPublishedTables!H$772</f>
        <v>0</v>
      </c>
      <c r="I394" s="182">
        <f xml:space="preserve"> PR19FDPublishedTables!I$772</f>
        <v>0</v>
      </c>
      <c r="J394" s="182">
        <f xml:space="preserve"> PR19FDPublishedTables!J$772</f>
        <v>0</v>
      </c>
      <c r="K394" s="182">
        <f xml:space="preserve"> PR19FDPublishedTables!K$772</f>
        <v>0</v>
      </c>
      <c r="L394" s="182">
        <f xml:space="preserve"> PR19FDPublishedTables!L$772</f>
        <v>0</v>
      </c>
      <c r="M394" s="182">
        <f xml:space="preserve"> PR19FDPublishedTables!M$772</f>
        <v>0</v>
      </c>
      <c r="N394" s="182">
        <f xml:space="preserve"> PR19FDPublishedTables!N$772</f>
        <v>0</v>
      </c>
      <c r="O394" s="182">
        <f xml:space="preserve"> PR19FDPublishedTables!O$772</f>
        <v>0</v>
      </c>
      <c r="P394" s="182">
        <f xml:space="preserve"> PR19FDPublishedTables!P$772</f>
        <v>0</v>
      </c>
      <c r="Q394" s="182">
        <f xml:space="preserve"> PR19FDPublishedTables!Q$772</f>
        <v>0</v>
      </c>
    </row>
    <row r="395" spans="1:17" s="260" customFormat="1" hidden="1" outlineLevel="2">
      <c r="A395" s="257"/>
      <c r="B395" s="258"/>
      <c r="C395" s="259"/>
      <c r="D395" s="256"/>
      <c r="E395" s="182" t="str">
        <f xml:space="preserve"> PR19FDPublishedTables!E$776</f>
        <v>Average CPIH inflated RCV - DMMY - real</v>
      </c>
      <c r="F395" s="182">
        <f xml:space="preserve"> PR19FDPublishedTables!F$776</f>
        <v>0</v>
      </c>
      <c r="G395" s="182" t="str">
        <f xml:space="preserve"> PR19FDPublishedTables!G$776</f>
        <v>£m</v>
      </c>
      <c r="H395" s="182">
        <f xml:space="preserve"> PR19FDPublishedTables!H$776</f>
        <v>0</v>
      </c>
      <c r="I395" s="182">
        <f xml:space="preserve"> PR19FDPublishedTables!I$776</f>
        <v>0</v>
      </c>
      <c r="J395" s="182">
        <f xml:space="preserve"> PR19FDPublishedTables!J$776</f>
        <v>0</v>
      </c>
      <c r="K395" s="182">
        <f xml:space="preserve"> PR19FDPublishedTables!K$776</f>
        <v>0</v>
      </c>
      <c r="L395" s="182">
        <f xml:space="preserve"> PR19FDPublishedTables!L$776</f>
        <v>0</v>
      </c>
      <c r="M395" s="182">
        <f xml:space="preserve"> PR19FDPublishedTables!M$776</f>
        <v>0</v>
      </c>
      <c r="N395" s="182">
        <f xml:space="preserve"> PR19FDPublishedTables!N$776</f>
        <v>0</v>
      </c>
      <c r="O395" s="182">
        <f xml:space="preserve"> PR19FDPublishedTables!O$776</f>
        <v>0</v>
      </c>
      <c r="P395" s="182">
        <f xml:space="preserve"> PR19FDPublishedTables!P$776</f>
        <v>0</v>
      </c>
      <c r="Q395" s="182">
        <f xml:space="preserve"> PR19FDPublishedTables!Q$776</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PR19FDPublishedTables!E$798</f>
        <v>RCV (post 2020 investment RCV) 31 March 2020 post midnight adjustments - DMMY - real</v>
      </c>
      <c r="F397" s="182">
        <f xml:space="preserve"> PR19FDPublishedTables!F$798</f>
        <v>0</v>
      </c>
      <c r="G397" s="182" t="str">
        <f xml:space="preserve"> PR19FDPublishedTables!G$798</f>
        <v>£m</v>
      </c>
      <c r="H397" s="182">
        <f xml:space="preserve"> PR19FDPublishedTables!H$798</f>
        <v>0</v>
      </c>
      <c r="I397" s="182">
        <f xml:space="preserve"> PR19FDPublishedTables!I$798</f>
        <v>0</v>
      </c>
      <c r="J397" s="182">
        <f xml:space="preserve"> PR19FDPublishedTables!J$798</f>
        <v>0</v>
      </c>
      <c r="K397" s="182">
        <f xml:space="preserve"> PR19FDPublishedTables!K$798</f>
        <v>0</v>
      </c>
      <c r="L397" s="182">
        <f xml:space="preserve"> PR19FDPublishedTables!L$798</f>
        <v>0</v>
      </c>
      <c r="M397" s="182">
        <f xml:space="preserve"> PR19FDPublishedTables!M$798</f>
        <v>0</v>
      </c>
      <c r="N397" s="182">
        <f xml:space="preserve"> PR19FDPublishedTables!N$798</f>
        <v>0</v>
      </c>
      <c r="O397" s="182">
        <f xml:space="preserve"> PR19FDPublishedTables!O$798</f>
        <v>0</v>
      </c>
      <c r="P397" s="182">
        <f xml:space="preserve"> PR19FDPublishedTables!P$798</f>
        <v>0</v>
      </c>
      <c r="Q397" s="182">
        <f xml:space="preserve"> PR19FDPublishedTables!Q$798</f>
        <v>0</v>
      </c>
    </row>
    <row r="398" spans="1:17" s="260" customFormat="1" hidden="1" outlineLevel="2">
      <c r="A398" s="257"/>
      <c r="B398" s="258"/>
      <c r="C398" s="259"/>
      <c r="D398" s="256"/>
      <c r="E398" s="182" t="str">
        <f xml:space="preserve"> PR19FDPublishedTables!E$808</f>
        <v>Opening RCV (Post 2020 investment RCV) - DMMY - real</v>
      </c>
      <c r="F398" s="182">
        <f xml:space="preserve"> PR19FDPublishedTables!F$808</f>
        <v>0</v>
      </c>
      <c r="G398" s="182" t="str">
        <f xml:space="preserve"> PR19FDPublishedTables!G$808</f>
        <v>£m</v>
      </c>
      <c r="H398" s="182">
        <f xml:space="preserve"> PR19FDPublishedTables!H$808</f>
        <v>0</v>
      </c>
      <c r="I398" s="182">
        <f xml:space="preserve"> PR19FDPublishedTables!I$808</f>
        <v>0</v>
      </c>
      <c r="J398" s="182">
        <f xml:space="preserve"> PR19FDPublishedTables!J$808</f>
        <v>0</v>
      </c>
      <c r="K398" s="182">
        <f xml:space="preserve"> PR19FDPublishedTables!K$808</f>
        <v>0</v>
      </c>
      <c r="L398" s="182">
        <f xml:space="preserve"> PR19FDPublishedTables!L$808</f>
        <v>0</v>
      </c>
      <c r="M398" s="182">
        <f xml:space="preserve"> PR19FDPublishedTables!M$808</f>
        <v>0</v>
      </c>
      <c r="N398" s="182">
        <f xml:space="preserve"> PR19FDPublishedTables!N$808</f>
        <v>0</v>
      </c>
      <c r="O398" s="182">
        <f xml:space="preserve"> PR19FDPublishedTables!O$808</f>
        <v>0</v>
      </c>
      <c r="P398" s="182">
        <f xml:space="preserve"> PR19FDPublishedTables!P$808</f>
        <v>0</v>
      </c>
      <c r="Q398" s="182">
        <f xml:space="preserve"> PR19FDPublishedTables!Q$808</f>
        <v>0</v>
      </c>
    </row>
    <row r="399" spans="1:17" s="260" customFormat="1" hidden="1" outlineLevel="2">
      <c r="A399" s="257"/>
      <c r="B399" s="258"/>
      <c r="C399" s="259"/>
      <c r="D399" s="256" t="str">
        <f xml:space="preserve"> PR19FDPublishedTables!D$111</f>
        <v>plus</v>
      </c>
      <c r="E399" s="182" t="str">
        <f xml:space="preserve"> PR19FDPublishedTables!E$809</f>
        <v>Dummy control: Non-PAYG Totex - real</v>
      </c>
      <c r="F399" s="182">
        <f xml:space="preserve"> PR19FDPublishedTables!F$809</f>
        <v>0</v>
      </c>
      <c r="G399" s="182" t="str">
        <f xml:space="preserve"> PR19FDPublishedTables!G$809</f>
        <v>£m</v>
      </c>
      <c r="H399" s="182">
        <f xml:space="preserve"> PR19FDPublishedTables!H$809</f>
        <v>0</v>
      </c>
      <c r="I399" s="182">
        <f xml:space="preserve"> PR19FDPublishedTables!I$809</f>
        <v>0</v>
      </c>
      <c r="J399" s="182">
        <f xml:space="preserve"> PR19FDPublishedTables!J$809</f>
        <v>0</v>
      </c>
      <c r="K399" s="182">
        <f xml:space="preserve"> PR19FDPublishedTables!K$809</f>
        <v>0</v>
      </c>
      <c r="L399" s="182">
        <f xml:space="preserve"> PR19FDPublishedTables!L$809</f>
        <v>0</v>
      </c>
      <c r="M399" s="182">
        <f xml:space="preserve"> PR19FDPublishedTables!M$809</f>
        <v>0</v>
      </c>
      <c r="N399" s="182">
        <f xml:space="preserve"> PR19FDPublishedTables!N$809</f>
        <v>0</v>
      </c>
      <c r="O399" s="182">
        <f xml:space="preserve"> PR19FDPublishedTables!O$809</f>
        <v>0</v>
      </c>
      <c r="P399" s="182">
        <f xml:space="preserve"> PR19FDPublishedTables!P$809</f>
        <v>0</v>
      </c>
      <c r="Q399" s="182">
        <f xml:space="preserve"> PR19FDPublishedTables!Q$809</f>
        <v>0</v>
      </c>
    </row>
    <row r="400" spans="1:17" s="260" customFormat="1" hidden="1" outlineLevel="2">
      <c r="A400" s="257"/>
      <c r="B400" s="258"/>
      <c r="C400" s="259"/>
      <c r="D400" s="256" t="str">
        <f xml:space="preserve"> PR19FDPublishedTables!D$112</f>
        <v>less</v>
      </c>
      <c r="E400" s="182" t="str">
        <f xml:space="preserve"> PR19FDPublishedTables!E$810</f>
        <v>RCV additions depreciation - DMMY - real POS</v>
      </c>
      <c r="F400" s="182">
        <f xml:space="preserve"> PR19FDPublishedTables!F$810</f>
        <v>0</v>
      </c>
      <c r="G400" s="182" t="str">
        <f xml:space="preserve"> PR19FDPublishedTables!G$810</f>
        <v>£m</v>
      </c>
      <c r="H400" s="182">
        <f xml:space="preserve"> PR19FDPublishedTables!H$810</f>
        <v>0</v>
      </c>
      <c r="I400" s="182">
        <f xml:space="preserve"> PR19FDPublishedTables!I$810</f>
        <v>0</v>
      </c>
      <c r="J400" s="182">
        <f xml:space="preserve"> PR19FDPublishedTables!J$810</f>
        <v>0</v>
      </c>
      <c r="K400" s="182">
        <f xml:space="preserve"> PR19FDPublishedTables!K$810</f>
        <v>0</v>
      </c>
      <c r="L400" s="182">
        <f xml:space="preserve"> PR19FDPublishedTables!L$810</f>
        <v>0</v>
      </c>
      <c r="M400" s="182">
        <f xml:space="preserve"> PR19FDPublishedTables!M$810</f>
        <v>0</v>
      </c>
      <c r="N400" s="182">
        <f xml:space="preserve"> PR19FDPublishedTables!N$810</f>
        <v>0</v>
      </c>
      <c r="O400" s="182">
        <f xml:space="preserve"> PR19FDPublishedTables!O$810</f>
        <v>0</v>
      </c>
      <c r="P400" s="182">
        <f xml:space="preserve"> PR19FDPublishedTables!P$810</f>
        <v>0</v>
      </c>
      <c r="Q400" s="182">
        <f xml:space="preserve"> PR19FDPublishedTables!Q$810</f>
        <v>0</v>
      </c>
    </row>
    <row r="401" spans="1:17" s="260" customFormat="1" hidden="1" outlineLevel="2">
      <c r="A401" s="257"/>
      <c r="B401" s="258"/>
      <c r="C401" s="259"/>
      <c r="D401" s="256"/>
      <c r="E401" s="182" t="str">
        <f xml:space="preserve"> PR19FDPublishedTables!E$811</f>
        <v>Closing RCV (Post 2020 investment RCV) - DMMY - real</v>
      </c>
      <c r="F401" s="182">
        <f xml:space="preserve"> PR19FDPublishedTables!F$811</f>
        <v>0</v>
      </c>
      <c r="G401" s="182" t="str">
        <f xml:space="preserve"> PR19FDPublishedTables!G$811</f>
        <v>£m</v>
      </c>
      <c r="H401" s="182">
        <f xml:space="preserve"> PR19FDPublishedTables!H$811</f>
        <v>0</v>
      </c>
      <c r="I401" s="182">
        <f xml:space="preserve"> PR19FDPublishedTables!I$811</f>
        <v>0</v>
      </c>
      <c r="J401" s="182">
        <f xml:space="preserve"> PR19FDPublishedTables!J$811</f>
        <v>0</v>
      </c>
      <c r="K401" s="182">
        <f xml:space="preserve"> PR19FDPublishedTables!K$811</f>
        <v>0</v>
      </c>
      <c r="L401" s="182">
        <f xml:space="preserve"> PR19FDPublishedTables!L$811</f>
        <v>0</v>
      </c>
      <c r="M401" s="182">
        <f xml:space="preserve"> PR19FDPublishedTables!M$811</f>
        <v>0</v>
      </c>
      <c r="N401" s="182">
        <f xml:space="preserve"> PR19FDPublishedTables!N$811</f>
        <v>0</v>
      </c>
      <c r="O401" s="182">
        <f xml:space="preserve"> PR19FDPublishedTables!O$811</f>
        <v>0</v>
      </c>
      <c r="P401" s="182">
        <f xml:space="preserve"> PR19FDPublishedTables!P$811</f>
        <v>0</v>
      </c>
      <c r="Q401" s="182">
        <f xml:space="preserve"> PR19FDPublishedTables!Q$811</f>
        <v>0</v>
      </c>
    </row>
    <row r="402" spans="1:17" s="260" customFormat="1" hidden="1" outlineLevel="2">
      <c r="A402" s="257"/>
      <c r="B402" s="258"/>
      <c r="C402" s="259"/>
      <c r="D402" s="256"/>
      <c r="E402" s="182" t="str">
        <f xml:space="preserve"> PR19FDPublishedTables!E$815</f>
        <v>Average post 2020 investment RCV - DMMY - real</v>
      </c>
      <c r="F402" s="182">
        <f xml:space="preserve"> PR19FDPublishedTables!F$815</f>
        <v>0</v>
      </c>
      <c r="G402" s="182" t="str">
        <f xml:space="preserve"> PR19FDPublishedTables!G$815</f>
        <v>£m</v>
      </c>
      <c r="H402" s="182">
        <f xml:space="preserve"> PR19FDPublishedTables!H$815</f>
        <v>0</v>
      </c>
      <c r="I402" s="182">
        <f xml:space="preserve"> PR19FDPublishedTables!I$815</f>
        <v>0</v>
      </c>
      <c r="J402" s="182">
        <f xml:space="preserve"> PR19FDPublishedTables!J$815</f>
        <v>0</v>
      </c>
      <c r="K402" s="182">
        <f xml:space="preserve"> PR19FDPublishedTables!K$815</f>
        <v>0</v>
      </c>
      <c r="L402" s="182">
        <f xml:space="preserve"> PR19FDPublishedTables!L$815</f>
        <v>0</v>
      </c>
      <c r="M402" s="182">
        <f xml:space="preserve"> PR19FDPublishedTables!M$815</f>
        <v>0</v>
      </c>
      <c r="N402" s="182">
        <f xml:space="preserve"> PR19FDPublishedTables!N$815</f>
        <v>0</v>
      </c>
      <c r="O402" s="182">
        <f xml:space="preserve"> PR19FDPublishedTables!O$815</f>
        <v>0</v>
      </c>
      <c r="P402" s="182">
        <f xml:space="preserve"> PR19FDPublishedTables!P$815</f>
        <v>0</v>
      </c>
      <c r="Q402" s="182">
        <f xml:space="preserve"> PR19FDPublishedTables!Q$815</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1693.1333601813317</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84.260688651254512</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1668.91529415591</v>
      </c>
      <c r="M475" s="197">
        <f t="shared" si="295"/>
        <v>1608.8726715300772</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1688.6687304313339</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83.553085694957971</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1671.6820548445603</v>
      </c>
      <c r="M480" s="197">
        <f t="shared" si="299"/>
        <v>1605.1156447363758</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155.91303994711058</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3.8725028068105627</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152.04053714029999</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1642.0983353539</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1638.009678823717</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75.61025344796218</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3355.7182676255793</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1.4064661461177366</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14.337553836836378</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17.243525277368008</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0.84907613839408214</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33.836621398716204</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55.904354893161582</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567.32664480731796</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685.95228792960461</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33.104019420147743</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1342.2873070502319</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53.397988413188607</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541.89162300162798</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655.19890879459501</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31.619863046541468</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1282.108383255953</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heetViews>
  <sheetFormatPr defaultRowHeight="14.25"/>
  <cols>
    <col min="1" max="1" width="6.25" bestFit="1" customWidth="1"/>
    <col min="2" max="2" width="15.5" bestFit="1" customWidth="1"/>
    <col min="3" max="3" width="39" bestFit="1" customWidth="1"/>
    <col min="4" max="4" width="3.5" bestFit="1" customWidth="1"/>
    <col min="5" max="5" width="17.375" bestFit="1" customWidth="1"/>
    <col min="6" max="8" width="8.5" bestFit="1" customWidth="1"/>
    <col min="9" max="13" width="8.87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1051</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1051</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1051</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1051</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1051</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1051</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1051</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1051</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1051</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1051</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1051</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1051</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1051</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1051</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1051</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1051</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1051</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1051</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1051</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1051</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1051</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1051</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1051</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1051</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1051</v>
      </c>
      <c r="B28" t="s">
        <v>168</v>
      </c>
      <c r="C28" t="s">
        <v>169</v>
      </c>
      <c r="D28" t="s">
        <v>170</v>
      </c>
      <c r="E28" t="s">
        <v>121</v>
      </c>
      <c r="F28" s="561"/>
      <c r="G28" s="561"/>
      <c r="H28" s="561"/>
      <c r="I28" s="561">
        <v>69.397842562853199</v>
      </c>
      <c r="J28" s="561">
        <v>69.290052973773101</v>
      </c>
      <c r="K28" s="561">
        <v>69.542410114059393</v>
      </c>
      <c r="L28" s="561">
        <v>69.925574221338394</v>
      </c>
      <c r="M28" s="561">
        <v>70.344680142991393</v>
      </c>
    </row>
    <row r="29" spans="1:13">
      <c r="A29" t="s">
        <v>1051</v>
      </c>
      <c r="B29" t="s">
        <v>171</v>
      </c>
      <c r="C29" t="s">
        <v>172</v>
      </c>
      <c r="D29" t="s">
        <v>170</v>
      </c>
      <c r="E29" t="s">
        <v>121</v>
      </c>
      <c r="F29" s="561"/>
      <c r="G29" s="561"/>
      <c r="H29" s="561"/>
      <c r="I29" s="561">
        <v>1.68345921574045</v>
      </c>
      <c r="J29" s="561">
        <v>2.0501297447942499</v>
      </c>
      <c r="K29" s="561">
        <v>2.1908420621186302</v>
      </c>
      <c r="L29" s="561">
        <v>2.2376183750828802</v>
      </c>
      <c r="M29" s="561">
        <v>2.2510297645757702</v>
      </c>
    </row>
    <row r="30" spans="1:13">
      <c r="A30" t="s">
        <v>1051</v>
      </c>
      <c r="B30" t="s">
        <v>173</v>
      </c>
      <c r="C30" t="s">
        <v>174</v>
      </c>
      <c r="D30" t="s">
        <v>170</v>
      </c>
      <c r="E30" t="s">
        <v>121</v>
      </c>
      <c r="F30" s="561"/>
      <c r="G30" s="561"/>
      <c r="H30" s="561"/>
      <c r="I30" s="561">
        <v>1.7912488048205599</v>
      </c>
      <c r="J30" s="561">
        <v>1.7977726045079001</v>
      </c>
      <c r="K30" s="561">
        <v>1.80767795483969</v>
      </c>
      <c r="L30" s="561">
        <v>1.81851245342982</v>
      </c>
      <c r="M30" s="561">
        <v>1.8294118896706899</v>
      </c>
    </row>
    <row r="31" spans="1:13">
      <c r="A31" t="s">
        <v>1051</v>
      </c>
      <c r="B31" t="s">
        <v>175</v>
      </c>
      <c r="C31" t="s">
        <v>176</v>
      </c>
      <c r="D31" t="s">
        <v>170</v>
      </c>
      <c r="E31" t="s">
        <v>121</v>
      </c>
      <c r="F31" s="561"/>
      <c r="G31" s="561"/>
      <c r="H31" s="561"/>
      <c r="I31" s="561">
        <v>65.228797290859603</v>
      </c>
      <c r="J31" s="561">
        <v>64.180067350039096</v>
      </c>
      <c r="K31" s="561">
        <v>63.221755517298497</v>
      </c>
      <c r="L31" s="561">
        <v>62.292538130427999</v>
      </c>
      <c r="M31" s="561">
        <v>61.376978145902498</v>
      </c>
    </row>
    <row r="32" spans="1:13">
      <c r="A32" t="s">
        <v>1051</v>
      </c>
      <c r="B32" t="s">
        <v>177</v>
      </c>
      <c r="C32" t="s">
        <v>178</v>
      </c>
      <c r="D32" t="s">
        <v>170</v>
      </c>
      <c r="E32" t="s">
        <v>121</v>
      </c>
      <c r="F32" s="561"/>
      <c r="G32" s="561"/>
      <c r="H32" s="561"/>
      <c r="I32" s="561">
        <v>69.397842562853199</v>
      </c>
      <c r="J32" s="561">
        <v>68.990743216453595</v>
      </c>
      <c r="K32" s="561">
        <v>68.600043472544797</v>
      </c>
      <c r="L32" s="561">
        <v>68.258986012214194</v>
      </c>
      <c r="M32" s="561">
        <v>67.936175615565304</v>
      </c>
    </row>
    <row r="33" spans="1:13">
      <c r="A33" t="s">
        <v>1051</v>
      </c>
      <c r="B33" t="s">
        <v>179</v>
      </c>
      <c r="C33" t="s">
        <v>180</v>
      </c>
      <c r="D33" t="s">
        <v>170</v>
      </c>
      <c r="E33" t="s">
        <v>121</v>
      </c>
      <c r="F33" s="561"/>
      <c r="G33" s="561"/>
      <c r="H33" s="561"/>
      <c r="I33" s="561">
        <v>1.37641186518708</v>
      </c>
      <c r="J33" s="561">
        <v>1.38271131016182</v>
      </c>
      <c r="K33" s="561">
        <v>1.4235367615691299</v>
      </c>
      <c r="L33" s="561">
        <v>1.4334387062565399</v>
      </c>
      <c r="M33" s="561">
        <v>1.42665968792697</v>
      </c>
    </row>
    <row r="34" spans="1:13">
      <c r="A34" t="s">
        <v>1051</v>
      </c>
      <c r="B34" t="s">
        <v>181</v>
      </c>
      <c r="C34" t="s">
        <v>182</v>
      </c>
      <c r="D34" t="s">
        <v>170</v>
      </c>
      <c r="E34" t="s">
        <v>121</v>
      </c>
      <c r="F34" s="561"/>
      <c r="G34" s="561"/>
      <c r="H34" s="561"/>
      <c r="I34" s="561">
        <v>0</v>
      </c>
      <c r="J34" s="561">
        <v>0</v>
      </c>
      <c r="K34" s="561">
        <v>0</v>
      </c>
      <c r="L34" s="561">
        <v>0</v>
      </c>
      <c r="M34" s="561">
        <v>0</v>
      </c>
    </row>
    <row r="35" spans="1:13">
      <c r="A35" t="s">
        <v>1051</v>
      </c>
      <c r="B35" t="s">
        <v>183</v>
      </c>
      <c r="C35" t="s">
        <v>184</v>
      </c>
      <c r="D35" t="s">
        <v>170</v>
      </c>
      <c r="E35" t="s">
        <v>121</v>
      </c>
      <c r="F35" s="561"/>
      <c r="G35" s="561"/>
      <c r="H35" s="561"/>
      <c r="I35" s="561">
        <v>0</v>
      </c>
      <c r="J35" s="561">
        <v>0</v>
      </c>
      <c r="K35" s="561">
        <v>0</v>
      </c>
      <c r="L35" s="561">
        <v>0</v>
      </c>
      <c r="M35" s="561">
        <v>0</v>
      </c>
    </row>
    <row r="36" spans="1:13">
      <c r="A36" t="s">
        <v>1051</v>
      </c>
      <c r="B36" t="s">
        <v>185</v>
      </c>
      <c r="C36" t="s">
        <v>186</v>
      </c>
      <c r="D36" t="s">
        <v>170</v>
      </c>
      <c r="E36" t="s">
        <v>121</v>
      </c>
      <c r="F36" s="561"/>
      <c r="G36" s="561"/>
      <c r="H36" s="561"/>
      <c r="I36" s="561">
        <v>1.7835112115866101</v>
      </c>
      <c r="J36" s="561">
        <v>1.77341105407071</v>
      </c>
      <c r="K36" s="561">
        <v>1.76459422189967</v>
      </c>
      <c r="L36" s="561">
        <v>1.7562491029054601</v>
      </c>
      <c r="M36" s="561">
        <v>1.74794344964801</v>
      </c>
    </row>
    <row r="37" spans="1:13">
      <c r="A37" t="s">
        <v>1051</v>
      </c>
      <c r="B37" t="s">
        <v>187</v>
      </c>
      <c r="C37" t="s">
        <v>188</v>
      </c>
      <c r="D37" t="s">
        <v>170</v>
      </c>
      <c r="E37" t="s">
        <v>121</v>
      </c>
      <c r="F37" s="561"/>
      <c r="G37" s="561"/>
      <c r="H37" s="561"/>
      <c r="I37" s="561">
        <v>0</v>
      </c>
      <c r="J37" s="561">
        <v>0</v>
      </c>
      <c r="K37" s="561">
        <v>0</v>
      </c>
      <c r="L37" s="561">
        <v>0</v>
      </c>
      <c r="M37" s="561">
        <v>0</v>
      </c>
    </row>
    <row r="38" spans="1:13">
      <c r="A38" t="s">
        <v>1051</v>
      </c>
      <c r="B38" t="s">
        <v>189</v>
      </c>
      <c r="C38" t="s">
        <v>190</v>
      </c>
      <c r="D38" t="s">
        <v>170</v>
      </c>
      <c r="E38" t="s">
        <v>121</v>
      </c>
      <c r="F38" s="561"/>
      <c r="G38" s="561"/>
      <c r="H38" s="561"/>
      <c r="I38" s="561">
        <v>64.947030794090495</v>
      </c>
      <c r="J38" s="561">
        <v>63.310365618079501</v>
      </c>
      <c r="K38" s="561">
        <v>61.714944404503903</v>
      </c>
      <c r="L38" s="561">
        <v>60.1597278055104</v>
      </c>
      <c r="M38" s="561">
        <v>58.643702664811499</v>
      </c>
    </row>
    <row r="39" spans="1:13">
      <c r="A39" t="s">
        <v>1051</v>
      </c>
      <c r="B39" t="s">
        <v>191</v>
      </c>
      <c r="C39" t="s">
        <v>192</v>
      </c>
      <c r="D39" t="s">
        <v>170</v>
      </c>
      <c r="E39" t="s">
        <v>121</v>
      </c>
      <c r="F39" s="561"/>
      <c r="G39" s="561"/>
      <c r="H39" s="561"/>
      <c r="I39" s="561">
        <v>0</v>
      </c>
      <c r="J39" s="561">
        <v>3.4768368318501501</v>
      </c>
      <c r="K39" s="561">
        <v>8.0521263606280709</v>
      </c>
      <c r="L39" s="561">
        <v>11.504816080374599</v>
      </c>
      <c r="M39" s="561">
        <v>14.2636860439888</v>
      </c>
    </row>
    <row r="40" spans="1:13">
      <c r="A40" t="s">
        <v>1051</v>
      </c>
      <c r="B40" t="s">
        <v>193</v>
      </c>
      <c r="C40" t="s">
        <v>194</v>
      </c>
      <c r="D40" t="s">
        <v>170</v>
      </c>
      <c r="E40" t="s">
        <v>121</v>
      </c>
      <c r="F40" s="561"/>
      <c r="G40" s="561"/>
      <c r="H40" s="561"/>
      <c r="I40" s="561">
        <v>0</v>
      </c>
      <c r="J40" s="561">
        <v>6.9682705053681099E-2</v>
      </c>
      <c r="K40" s="561">
        <v>0.167091699989104</v>
      </c>
      <c r="L40" s="561">
        <v>0.241601137687873</v>
      </c>
      <c r="M40" s="561">
        <v>0.299537406923786</v>
      </c>
    </row>
    <row r="41" spans="1:13">
      <c r="A41" t="s">
        <v>1051</v>
      </c>
      <c r="B41" t="s">
        <v>195</v>
      </c>
      <c r="C41" t="s">
        <v>196</v>
      </c>
      <c r="D41" t="s">
        <v>170</v>
      </c>
      <c r="E41" t="s">
        <v>121</v>
      </c>
      <c r="F41" s="561"/>
      <c r="G41" s="561"/>
      <c r="H41" s="561"/>
      <c r="I41" s="561">
        <v>3.55795828064895</v>
      </c>
      <c r="J41" s="561">
        <v>4.7762260689798</v>
      </c>
      <c r="K41" s="561">
        <v>3.74579857073428</v>
      </c>
      <c r="L41" s="561">
        <v>3.12413574608065</v>
      </c>
      <c r="M41" s="561">
        <v>2.6848233579092602</v>
      </c>
    </row>
    <row r="42" spans="1:13">
      <c r="A42" t="s">
        <v>1051</v>
      </c>
      <c r="B42" t="s">
        <v>197</v>
      </c>
      <c r="C42" t="s">
        <v>198</v>
      </c>
      <c r="D42" t="s">
        <v>170</v>
      </c>
      <c r="E42" t="s">
        <v>121</v>
      </c>
      <c r="F42" s="561"/>
      <c r="G42" s="561"/>
      <c r="H42" s="561"/>
      <c r="I42" s="561">
        <v>8.1121448798796E-2</v>
      </c>
      <c r="J42" s="561">
        <v>0.27061924525555398</v>
      </c>
      <c r="K42" s="561">
        <v>0.460200550976885</v>
      </c>
      <c r="L42" s="561">
        <v>0.606866920154286</v>
      </c>
      <c r="M42" s="561">
        <v>0.72529696192194604</v>
      </c>
    </row>
    <row r="43" spans="1:13">
      <c r="A43" t="s">
        <v>1051</v>
      </c>
      <c r="B43" t="s">
        <v>199</v>
      </c>
      <c r="C43" t="s">
        <v>200</v>
      </c>
      <c r="D43" t="s">
        <v>170</v>
      </c>
      <c r="E43" t="s">
        <v>121</v>
      </c>
      <c r="F43" s="561"/>
      <c r="G43" s="561"/>
      <c r="H43" s="561"/>
      <c r="I43" s="561">
        <v>3.2730511117373502</v>
      </c>
      <c r="J43" s="561">
        <v>7.4312352892074403</v>
      </c>
      <c r="K43" s="561">
        <v>10.4018404940458</v>
      </c>
      <c r="L43" s="561">
        <v>12.6309651983563</v>
      </c>
      <c r="M43" s="561">
        <v>14.330500318201301</v>
      </c>
    </row>
    <row r="44" spans="1:13">
      <c r="A44" t="s">
        <v>1051</v>
      </c>
      <c r="B44" t="s">
        <v>201</v>
      </c>
      <c r="C44" t="s">
        <v>202</v>
      </c>
      <c r="D44" t="s">
        <v>170</v>
      </c>
      <c r="E44" t="s">
        <v>121</v>
      </c>
      <c r="F44" s="561"/>
      <c r="G44" s="561"/>
      <c r="H44" s="561"/>
      <c r="I44" s="561">
        <v>138.795685125706</v>
      </c>
      <c r="J44" s="561">
        <v>141.75763302207699</v>
      </c>
      <c r="K44" s="561">
        <v>146.194579947232</v>
      </c>
      <c r="L44" s="561">
        <v>149.689376313927</v>
      </c>
      <c r="M44" s="561">
        <v>152.54454180254501</v>
      </c>
    </row>
    <row r="45" spans="1:13">
      <c r="A45" t="s">
        <v>1051</v>
      </c>
      <c r="B45" t="s">
        <v>203</v>
      </c>
      <c r="C45" t="s">
        <v>204</v>
      </c>
      <c r="D45" t="s">
        <v>170</v>
      </c>
      <c r="E45" t="s">
        <v>121</v>
      </c>
      <c r="F45" s="561"/>
      <c r="G45" s="561"/>
      <c r="H45" s="561"/>
      <c r="I45" s="561">
        <v>3.05987108092754</v>
      </c>
      <c r="J45" s="561">
        <v>3.5025237600097499</v>
      </c>
      <c r="K45" s="561">
        <v>3.7814705236768602</v>
      </c>
      <c r="L45" s="561">
        <v>3.9126582190272901</v>
      </c>
      <c r="M45" s="561">
        <v>3.9772268594265299</v>
      </c>
    </row>
    <row r="46" spans="1:13">
      <c r="A46" t="s">
        <v>1051</v>
      </c>
      <c r="B46" t="s">
        <v>205</v>
      </c>
      <c r="C46" t="s">
        <v>206</v>
      </c>
      <c r="D46" t="s">
        <v>170</v>
      </c>
      <c r="E46" t="s">
        <v>121</v>
      </c>
      <c r="F46" s="561"/>
      <c r="G46" s="561"/>
      <c r="H46" s="561"/>
      <c r="I46" s="561">
        <v>133.44887919668801</v>
      </c>
      <c r="J46" s="561">
        <v>134.92166825732599</v>
      </c>
      <c r="K46" s="561">
        <v>135.338540415848</v>
      </c>
      <c r="L46" s="561">
        <v>135.083231134295</v>
      </c>
      <c r="M46" s="561">
        <v>134.35118112891499</v>
      </c>
    </row>
    <row r="47" spans="1:13">
      <c r="A47" t="s">
        <v>1051</v>
      </c>
      <c r="B47" t="s">
        <v>207</v>
      </c>
      <c r="C47" t="s">
        <v>208</v>
      </c>
      <c r="D47" t="s">
        <v>170</v>
      </c>
      <c r="E47" t="s">
        <v>121</v>
      </c>
      <c r="F47" s="561"/>
      <c r="G47" s="561"/>
      <c r="H47" s="561"/>
      <c r="I47" s="561">
        <v>706.81490405842396</v>
      </c>
      <c r="J47" s="561">
        <v>689.93472310413199</v>
      </c>
      <c r="K47" s="561">
        <v>676.96190064988605</v>
      </c>
      <c r="L47" s="561">
        <v>665.46912533847797</v>
      </c>
      <c r="M47" s="561">
        <v>654.48622289389198</v>
      </c>
    </row>
    <row r="48" spans="1:13">
      <c r="A48" t="s">
        <v>1051</v>
      </c>
      <c r="B48" t="s">
        <v>209</v>
      </c>
      <c r="C48" t="s">
        <v>210</v>
      </c>
      <c r="D48" t="s">
        <v>170</v>
      </c>
      <c r="E48" t="s">
        <v>121</v>
      </c>
      <c r="F48" s="561"/>
      <c r="G48" s="561"/>
      <c r="H48" s="561"/>
      <c r="I48" s="561">
        <v>17.145980625869999</v>
      </c>
      <c r="J48" s="561">
        <v>20.413546203198202</v>
      </c>
      <c r="K48" s="561">
        <v>21.326793304445701</v>
      </c>
      <c r="L48" s="561">
        <v>21.295012010831801</v>
      </c>
      <c r="M48" s="561">
        <v>20.943559132604999</v>
      </c>
    </row>
    <row r="49" spans="1:13">
      <c r="A49" t="s">
        <v>1051</v>
      </c>
      <c r="B49" t="s">
        <v>211</v>
      </c>
      <c r="C49" t="s">
        <v>212</v>
      </c>
      <c r="D49" t="s">
        <v>170</v>
      </c>
      <c r="E49" t="s">
        <v>121</v>
      </c>
      <c r="F49" s="561"/>
      <c r="G49" s="561"/>
      <c r="H49" s="561"/>
      <c r="I49" s="561">
        <v>34.026161580161798</v>
      </c>
      <c r="J49" s="561">
        <v>33.3863686574445</v>
      </c>
      <c r="K49" s="561">
        <v>32.819568615853598</v>
      </c>
      <c r="L49" s="561">
        <v>32.277914455417601</v>
      </c>
      <c r="M49" s="561">
        <v>31.745199755245402</v>
      </c>
    </row>
    <row r="50" spans="1:13">
      <c r="A50" t="s">
        <v>1051</v>
      </c>
      <c r="B50" t="s">
        <v>213</v>
      </c>
      <c r="C50" t="s">
        <v>214</v>
      </c>
      <c r="D50" t="s">
        <v>170</v>
      </c>
      <c r="E50" t="s">
        <v>121</v>
      </c>
      <c r="F50" s="561"/>
      <c r="G50" s="561"/>
      <c r="H50" s="561"/>
      <c r="I50" s="561">
        <v>649.49599929327701</v>
      </c>
      <c r="J50" s="561">
        <v>624.76207404747902</v>
      </c>
      <c r="K50" s="561">
        <v>601.670087302924</v>
      </c>
      <c r="L50" s="561">
        <v>579.56917157891905</v>
      </c>
      <c r="M50" s="561">
        <v>558.28008028519196</v>
      </c>
    </row>
    <row r="51" spans="1:13">
      <c r="A51" t="s">
        <v>1051</v>
      </c>
      <c r="B51" t="s">
        <v>215</v>
      </c>
      <c r="C51" t="s">
        <v>216</v>
      </c>
      <c r="D51" t="s">
        <v>170</v>
      </c>
      <c r="E51" t="s">
        <v>121</v>
      </c>
      <c r="F51" s="561"/>
      <c r="G51" s="561"/>
      <c r="H51" s="561"/>
      <c r="I51" s="561">
        <v>706.81490405842396</v>
      </c>
      <c r="J51" s="561">
        <v>686.95443681950906</v>
      </c>
      <c r="K51" s="561">
        <v>667.85848707110802</v>
      </c>
      <c r="L51" s="561">
        <v>649.88118461392901</v>
      </c>
      <c r="M51" s="561">
        <v>632.60825256055</v>
      </c>
    </row>
    <row r="52" spans="1:13">
      <c r="A52" t="s">
        <v>1051</v>
      </c>
      <c r="B52" t="s">
        <v>217</v>
      </c>
      <c r="C52" t="s">
        <v>218</v>
      </c>
      <c r="D52" t="s">
        <v>170</v>
      </c>
      <c r="E52" t="s">
        <v>121</v>
      </c>
      <c r="F52" s="561"/>
      <c r="G52" s="561"/>
      <c r="H52" s="561"/>
      <c r="I52" s="561">
        <v>14.0187127511344</v>
      </c>
      <c r="J52" s="561">
        <v>13.7679292187948</v>
      </c>
      <c r="K52" s="561">
        <v>13.8588994954815</v>
      </c>
      <c r="L52" s="561">
        <v>13.647504876892899</v>
      </c>
      <c r="M52" s="561">
        <v>13.2847733037725</v>
      </c>
    </row>
    <row r="53" spans="1:13">
      <c r="A53" t="s">
        <v>1051</v>
      </c>
      <c r="B53" t="s">
        <v>219</v>
      </c>
      <c r="C53" t="s">
        <v>220</v>
      </c>
      <c r="D53" t="s">
        <v>170</v>
      </c>
      <c r="E53" t="s">
        <v>121</v>
      </c>
      <c r="F53" s="561"/>
      <c r="G53" s="561"/>
      <c r="H53" s="561"/>
      <c r="I53" s="561">
        <v>1.2069382943915901</v>
      </c>
      <c r="J53" s="561">
        <v>1.2069382943915901</v>
      </c>
      <c r="K53" s="561">
        <v>1.2069382943915901</v>
      </c>
      <c r="L53" s="561">
        <v>1.2069382943915901</v>
      </c>
      <c r="M53" s="561">
        <v>1.2069382943915901</v>
      </c>
    </row>
    <row r="54" spans="1:13">
      <c r="A54" t="s">
        <v>1051</v>
      </c>
      <c r="B54" t="s">
        <v>221</v>
      </c>
      <c r="C54" t="s">
        <v>222</v>
      </c>
      <c r="D54" t="s">
        <v>170</v>
      </c>
      <c r="E54" t="s">
        <v>121</v>
      </c>
      <c r="F54" s="561"/>
      <c r="G54" s="561"/>
      <c r="H54" s="561"/>
      <c r="I54" s="561">
        <v>2.4933870195264801E-2</v>
      </c>
      <c r="J54" s="561">
        <v>2.5695512326246402E-2</v>
      </c>
      <c r="K54" s="561">
        <v>2.71380683753519E-2</v>
      </c>
      <c r="L54" s="561">
        <v>2.80332759583251E-2</v>
      </c>
      <c r="M54" s="561">
        <v>2.8621974753451102E-2</v>
      </c>
    </row>
    <row r="55" spans="1:13">
      <c r="A55" t="s">
        <v>1051</v>
      </c>
      <c r="B55" t="s">
        <v>223</v>
      </c>
      <c r="C55" t="s">
        <v>224</v>
      </c>
      <c r="D55" t="s">
        <v>170</v>
      </c>
      <c r="E55" t="s">
        <v>121</v>
      </c>
      <c r="F55" s="561"/>
      <c r="G55" s="561"/>
      <c r="H55" s="561"/>
      <c r="I55" s="561">
        <v>33.879179990049302</v>
      </c>
      <c r="J55" s="561">
        <v>32.863878967196499</v>
      </c>
      <c r="K55" s="561">
        <v>31.8362019526597</v>
      </c>
      <c r="L55" s="561">
        <v>30.920436930272299</v>
      </c>
      <c r="M55" s="561">
        <v>30.034025702691</v>
      </c>
    </row>
    <row r="56" spans="1:13">
      <c r="A56" t="s">
        <v>1051</v>
      </c>
      <c r="B56" t="s">
        <v>225</v>
      </c>
      <c r="C56" t="s">
        <v>226</v>
      </c>
      <c r="D56" t="s">
        <v>170</v>
      </c>
      <c r="E56" t="s">
        <v>121</v>
      </c>
      <c r="F56" s="561"/>
      <c r="G56" s="561"/>
      <c r="H56" s="561"/>
      <c r="I56" s="561">
        <v>0</v>
      </c>
      <c r="J56" s="561">
        <v>0</v>
      </c>
      <c r="K56" s="561">
        <v>0</v>
      </c>
      <c r="L56" s="561">
        <v>0</v>
      </c>
      <c r="M56" s="561">
        <v>0</v>
      </c>
    </row>
    <row r="57" spans="1:13">
      <c r="A57" t="s">
        <v>1051</v>
      </c>
      <c r="B57" t="s">
        <v>227</v>
      </c>
      <c r="C57" t="s">
        <v>228</v>
      </c>
      <c r="D57" t="s">
        <v>170</v>
      </c>
      <c r="E57" t="s">
        <v>121</v>
      </c>
      <c r="F57" s="561"/>
      <c r="G57" s="561"/>
      <c r="H57" s="561"/>
      <c r="I57" s="561">
        <v>646.69039471390101</v>
      </c>
      <c r="J57" s="561">
        <v>616.36061520181897</v>
      </c>
      <c r="K57" s="561">
        <v>587.57657447189399</v>
      </c>
      <c r="L57" s="561">
        <v>560.19550610150395</v>
      </c>
      <c r="M57" s="561">
        <v>534.14641506778401</v>
      </c>
    </row>
    <row r="58" spans="1:13">
      <c r="A58" t="s">
        <v>1051</v>
      </c>
      <c r="B58" t="s">
        <v>229</v>
      </c>
      <c r="C58" t="s">
        <v>230</v>
      </c>
      <c r="D58" t="s">
        <v>170</v>
      </c>
      <c r="E58" t="s">
        <v>121</v>
      </c>
      <c r="F58" s="561"/>
      <c r="G58" s="561"/>
      <c r="H58" s="561"/>
      <c r="I58" s="561">
        <v>0</v>
      </c>
      <c r="J58" s="561">
        <v>53.855880317681098</v>
      </c>
      <c r="K58" s="561">
        <v>118.919010736787</v>
      </c>
      <c r="L58" s="561">
        <v>199.41110355504401</v>
      </c>
      <c r="M58" s="561">
        <v>274.99375728075</v>
      </c>
    </row>
    <row r="59" spans="1:13">
      <c r="A59" t="s">
        <v>1051</v>
      </c>
      <c r="B59" t="s">
        <v>231</v>
      </c>
      <c r="C59" t="s">
        <v>232</v>
      </c>
      <c r="D59" t="s">
        <v>170</v>
      </c>
      <c r="E59" t="s">
        <v>121</v>
      </c>
      <c r="F59" s="561"/>
      <c r="G59" s="561"/>
      <c r="H59" s="561"/>
      <c r="I59" s="561">
        <v>0</v>
      </c>
      <c r="J59" s="561">
        <v>1.07937864360069</v>
      </c>
      <c r="K59" s="561">
        <v>2.4677183113011001</v>
      </c>
      <c r="L59" s="561">
        <v>4.18763317465603</v>
      </c>
      <c r="M59" s="561">
        <v>5.7748689028961602</v>
      </c>
    </row>
    <row r="60" spans="1:13">
      <c r="A60" t="s">
        <v>1051</v>
      </c>
      <c r="B60" t="s">
        <v>233</v>
      </c>
      <c r="C60" t="s">
        <v>234</v>
      </c>
      <c r="D60" t="s">
        <v>170</v>
      </c>
      <c r="E60" t="s">
        <v>121</v>
      </c>
      <c r="F60" s="561"/>
      <c r="G60" s="561"/>
      <c r="H60" s="561"/>
      <c r="I60" s="561">
        <v>55.151951170180297</v>
      </c>
      <c r="J60" s="561">
        <v>68.158533020110696</v>
      </c>
      <c r="K60" s="561">
        <v>85.694091796960393</v>
      </c>
      <c r="L60" s="561">
        <v>82.812247038655599</v>
      </c>
      <c r="M60" s="561">
        <v>80.490576442997195</v>
      </c>
    </row>
    <row r="61" spans="1:13">
      <c r="A61" t="s">
        <v>1051</v>
      </c>
      <c r="B61" t="s">
        <v>235</v>
      </c>
      <c r="C61" t="s">
        <v>236</v>
      </c>
      <c r="D61" t="s">
        <v>170</v>
      </c>
      <c r="E61" t="s">
        <v>121</v>
      </c>
      <c r="F61" s="561"/>
      <c r="G61" s="561"/>
      <c r="H61" s="561"/>
      <c r="I61" s="561">
        <v>1.2960708524992399</v>
      </c>
      <c r="J61" s="561">
        <v>4.1747812446057102</v>
      </c>
      <c r="K61" s="561">
        <v>7.6697172900047299</v>
      </c>
      <c r="L61" s="561">
        <v>11.417226487604699</v>
      </c>
      <c r="M61" s="561">
        <v>14.9271470198393</v>
      </c>
    </row>
    <row r="62" spans="1:13">
      <c r="A62" t="s">
        <v>1051</v>
      </c>
      <c r="B62" t="s">
        <v>237</v>
      </c>
      <c r="C62" t="s">
        <v>238</v>
      </c>
      <c r="D62" t="s">
        <v>170</v>
      </c>
      <c r="E62" t="s">
        <v>121</v>
      </c>
      <c r="F62" s="561"/>
      <c r="G62" s="561"/>
      <c r="H62" s="561"/>
      <c r="I62" s="561">
        <v>50.699258398496298</v>
      </c>
      <c r="J62" s="561">
        <v>109.749289761011</v>
      </c>
      <c r="K62" s="561">
        <v>180.293407337433</v>
      </c>
      <c r="L62" s="561">
        <v>243.51605659760099</v>
      </c>
      <c r="M62" s="561">
        <v>300.38048624259801</v>
      </c>
    </row>
    <row r="63" spans="1:13">
      <c r="A63" t="s">
        <v>1051</v>
      </c>
      <c r="B63" t="s">
        <v>239</v>
      </c>
      <c r="C63" t="s">
        <v>240</v>
      </c>
      <c r="D63" t="s">
        <v>170</v>
      </c>
      <c r="E63" t="s">
        <v>121</v>
      </c>
      <c r="F63" s="561"/>
      <c r="G63" s="561"/>
      <c r="H63" s="561"/>
      <c r="I63" s="561">
        <v>1414.8869585687301</v>
      </c>
      <c r="J63" s="561">
        <v>1432.0271245634001</v>
      </c>
      <c r="K63" s="561">
        <v>1465.04717829218</v>
      </c>
      <c r="L63" s="561">
        <v>1516.0963314102301</v>
      </c>
      <c r="M63" s="561">
        <v>1563.45118391393</v>
      </c>
    </row>
    <row r="64" spans="1:13">
      <c r="A64" t="s">
        <v>1051</v>
      </c>
      <c r="B64" t="s">
        <v>241</v>
      </c>
      <c r="C64" t="s">
        <v>242</v>
      </c>
      <c r="D64" t="s">
        <v>170</v>
      </c>
      <c r="E64" t="s">
        <v>121</v>
      </c>
      <c r="F64" s="561"/>
      <c r="G64" s="561"/>
      <c r="H64" s="561"/>
      <c r="I64" s="561">
        <v>31.189627247199599</v>
      </c>
      <c r="J64" s="561">
        <v>35.286549577919899</v>
      </c>
      <c r="K64" s="561">
        <v>37.680549179603702</v>
      </c>
      <c r="L64" s="561">
        <v>39.158183338339001</v>
      </c>
      <c r="M64" s="561">
        <v>40.0318233140271</v>
      </c>
    </row>
    <row r="65" spans="1:13">
      <c r="A65" t="s">
        <v>1051</v>
      </c>
      <c r="B65" t="s">
        <v>243</v>
      </c>
      <c r="C65" t="s">
        <v>244</v>
      </c>
      <c r="D65" t="s">
        <v>170</v>
      </c>
      <c r="E65" t="s">
        <v>121</v>
      </c>
      <c r="F65" s="561"/>
      <c r="G65" s="561"/>
      <c r="H65" s="561"/>
      <c r="I65" s="561">
        <v>1348.0925907000701</v>
      </c>
      <c r="J65" s="561">
        <v>1352.0789173047001</v>
      </c>
      <c r="K65" s="561">
        <v>1370.74700740664</v>
      </c>
      <c r="L65" s="561">
        <v>1384.48767257242</v>
      </c>
      <c r="M65" s="561">
        <v>1394.0139198899701</v>
      </c>
    </row>
    <row r="66" spans="1:13">
      <c r="A66" t="s">
        <v>1051</v>
      </c>
      <c r="B66" t="s">
        <v>245</v>
      </c>
      <c r="C66" t="s">
        <v>246</v>
      </c>
      <c r="D66" t="s">
        <v>170</v>
      </c>
      <c r="E66" t="s">
        <v>121</v>
      </c>
      <c r="F66" s="561"/>
      <c r="G66" s="561"/>
      <c r="H66" s="561"/>
      <c r="I66" s="561">
        <v>850.07570282727204</v>
      </c>
      <c r="J66" s="561">
        <v>825.42067733495696</v>
      </c>
      <c r="K66" s="561">
        <v>805.65110176737403</v>
      </c>
      <c r="L66" s="561">
        <v>787.81841080117397</v>
      </c>
      <c r="M66" s="561">
        <v>770.75111274957806</v>
      </c>
    </row>
    <row r="67" spans="1:13">
      <c r="A67" t="s">
        <v>1051</v>
      </c>
      <c r="B67" t="s">
        <v>247</v>
      </c>
      <c r="C67" t="s">
        <v>248</v>
      </c>
      <c r="D67" t="s">
        <v>170</v>
      </c>
      <c r="E67" t="s">
        <v>121</v>
      </c>
      <c r="F67" s="561"/>
      <c r="G67" s="561"/>
      <c r="H67" s="561"/>
      <c r="I67" s="561">
        <v>20.621214192725201</v>
      </c>
      <c r="J67" s="561">
        <v>24.422257018812399</v>
      </c>
      <c r="K67" s="561">
        <v>25.380977136818199</v>
      </c>
      <c r="L67" s="561">
        <v>25.2101891456381</v>
      </c>
      <c r="M67" s="561">
        <v>24.664035607987</v>
      </c>
    </row>
    <row r="68" spans="1:13">
      <c r="A68" t="s">
        <v>1051</v>
      </c>
      <c r="B68" t="s">
        <v>249</v>
      </c>
      <c r="C68" t="s">
        <v>250</v>
      </c>
      <c r="D68" t="s">
        <v>170</v>
      </c>
      <c r="E68" t="s">
        <v>121</v>
      </c>
      <c r="F68" s="561"/>
      <c r="G68" s="561"/>
      <c r="H68" s="561"/>
      <c r="I68" s="561">
        <v>45.276239685039897</v>
      </c>
      <c r="J68" s="561">
        <v>44.191832586396004</v>
      </c>
      <c r="K68" s="561">
        <v>43.213668103018001</v>
      </c>
      <c r="L68" s="561">
        <v>42.277487197234201</v>
      </c>
      <c r="M68" s="561">
        <v>41.361587714593398</v>
      </c>
    </row>
    <row r="69" spans="1:13">
      <c r="A69" t="s">
        <v>1051</v>
      </c>
      <c r="B69" t="s">
        <v>251</v>
      </c>
      <c r="C69" t="s">
        <v>252</v>
      </c>
      <c r="D69" t="s">
        <v>170</v>
      </c>
      <c r="E69" t="s">
        <v>121</v>
      </c>
      <c r="F69" s="561"/>
      <c r="G69" s="561"/>
      <c r="H69" s="561"/>
      <c r="I69" s="561">
        <v>777.04079778875905</v>
      </c>
      <c r="J69" s="561">
        <v>743.52818499181706</v>
      </c>
      <c r="K69" s="561">
        <v>712.28965245306995</v>
      </c>
      <c r="L69" s="561">
        <v>682.52557240188696</v>
      </c>
      <c r="M69" s="561">
        <v>654.00522860075603</v>
      </c>
    </row>
    <row r="70" spans="1:13">
      <c r="A70" t="s">
        <v>1051</v>
      </c>
      <c r="B70" t="s">
        <v>253</v>
      </c>
      <c r="C70" t="s">
        <v>254</v>
      </c>
      <c r="D70" t="s">
        <v>170</v>
      </c>
      <c r="E70" t="s">
        <v>121</v>
      </c>
      <c r="F70" s="561"/>
      <c r="G70" s="561"/>
      <c r="H70" s="561"/>
      <c r="I70" s="561">
        <v>850.07570282727204</v>
      </c>
      <c r="J70" s="561">
        <v>822.20191155142697</v>
      </c>
      <c r="K70" s="561">
        <v>795.907764487132</v>
      </c>
      <c r="L70" s="561">
        <v>771.39644249378796</v>
      </c>
      <c r="M70" s="561">
        <v>748.13721982007098</v>
      </c>
    </row>
    <row r="71" spans="1:13">
      <c r="A71" t="s">
        <v>1051</v>
      </c>
      <c r="B71" t="s">
        <v>255</v>
      </c>
      <c r="C71" t="s">
        <v>256</v>
      </c>
      <c r="D71" t="s">
        <v>170</v>
      </c>
      <c r="E71" t="s">
        <v>121</v>
      </c>
      <c r="F71" s="561"/>
      <c r="G71" s="561"/>
      <c r="H71" s="561"/>
      <c r="I71" s="561">
        <v>16.860095940576201</v>
      </c>
      <c r="J71" s="561">
        <v>16.478556822789699</v>
      </c>
      <c r="K71" s="561">
        <v>16.5160822677786</v>
      </c>
      <c r="L71" s="561">
        <v>16.199325292369998</v>
      </c>
      <c r="M71" s="561">
        <v>15.710881616222601</v>
      </c>
    </row>
    <row r="72" spans="1:13">
      <c r="A72" t="s">
        <v>1051</v>
      </c>
      <c r="B72" t="s">
        <v>257</v>
      </c>
      <c r="C72" t="s">
        <v>258</v>
      </c>
      <c r="D72" t="s">
        <v>170</v>
      </c>
      <c r="E72" t="s">
        <v>121</v>
      </c>
      <c r="F72" s="561"/>
      <c r="G72" s="561"/>
      <c r="H72" s="561"/>
      <c r="I72" s="561">
        <v>1.44814988641441</v>
      </c>
      <c r="J72" s="561">
        <v>1.44814988641441</v>
      </c>
      <c r="K72" s="561">
        <v>1.44814988641441</v>
      </c>
      <c r="L72" s="561">
        <v>1.44814988641441</v>
      </c>
      <c r="M72" s="561">
        <v>1.44814988641441</v>
      </c>
    </row>
    <row r="73" spans="1:13">
      <c r="A73" t="s">
        <v>1051</v>
      </c>
      <c r="B73" t="s">
        <v>1403</v>
      </c>
      <c r="C73" t="s">
        <v>1404</v>
      </c>
      <c r="D73" t="s">
        <v>170</v>
      </c>
      <c r="E73" t="s">
        <v>121</v>
      </c>
      <c r="F73" s="561"/>
      <c r="G73" s="561"/>
      <c r="H73" s="561"/>
      <c r="I73" s="561">
        <v>2.9917006908249898E-2</v>
      </c>
      <c r="J73" s="561">
        <v>3.0830866357895999E-2</v>
      </c>
      <c r="K73" s="561">
        <v>3.2561723178303303E-2</v>
      </c>
      <c r="L73" s="561">
        <v>3.3635841685955299E-2</v>
      </c>
      <c r="M73" s="561">
        <v>3.4342194361361898E-2</v>
      </c>
    </row>
    <row r="74" spans="1:13">
      <c r="A74" t="s">
        <v>1051</v>
      </c>
      <c r="B74" t="s">
        <v>259</v>
      </c>
      <c r="C74" t="s">
        <v>260</v>
      </c>
      <c r="D74" t="s">
        <v>170</v>
      </c>
      <c r="E74" t="s">
        <v>121</v>
      </c>
      <c r="F74" s="561"/>
      <c r="G74" s="561"/>
      <c r="H74" s="561"/>
      <c r="I74" s="561">
        <v>44.733887216421003</v>
      </c>
      <c r="J74" s="561">
        <v>42.7727038870851</v>
      </c>
      <c r="K74" s="561">
        <v>41.027404261123003</v>
      </c>
      <c r="L74" s="561">
        <v>39.458547966086499</v>
      </c>
      <c r="M74" s="561">
        <v>37.963250641383802</v>
      </c>
    </row>
    <row r="75" spans="1:13">
      <c r="A75" t="s">
        <v>1051</v>
      </c>
      <c r="B75" t="s">
        <v>261</v>
      </c>
      <c r="C75" t="s">
        <v>262</v>
      </c>
      <c r="D75" t="s">
        <v>170</v>
      </c>
      <c r="E75" t="s">
        <v>121</v>
      </c>
      <c r="F75" s="561"/>
      <c r="G75" s="561"/>
      <c r="H75" s="561"/>
      <c r="I75" s="561">
        <v>0</v>
      </c>
      <c r="J75" s="561">
        <v>0</v>
      </c>
      <c r="K75" s="561">
        <v>0</v>
      </c>
      <c r="L75" s="561">
        <v>0</v>
      </c>
      <c r="M75" s="561">
        <v>0</v>
      </c>
    </row>
    <row r="76" spans="1:13">
      <c r="A76" t="s">
        <v>1051</v>
      </c>
      <c r="B76" t="s">
        <v>263</v>
      </c>
      <c r="C76" t="s">
        <v>264</v>
      </c>
      <c r="D76" t="s">
        <v>170</v>
      </c>
      <c r="E76" t="s">
        <v>121</v>
      </c>
      <c r="F76" s="561"/>
      <c r="G76" s="561"/>
      <c r="H76" s="561"/>
      <c r="I76" s="561">
        <v>774.01069156413098</v>
      </c>
      <c r="J76" s="561">
        <v>734.53614629436004</v>
      </c>
      <c r="K76" s="561">
        <v>697.44207090649502</v>
      </c>
      <c r="L76" s="561">
        <v>662.50022315408</v>
      </c>
      <c r="M76" s="561">
        <v>629.57396206332203</v>
      </c>
    </row>
    <row r="77" spans="1:13">
      <c r="A77" t="s">
        <v>1051</v>
      </c>
      <c r="B77" t="s">
        <v>265</v>
      </c>
      <c r="C77" t="s">
        <v>266</v>
      </c>
      <c r="D77" t="s">
        <v>170</v>
      </c>
      <c r="E77" t="s">
        <v>121</v>
      </c>
      <c r="F77" s="561"/>
      <c r="G77" s="561"/>
      <c r="H77" s="561"/>
      <c r="I77" s="561">
        <v>0</v>
      </c>
      <c r="J77" s="561">
        <v>91.571760172064501</v>
      </c>
      <c r="K77" s="561">
        <v>177.63058731532499</v>
      </c>
      <c r="L77" s="561">
        <v>249.745414742099</v>
      </c>
      <c r="M77" s="561">
        <v>320.59678194284197</v>
      </c>
    </row>
    <row r="78" spans="1:13">
      <c r="A78" t="s">
        <v>1051</v>
      </c>
      <c r="B78" t="s">
        <v>267</v>
      </c>
      <c r="C78" t="s">
        <v>268</v>
      </c>
      <c r="D78" t="s">
        <v>170</v>
      </c>
      <c r="E78" t="s">
        <v>121</v>
      </c>
      <c r="F78" s="561"/>
      <c r="G78" s="561"/>
      <c r="H78" s="561"/>
      <c r="I78" s="561">
        <v>0</v>
      </c>
      <c r="J78" s="561">
        <v>1.83527967055067</v>
      </c>
      <c r="K78" s="561">
        <v>3.68605700845775</v>
      </c>
      <c r="L78" s="561">
        <v>5.2446537095842096</v>
      </c>
      <c r="M78" s="561">
        <v>6.7325324208001502</v>
      </c>
    </row>
    <row r="79" spans="1:13">
      <c r="A79" t="s">
        <v>1051</v>
      </c>
      <c r="B79" t="s">
        <v>269</v>
      </c>
      <c r="C79" t="s">
        <v>270</v>
      </c>
      <c r="D79" t="s">
        <v>170</v>
      </c>
      <c r="E79" t="s">
        <v>121</v>
      </c>
      <c r="F79" s="561"/>
      <c r="G79" s="561"/>
      <c r="H79" s="561"/>
      <c r="I79" s="561">
        <v>93.996879667485601</v>
      </c>
      <c r="J79" s="561">
        <v>91.315860959141304</v>
      </c>
      <c r="K79" s="561">
        <v>79.595035605711004</v>
      </c>
      <c r="L79" s="561">
        <v>80.395626360930095</v>
      </c>
      <c r="M79" s="561">
        <v>72.463641281053995</v>
      </c>
    </row>
    <row r="80" spans="1:13">
      <c r="A80" t="s">
        <v>1051</v>
      </c>
      <c r="B80" t="s">
        <v>271</v>
      </c>
      <c r="C80" t="s">
        <v>272</v>
      </c>
      <c r="D80" t="s">
        <v>170</v>
      </c>
      <c r="E80" t="s">
        <v>121</v>
      </c>
      <c r="F80" s="561"/>
      <c r="G80" s="561"/>
      <c r="H80" s="561"/>
      <c r="I80" s="561">
        <v>2.4251194954211299</v>
      </c>
      <c r="J80" s="561">
        <v>7.0923134864314701</v>
      </c>
      <c r="K80" s="561">
        <v>11.166265187395201</v>
      </c>
      <c r="L80" s="561">
        <v>14.7889128697706</v>
      </c>
      <c r="M80" s="561">
        <v>18.068988409707199</v>
      </c>
    </row>
    <row r="81" spans="1:13">
      <c r="A81" t="s">
        <v>1051</v>
      </c>
      <c r="B81" t="s">
        <v>273</v>
      </c>
      <c r="C81" t="s">
        <v>274</v>
      </c>
      <c r="D81" t="s">
        <v>170</v>
      </c>
      <c r="E81" t="s">
        <v>121</v>
      </c>
      <c r="F81" s="561"/>
      <c r="G81" s="561"/>
      <c r="H81" s="561"/>
      <c r="I81" s="561">
        <v>86.204520352895202</v>
      </c>
      <c r="J81" s="561">
        <v>163.933677861126</v>
      </c>
      <c r="K81" s="561">
        <v>225.802129309837</v>
      </c>
      <c r="L81" s="561">
        <v>283.899041449501</v>
      </c>
      <c r="M81" s="561">
        <v>331.07657530458999</v>
      </c>
    </row>
    <row r="82" spans="1:13">
      <c r="A82" t="s">
        <v>1051</v>
      </c>
      <c r="B82" t="s">
        <v>275</v>
      </c>
      <c r="C82" t="s">
        <v>276</v>
      </c>
      <c r="D82" t="s">
        <v>170</v>
      </c>
      <c r="E82" t="s">
        <v>121</v>
      </c>
      <c r="F82" s="561"/>
      <c r="G82" s="561"/>
      <c r="H82" s="561"/>
      <c r="I82" s="561">
        <v>1701.65980280505</v>
      </c>
      <c r="J82" s="561">
        <v>1740.7326632158599</v>
      </c>
      <c r="K82" s="561">
        <v>1780.7585985936</v>
      </c>
      <c r="L82" s="561">
        <v>1810.5619747840101</v>
      </c>
      <c r="M82" s="561">
        <v>1841.1204571011299</v>
      </c>
    </row>
    <row r="83" spans="1:13">
      <c r="A83" t="s">
        <v>1051</v>
      </c>
      <c r="B83" t="s">
        <v>277</v>
      </c>
      <c r="C83" t="s">
        <v>278</v>
      </c>
      <c r="D83" t="s">
        <v>170</v>
      </c>
      <c r="E83" t="s">
        <v>121</v>
      </c>
      <c r="F83" s="561"/>
      <c r="G83" s="561"/>
      <c r="H83" s="561"/>
      <c r="I83" s="561">
        <v>37.511227140209598</v>
      </c>
      <c r="J83" s="561">
        <v>42.766924378510701</v>
      </c>
      <c r="K83" s="561">
        <v>45.615678136232802</v>
      </c>
      <c r="L83" s="561">
        <v>46.687803989278301</v>
      </c>
      <c r="M83" s="561">
        <v>47.141791839371102</v>
      </c>
    </row>
    <row r="84" spans="1:13">
      <c r="A84" t="s">
        <v>1051</v>
      </c>
      <c r="B84" t="s">
        <v>279</v>
      </c>
      <c r="C84" t="s">
        <v>280</v>
      </c>
      <c r="D84" t="s">
        <v>170</v>
      </c>
      <c r="E84" t="s">
        <v>121</v>
      </c>
      <c r="F84" s="561"/>
      <c r="G84" s="561"/>
      <c r="H84" s="561"/>
      <c r="I84" s="561">
        <v>1638.7041595922001</v>
      </c>
      <c r="J84" s="561">
        <v>1643.4461590337201</v>
      </c>
      <c r="K84" s="561">
        <v>1636.9820025558199</v>
      </c>
      <c r="L84" s="561">
        <v>1630.3729868918799</v>
      </c>
      <c r="M84" s="561">
        <v>1616.10391585508</v>
      </c>
    </row>
    <row r="85" spans="1:13">
      <c r="A85" t="s">
        <v>1051</v>
      </c>
      <c r="B85" t="s">
        <v>281</v>
      </c>
      <c r="C85" t="s">
        <v>282</v>
      </c>
      <c r="D85" t="s">
        <v>170</v>
      </c>
      <c r="E85" t="s">
        <v>121</v>
      </c>
      <c r="F85" s="561"/>
      <c r="G85" s="561"/>
      <c r="H85" s="561"/>
      <c r="I85" s="561">
        <v>41.895108772290797</v>
      </c>
      <c r="J85" s="561">
        <v>38.972137253447301</v>
      </c>
      <c r="K85" s="561">
        <v>36.441734938630297</v>
      </c>
      <c r="L85" s="561">
        <v>34.139041659851102</v>
      </c>
      <c r="M85" s="561">
        <v>31.997240119811998</v>
      </c>
    </row>
    <row r="86" spans="1:13">
      <c r="A86" t="s">
        <v>1051</v>
      </c>
      <c r="B86" t="s">
        <v>283</v>
      </c>
      <c r="C86" t="s">
        <v>284</v>
      </c>
      <c r="D86" t="s">
        <v>170</v>
      </c>
      <c r="E86" t="s">
        <v>121</v>
      </c>
      <c r="F86" s="561"/>
      <c r="G86" s="561"/>
      <c r="H86" s="561"/>
      <c r="I86" s="561">
        <v>1.0162953825730801</v>
      </c>
      <c r="J86" s="561">
        <v>1.1530939055817799</v>
      </c>
      <c r="K86" s="561">
        <v>1.1480488753436</v>
      </c>
      <c r="L86" s="561">
        <v>1.09244933311526</v>
      </c>
      <c r="M86" s="561">
        <v>1.0239116838340101</v>
      </c>
    </row>
    <row r="87" spans="1:13">
      <c r="A87" t="s">
        <v>1051</v>
      </c>
      <c r="B87" t="s">
        <v>285</v>
      </c>
      <c r="C87" t="s">
        <v>286</v>
      </c>
      <c r="D87" t="s">
        <v>170</v>
      </c>
      <c r="E87" t="s">
        <v>121</v>
      </c>
      <c r="F87" s="561"/>
      <c r="G87" s="561"/>
      <c r="H87" s="561"/>
      <c r="I87" s="561">
        <v>3.9392669014165</v>
      </c>
      <c r="J87" s="561">
        <v>3.6834962203988701</v>
      </c>
      <c r="K87" s="561">
        <v>3.4507421541227998</v>
      </c>
      <c r="L87" s="561">
        <v>3.23425087315431</v>
      </c>
      <c r="M87" s="561">
        <v>3.0313417355747001</v>
      </c>
    </row>
    <row r="88" spans="1:13">
      <c r="A88" t="s">
        <v>1051</v>
      </c>
      <c r="B88" t="s">
        <v>287</v>
      </c>
      <c r="C88" t="s">
        <v>288</v>
      </c>
      <c r="D88" t="s">
        <v>170</v>
      </c>
      <c r="E88" t="s">
        <v>121</v>
      </c>
      <c r="F88" s="561"/>
      <c r="G88" s="561"/>
      <c r="H88" s="561"/>
      <c r="I88" s="561">
        <v>36.687887103490702</v>
      </c>
      <c r="J88" s="561">
        <v>33.631750738542699</v>
      </c>
      <c r="K88" s="561">
        <v>30.8661054192007</v>
      </c>
      <c r="L88" s="561">
        <v>28.334613167338901</v>
      </c>
      <c r="M88" s="561">
        <v>26.010741959149499</v>
      </c>
    </row>
    <row r="89" spans="1:13">
      <c r="A89" t="s">
        <v>1051</v>
      </c>
      <c r="B89" t="s">
        <v>289</v>
      </c>
      <c r="C89" t="s">
        <v>290</v>
      </c>
      <c r="D89" t="s">
        <v>170</v>
      </c>
      <c r="E89" t="s">
        <v>121</v>
      </c>
      <c r="F89" s="561"/>
      <c r="G89" s="561"/>
      <c r="H89" s="561"/>
      <c r="I89" s="561">
        <v>41.895108772290797</v>
      </c>
      <c r="J89" s="561">
        <v>38.803790709565199</v>
      </c>
      <c r="K89" s="561">
        <v>35.947914328893503</v>
      </c>
      <c r="L89" s="561">
        <v>33.325380493179601</v>
      </c>
      <c r="M89" s="561">
        <v>30.901698885747699</v>
      </c>
    </row>
    <row r="90" spans="1:13">
      <c r="A90" t="s">
        <v>1051</v>
      </c>
      <c r="B90" t="s">
        <v>291</v>
      </c>
      <c r="C90" t="s">
        <v>292</v>
      </c>
      <c r="D90" t="s">
        <v>170</v>
      </c>
      <c r="E90" t="s">
        <v>121</v>
      </c>
      <c r="F90" s="561"/>
      <c r="G90" s="561"/>
      <c r="H90" s="561"/>
      <c r="I90" s="561">
        <v>0.83093252870588497</v>
      </c>
      <c r="J90" s="561">
        <v>0.77770491793269703</v>
      </c>
      <c r="K90" s="561">
        <v>0.745964214576602</v>
      </c>
      <c r="L90" s="561">
        <v>0.69983299035679003</v>
      </c>
      <c r="M90" s="561">
        <v>0.64893567660074802</v>
      </c>
    </row>
    <row r="91" spans="1:13">
      <c r="A91" t="s">
        <v>1051</v>
      </c>
      <c r="B91" t="s">
        <v>293</v>
      </c>
      <c r="C91" t="s">
        <v>294</v>
      </c>
      <c r="D91" t="s">
        <v>170</v>
      </c>
      <c r="E91" t="s">
        <v>121</v>
      </c>
      <c r="F91" s="561"/>
      <c r="G91" s="561"/>
      <c r="H91" s="561"/>
      <c r="I91" s="561">
        <v>0</v>
      </c>
      <c r="J91" s="561">
        <v>0</v>
      </c>
      <c r="K91" s="561">
        <v>0</v>
      </c>
      <c r="L91" s="561">
        <v>0</v>
      </c>
      <c r="M91" s="561">
        <v>0</v>
      </c>
    </row>
    <row r="92" spans="1:13">
      <c r="A92" t="s">
        <v>1051</v>
      </c>
      <c r="B92" t="s">
        <v>1405</v>
      </c>
      <c r="C92" t="s">
        <v>1406</v>
      </c>
      <c r="D92" t="s">
        <v>170</v>
      </c>
      <c r="E92" t="s">
        <v>121</v>
      </c>
      <c r="F92" s="561"/>
      <c r="G92" s="561"/>
      <c r="H92" s="561"/>
      <c r="I92" s="561">
        <v>0</v>
      </c>
      <c r="J92" s="561">
        <v>0</v>
      </c>
      <c r="K92" s="561">
        <v>0</v>
      </c>
      <c r="L92" s="561">
        <v>0</v>
      </c>
      <c r="M92" s="561">
        <v>0</v>
      </c>
    </row>
    <row r="93" spans="1:13">
      <c r="A93" t="s">
        <v>1051</v>
      </c>
      <c r="B93" t="s">
        <v>295</v>
      </c>
      <c r="C93" t="s">
        <v>296</v>
      </c>
      <c r="D93" t="s">
        <v>170</v>
      </c>
      <c r="E93" t="s">
        <v>121</v>
      </c>
      <c r="F93" s="561"/>
      <c r="G93" s="561"/>
      <c r="H93" s="561"/>
      <c r="I93" s="561">
        <v>3.92225059143149</v>
      </c>
      <c r="J93" s="561">
        <v>3.6335812986042999</v>
      </c>
      <c r="K93" s="561">
        <v>3.3684980502905599</v>
      </c>
      <c r="L93" s="561">
        <v>3.12351459778864</v>
      </c>
      <c r="M93" s="561">
        <v>2.8963482528235902</v>
      </c>
    </row>
    <row r="94" spans="1:13">
      <c r="A94" t="s">
        <v>1051</v>
      </c>
      <c r="B94" t="s">
        <v>297</v>
      </c>
      <c r="C94" t="s">
        <v>298</v>
      </c>
      <c r="D94" t="s">
        <v>170</v>
      </c>
      <c r="E94" t="s">
        <v>121</v>
      </c>
      <c r="F94" s="561"/>
      <c r="G94" s="561"/>
      <c r="H94" s="561"/>
      <c r="I94" s="561">
        <v>0</v>
      </c>
      <c r="J94" s="561">
        <v>0</v>
      </c>
      <c r="K94" s="561">
        <v>0</v>
      </c>
      <c r="L94" s="561">
        <v>0</v>
      </c>
      <c r="M94" s="561">
        <v>0</v>
      </c>
    </row>
    <row r="95" spans="1:13">
      <c r="A95" t="s">
        <v>1051</v>
      </c>
      <c r="B95" t="s">
        <v>299</v>
      </c>
      <c r="C95" t="s">
        <v>300</v>
      </c>
      <c r="D95" t="s">
        <v>170</v>
      </c>
      <c r="E95" t="s">
        <v>121</v>
      </c>
      <c r="F95" s="561"/>
      <c r="G95" s="561"/>
      <c r="H95" s="561"/>
      <c r="I95" s="561">
        <v>36.529407753075603</v>
      </c>
      <c r="J95" s="561">
        <v>33.176008121343301</v>
      </c>
      <c r="K95" s="561">
        <v>30.130450575804002</v>
      </c>
      <c r="L95" s="561">
        <v>27.364475212945202</v>
      </c>
      <c r="M95" s="561">
        <v>24.852416388396801</v>
      </c>
    </row>
    <row r="96" spans="1:13">
      <c r="A96" t="s">
        <v>1051</v>
      </c>
      <c r="B96" t="s">
        <v>301</v>
      </c>
      <c r="C96" t="s">
        <v>302</v>
      </c>
      <c r="D96" t="s">
        <v>170</v>
      </c>
      <c r="E96" t="s">
        <v>121</v>
      </c>
      <c r="F96" s="561"/>
      <c r="G96" s="561"/>
      <c r="H96" s="561"/>
      <c r="I96" s="561">
        <v>0</v>
      </c>
      <c r="J96" s="561">
        <v>4.5294736451888404</v>
      </c>
      <c r="K96" s="561">
        <v>9.1456758953900295</v>
      </c>
      <c r="L96" s="561">
        <v>14.0712775448101</v>
      </c>
      <c r="M96" s="561">
        <v>18.8135835463825</v>
      </c>
    </row>
    <row r="97" spans="1:13">
      <c r="A97" t="s">
        <v>1051</v>
      </c>
      <c r="B97" t="s">
        <v>303</v>
      </c>
      <c r="C97" t="s">
        <v>304</v>
      </c>
      <c r="D97" t="s">
        <v>170</v>
      </c>
      <c r="E97" t="s">
        <v>121</v>
      </c>
      <c r="F97" s="561"/>
      <c r="G97" s="561"/>
      <c r="H97" s="561"/>
      <c r="I97" s="561">
        <v>0</v>
      </c>
      <c r="J97" s="561">
        <v>9.0779634285615807E-2</v>
      </c>
      <c r="K97" s="561">
        <v>0.18978422151721999</v>
      </c>
      <c r="L97" s="561">
        <v>0.29549682844101999</v>
      </c>
      <c r="M97" s="561">
        <v>0.39508525447406001</v>
      </c>
    </row>
    <row r="98" spans="1:13">
      <c r="A98" t="s">
        <v>1051</v>
      </c>
      <c r="B98" t="s">
        <v>305</v>
      </c>
      <c r="C98" t="s">
        <v>306</v>
      </c>
      <c r="D98" t="s">
        <v>170</v>
      </c>
      <c r="E98" t="s">
        <v>121</v>
      </c>
      <c r="F98" s="561"/>
      <c r="G98" s="561"/>
      <c r="H98" s="561"/>
      <c r="I98" s="561">
        <v>4.6351551833696698</v>
      </c>
      <c r="J98" s="561">
        <v>4.8466088471752</v>
      </c>
      <c r="K98" s="561">
        <v>5.2819427028590002</v>
      </c>
      <c r="L98" s="561">
        <v>5.2209722518948496</v>
      </c>
      <c r="M98" s="561">
        <v>5.0327377310278498</v>
      </c>
    </row>
    <row r="99" spans="1:13">
      <c r="A99" t="s">
        <v>1051</v>
      </c>
      <c r="B99" t="s">
        <v>307</v>
      </c>
      <c r="C99" t="s">
        <v>308</v>
      </c>
      <c r="D99" t="s">
        <v>170</v>
      </c>
      <c r="E99" t="s">
        <v>121</v>
      </c>
      <c r="F99" s="561"/>
      <c r="G99" s="561"/>
      <c r="H99" s="561"/>
      <c r="I99" s="561">
        <v>0.105681538180828</v>
      </c>
      <c r="J99" s="561">
        <v>0.32118623125962997</v>
      </c>
      <c r="K99" s="561">
        <v>0.54612527495615604</v>
      </c>
      <c r="L99" s="561">
        <v>0.77416307876345303</v>
      </c>
      <c r="M99" s="561">
        <v>0.99066171758649402</v>
      </c>
    </row>
    <row r="100" spans="1:13">
      <c r="A100" t="s">
        <v>1051</v>
      </c>
      <c r="B100" t="s">
        <v>309</v>
      </c>
      <c r="C100" t="s">
        <v>310</v>
      </c>
      <c r="D100" t="s">
        <v>170</v>
      </c>
      <c r="E100" t="s">
        <v>121</v>
      </c>
      <c r="F100" s="561"/>
      <c r="G100" s="561"/>
      <c r="H100" s="561"/>
      <c r="I100" s="561">
        <v>4.26399036450651</v>
      </c>
      <c r="J100" s="561">
        <v>8.4404623590848598</v>
      </c>
      <c r="K100" s="561">
        <v>12.722253319481</v>
      </c>
      <c r="L100" s="561">
        <v>16.6600497443557</v>
      </c>
      <c r="M100" s="561">
        <v>20.165820401997301</v>
      </c>
    </row>
    <row r="101" spans="1:13">
      <c r="A101" t="s">
        <v>1051</v>
      </c>
      <c r="B101" t="s">
        <v>311</v>
      </c>
      <c r="C101" t="s">
        <v>312</v>
      </c>
      <c r="D101" t="s">
        <v>170</v>
      </c>
      <c r="E101" t="s">
        <v>121</v>
      </c>
      <c r="F101" s="561"/>
      <c r="G101" s="561"/>
      <c r="H101" s="561"/>
      <c r="I101" s="561">
        <v>83.790217544581495</v>
      </c>
      <c r="J101" s="561">
        <v>82.305401608201294</v>
      </c>
      <c r="K101" s="561">
        <v>81.535325162913793</v>
      </c>
      <c r="L101" s="561">
        <v>81.535699697840698</v>
      </c>
      <c r="M101" s="561">
        <v>81.7125225519422</v>
      </c>
    </row>
    <row r="102" spans="1:13">
      <c r="A102" t="s">
        <v>1051</v>
      </c>
      <c r="B102" t="s">
        <v>313</v>
      </c>
      <c r="C102" t="s">
        <v>314</v>
      </c>
      <c r="D102" t="s">
        <v>170</v>
      </c>
      <c r="E102" t="s">
        <v>121</v>
      </c>
      <c r="F102" s="561"/>
      <c r="G102" s="561"/>
      <c r="H102" s="561"/>
      <c r="I102" s="561">
        <v>1.84722791127897</v>
      </c>
      <c r="J102" s="561">
        <v>2.0215784578000999</v>
      </c>
      <c r="K102" s="561">
        <v>2.08379731143742</v>
      </c>
      <c r="L102" s="561">
        <v>2.08777915191307</v>
      </c>
      <c r="M102" s="561">
        <v>2.06793261490881</v>
      </c>
    </row>
    <row r="103" spans="1:13">
      <c r="A103" t="s">
        <v>1051</v>
      </c>
      <c r="B103" t="s">
        <v>315</v>
      </c>
      <c r="C103" t="s">
        <v>316</v>
      </c>
      <c r="D103" t="s">
        <v>170</v>
      </c>
      <c r="E103" t="s">
        <v>121</v>
      </c>
      <c r="F103" s="561"/>
      <c r="G103" s="561"/>
      <c r="H103" s="561"/>
      <c r="I103" s="561">
        <v>77.481285221072895</v>
      </c>
      <c r="J103" s="561">
        <v>75.248221218970897</v>
      </c>
      <c r="K103" s="561">
        <v>73.718809314485696</v>
      </c>
      <c r="L103" s="561">
        <v>72.359138124639799</v>
      </c>
      <c r="M103" s="561">
        <v>71.028978749543697</v>
      </c>
    </row>
    <row r="104" spans="1:13">
      <c r="A104" t="s">
        <v>1051</v>
      </c>
      <c r="B104" t="s">
        <v>317</v>
      </c>
      <c r="C104" t="s">
        <v>318</v>
      </c>
      <c r="D104" t="s">
        <v>170</v>
      </c>
      <c r="E104" t="s">
        <v>121</v>
      </c>
      <c r="F104" s="561"/>
      <c r="G104" s="561"/>
      <c r="H104" s="561"/>
      <c r="I104" s="561">
        <v>0</v>
      </c>
      <c r="J104" s="561">
        <v>0</v>
      </c>
      <c r="K104" s="561">
        <v>0</v>
      </c>
      <c r="L104" s="561">
        <v>0</v>
      </c>
      <c r="M104" s="561">
        <v>0</v>
      </c>
    </row>
    <row r="105" spans="1:13">
      <c r="A105" t="s">
        <v>1051</v>
      </c>
      <c r="B105" t="s">
        <v>319</v>
      </c>
      <c r="C105" t="s">
        <v>320</v>
      </c>
      <c r="D105" t="s">
        <v>170</v>
      </c>
      <c r="E105" t="s">
        <v>121</v>
      </c>
      <c r="F105" s="561"/>
      <c r="G105" s="561"/>
      <c r="H105" s="561"/>
      <c r="I105" s="561">
        <v>0</v>
      </c>
      <c r="J105" s="561">
        <v>0</v>
      </c>
      <c r="K105" s="561">
        <v>0</v>
      </c>
      <c r="L105" s="561">
        <v>0</v>
      </c>
      <c r="M105" s="561">
        <v>0</v>
      </c>
    </row>
    <row r="106" spans="1:13">
      <c r="A106" t="s">
        <v>1051</v>
      </c>
      <c r="B106" t="s">
        <v>321</v>
      </c>
      <c r="C106" t="s">
        <v>322</v>
      </c>
      <c r="D106" t="s">
        <v>170</v>
      </c>
      <c r="E106" t="s">
        <v>121</v>
      </c>
      <c r="F106" s="561"/>
      <c r="G106" s="561"/>
      <c r="H106" s="561"/>
      <c r="I106" s="561">
        <v>0</v>
      </c>
      <c r="J106" s="561">
        <v>0</v>
      </c>
      <c r="K106" s="561">
        <v>0</v>
      </c>
      <c r="L106" s="561">
        <v>0</v>
      </c>
      <c r="M106" s="561">
        <v>0</v>
      </c>
    </row>
    <row r="107" spans="1:13">
      <c r="A107" t="s">
        <v>1051</v>
      </c>
      <c r="B107" t="s">
        <v>323</v>
      </c>
      <c r="C107" t="s">
        <v>324</v>
      </c>
      <c r="D107" t="s">
        <v>170</v>
      </c>
      <c r="E107" t="s">
        <v>121</v>
      </c>
      <c r="F107" s="561"/>
      <c r="G107" s="561"/>
      <c r="H107" s="561"/>
      <c r="I107" s="561">
        <v>0</v>
      </c>
      <c r="J107" s="561">
        <v>0</v>
      </c>
      <c r="K107" s="561">
        <v>0</v>
      </c>
      <c r="L107" s="561">
        <v>0</v>
      </c>
      <c r="M107" s="561">
        <v>0</v>
      </c>
    </row>
    <row r="108" spans="1:13">
      <c r="A108" t="s">
        <v>1051</v>
      </c>
      <c r="B108" t="s">
        <v>325</v>
      </c>
      <c r="C108" t="s">
        <v>326</v>
      </c>
      <c r="D108" t="s">
        <v>170</v>
      </c>
      <c r="E108" t="s">
        <v>121</v>
      </c>
      <c r="F108" s="561"/>
      <c r="G108" s="561"/>
      <c r="H108" s="561"/>
      <c r="I108" s="561">
        <v>0</v>
      </c>
      <c r="J108" s="561">
        <v>0</v>
      </c>
      <c r="K108" s="561">
        <v>0</v>
      </c>
      <c r="L108" s="561">
        <v>0</v>
      </c>
      <c r="M108" s="561">
        <v>0</v>
      </c>
    </row>
    <row r="109" spans="1:13">
      <c r="A109" t="s">
        <v>1051</v>
      </c>
      <c r="B109" t="s">
        <v>327</v>
      </c>
      <c r="C109" t="s">
        <v>328</v>
      </c>
      <c r="D109" t="s">
        <v>170</v>
      </c>
      <c r="E109" t="s">
        <v>121</v>
      </c>
      <c r="F109" s="561"/>
      <c r="G109" s="561"/>
      <c r="H109" s="561"/>
      <c r="I109" s="561">
        <v>0</v>
      </c>
      <c r="J109" s="561">
        <v>0</v>
      </c>
      <c r="K109" s="561">
        <v>0</v>
      </c>
      <c r="L109" s="561">
        <v>0</v>
      </c>
      <c r="M109" s="561">
        <v>0</v>
      </c>
    </row>
    <row r="110" spans="1:13">
      <c r="A110" t="s">
        <v>1051</v>
      </c>
      <c r="B110" t="s">
        <v>329</v>
      </c>
      <c r="C110" t="s">
        <v>330</v>
      </c>
      <c r="D110" t="s">
        <v>170</v>
      </c>
      <c r="E110" t="s">
        <v>121</v>
      </c>
      <c r="F110" s="561"/>
      <c r="G110" s="561"/>
      <c r="H110" s="561"/>
      <c r="I110" s="561">
        <v>0</v>
      </c>
      <c r="J110" s="561">
        <v>0</v>
      </c>
      <c r="K110" s="561">
        <v>0</v>
      </c>
      <c r="L110" s="561">
        <v>0</v>
      </c>
      <c r="M110" s="561">
        <v>0</v>
      </c>
    </row>
    <row r="111" spans="1:13">
      <c r="A111" t="s">
        <v>1051</v>
      </c>
      <c r="B111" t="s">
        <v>1407</v>
      </c>
      <c r="C111" t="s">
        <v>1408</v>
      </c>
      <c r="D111" t="s">
        <v>170</v>
      </c>
      <c r="E111" t="s">
        <v>121</v>
      </c>
      <c r="F111" s="561"/>
      <c r="G111" s="561"/>
      <c r="H111" s="561"/>
      <c r="I111" s="561">
        <v>0</v>
      </c>
      <c r="J111" s="561">
        <v>0</v>
      </c>
      <c r="K111" s="561">
        <v>0</v>
      </c>
      <c r="L111" s="561">
        <v>0</v>
      </c>
      <c r="M111" s="561">
        <v>0</v>
      </c>
    </row>
    <row r="112" spans="1:13">
      <c r="A112" t="s">
        <v>1051</v>
      </c>
      <c r="B112" t="s">
        <v>331</v>
      </c>
      <c r="C112" t="s">
        <v>332</v>
      </c>
      <c r="D112" t="s">
        <v>170</v>
      </c>
      <c r="E112" t="s">
        <v>121</v>
      </c>
      <c r="F112" s="561"/>
      <c r="G112" s="561"/>
      <c r="H112" s="561"/>
      <c r="I112" s="561">
        <v>0</v>
      </c>
      <c r="J112" s="561">
        <v>0</v>
      </c>
      <c r="K112" s="561">
        <v>0</v>
      </c>
      <c r="L112" s="561">
        <v>0</v>
      </c>
      <c r="M112" s="561">
        <v>0</v>
      </c>
    </row>
    <row r="113" spans="1:13">
      <c r="A113" t="s">
        <v>1051</v>
      </c>
      <c r="B113" t="s">
        <v>333</v>
      </c>
      <c r="C113" t="s">
        <v>334</v>
      </c>
      <c r="D113" t="s">
        <v>170</v>
      </c>
      <c r="E113" t="s">
        <v>121</v>
      </c>
      <c r="F113" s="561"/>
      <c r="G113" s="561"/>
      <c r="H113" s="561"/>
      <c r="I113" s="561">
        <v>0</v>
      </c>
      <c r="J113" s="561">
        <v>0</v>
      </c>
      <c r="K113" s="561">
        <v>0</v>
      </c>
      <c r="L113" s="561">
        <v>0</v>
      </c>
      <c r="M113" s="561">
        <v>0</v>
      </c>
    </row>
    <row r="114" spans="1:13">
      <c r="A114" t="s">
        <v>1051</v>
      </c>
      <c r="B114" t="s">
        <v>335</v>
      </c>
      <c r="C114" t="s">
        <v>336</v>
      </c>
      <c r="D114" t="s">
        <v>170</v>
      </c>
      <c r="E114" t="s">
        <v>121</v>
      </c>
      <c r="F114" s="561"/>
      <c r="G114" s="561"/>
      <c r="H114" s="561"/>
      <c r="I114" s="561">
        <v>0</v>
      </c>
      <c r="J114" s="561">
        <v>0</v>
      </c>
      <c r="K114" s="561">
        <v>0</v>
      </c>
      <c r="L114" s="561">
        <v>0</v>
      </c>
      <c r="M114" s="561">
        <v>0</v>
      </c>
    </row>
    <row r="115" spans="1:13">
      <c r="A115" t="s">
        <v>1051</v>
      </c>
      <c r="B115" t="s">
        <v>337</v>
      </c>
      <c r="C115" t="s">
        <v>338</v>
      </c>
      <c r="D115" t="s">
        <v>170</v>
      </c>
      <c r="E115" t="s">
        <v>121</v>
      </c>
      <c r="F115" s="561"/>
      <c r="G115" s="561"/>
      <c r="H115" s="561"/>
      <c r="I115" s="561">
        <v>0</v>
      </c>
      <c r="J115" s="561">
        <v>0</v>
      </c>
      <c r="K115" s="561">
        <v>0</v>
      </c>
      <c r="L115" s="561">
        <v>0</v>
      </c>
      <c r="M115" s="561">
        <v>0</v>
      </c>
    </row>
    <row r="116" spans="1:13">
      <c r="A116" t="s">
        <v>1051</v>
      </c>
      <c r="B116" t="s">
        <v>339</v>
      </c>
      <c r="C116" t="s">
        <v>340</v>
      </c>
      <c r="D116" t="s">
        <v>170</v>
      </c>
      <c r="E116" t="s">
        <v>121</v>
      </c>
      <c r="F116" s="561"/>
      <c r="G116" s="561"/>
      <c r="H116" s="561"/>
      <c r="I116" s="561">
        <v>0</v>
      </c>
      <c r="J116" s="561">
        <v>0</v>
      </c>
      <c r="K116" s="561">
        <v>0</v>
      </c>
      <c r="L116" s="561">
        <v>0</v>
      </c>
      <c r="M116" s="561">
        <v>0</v>
      </c>
    </row>
    <row r="117" spans="1:13">
      <c r="A117" t="s">
        <v>1051</v>
      </c>
      <c r="B117" t="s">
        <v>341</v>
      </c>
      <c r="C117" t="s">
        <v>342</v>
      </c>
      <c r="D117" t="s">
        <v>170</v>
      </c>
      <c r="E117" t="s">
        <v>121</v>
      </c>
      <c r="F117" s="561"/>
      <c r="G117" s="561"/>
      <c r="H117" s="561"/>
      <c r="I117" s="561">
        <v>0</v>
      </c>
      <c r="J117" s="561">
        <v>0</v>
      </c>
      <c r="K117" s="561">
        <v>0</v>
      </c>
      <c r="L117" s="561">
        <v>0</v>
      </c>
      <c r="M117" s="561">
        <v>0</v>
      </c>
    </row>
    <row r="118" spans="1:13">
      <c r="A118" t="s">
        <v>1051</v>
      </c>
      <c r="B118" t="s">
        <v>343</v>
      </c>
      <c r="C118" t="s">
        <v>344</v>
      </c>
      <c r="D118" t="s">
        <v>170</v>
      </c>
      <c r="E118" t="s">
        <v>121</v>
      </c>
      <c r="F118" s="561"/>
      <c r="G118" s="561"/>
      <c r="H118" s="561"/>
      <c r="I118" s="561">
        <v>0</v>
      </c>
      <c r="J118" s="561">
        <v>0</v>
      </c>
      <c r="K118" s="561">
        <v>0</v>
      </c>
      <c r="L118" s="561">
        <v>0</v>
      </c>
      <c r="M118" s="561">
        <v>0</v>
      </c>
    </row>
    <row r="119" spans="1:13">
      <c r="A119" t="s">
        <v>1051</v>
      </c>
      <c r="B119" t="s">
        <v>345</v>
      </c>
      <c r="C119" t="s">
        <v>346</v>
      </c>
      <c r="D119" t="s">
        <v>170</v>
      </c>
      <c r="E119" t="s">
        <v>121</v>
      </c>
      <c r="F119" s="561"/>
      <c r="G119" s="561"/>
      <c r="H119" s="561"/>
      <c r="I119" s="561">
        <v>0</v>
      </c>
      <c r="J119" s="561">
        <v>0</v>
      </c>
      <c r="K119" s="561">
        <v>0</v>
      </c>
      <c r="L119" s="561">
        <v>0</v>
      </c>
      <c r="M119" s="561">
        <v>0</v>
      </c>
    </row>
    <row r="120" spans="1:13">
      <c r="A120" t="s">
        <v>1051</v>
      </c>
      <c r="B120" t="s">
        <v>347</v>
      </c>
      <c r="C120" t="s">
        <v>348</v>
      </c>
      <c r="D120" t="s">
        <v>170</v>
      </c>
      <c r="E120" t="s">
        <v>121</v>
      </c>
      <c r="F120" s="561"/>
      <c r="G120" s="561"/>
      <c r="H120" s="561"/>
      <c r="I120" s="561">
        <v>0</v>
      </c>
      <c r="J120" s="561">
        <v>0</v>
      </c>
      <c r="K120" s="561">
        <v>0</v>
      </c>
      <c r="L120" s="561">
        <v>0</v>
      </c>
      <c r="M120" s="561">
        <v>0</v>
      </c>
    </row>
    <row r="121" spans="1:13">
      <c r="A121" t="s">
        <v>1051</v>
      </c>
      <c r="B121" t="s">
        <v>349</v>
      </c>
      <c r="C121" t="s">
        <v>350</v>
      </c>
      <c r="D121" t="s">
        <v>170</v>
      </c>
      <c r="E121" t="s">
        <v>121</v>
      </c>
      <c r="F121" s="561"/>
      <c r="G121" s="561"/>
      <c r="H121" s="561"/>
      <c r="I121" s="561">
        <v>0</v>
      </c>
      <c r="J121" s="561">
        <v>0</v>
      </c>
      <c r="K121" s="561">
        <v>0</v>
      </c>
      <c r="L121" s="561">
        <v>0</v>
      </c>
      <c r="M121" s="561">
        <v>0</v>
      </c>
    </row>
    <row r="122" spans="1:13">
      <c r="A122" t="s">
        <v>1051</v>
      </c>
      <c r="B122" t="s">
        <v>351</v>
      </c>
      <c r="C122" t="s">
        <v>352</v>
      </c>
      <c r="D122" t="s">
        <v>170</v>
      </c>
      <c r="E122" t="s">
        <v>121</v>
      </c>
      <c r="F122" s="561"/>
      <c r="G122" s="561"/>
      <c r="H122" s="561"/>
      <c r="I122" s="561">
        <v>0</v>
      </c>
      <c r="J122" s="561">
        <v>0</v>
      </c>
      <c r="K122" s="561">
        <v>0</v>
      </c>
      <c r="L122" s="561">
        <v>0</v>
      </c>
      <c r="M122" s="561">
        <v>0</v>
      </c>
    </row>
    <row r="123" spans="1:13">
      <c r="A123" t="s">
        <v>1051</v>
      </c>
      <c r="B123" t="s">
        <v>353</v>
      </c>
      <c r="C123" t="s">
        <v>354</v>
      </c>
      <c r="D123" t="s">
        <v>355</v>
      </c>
      <c r="E123" t="s">
        <v>121</v>
      </c>
      <c r="F123" s="562"/>
      <c r="G123" s="562"/>
      <c r="H123" s="562"/>
      <c r="I123" s="562">
        <v>2.52E-2</v>
      </c>
      <c r="J123" s="562">
        <v>2.52E-2</v>
      </c>
      <c r="K123" s="562">
        <v>2.52E-2</v>
      </c>
      <c r="L123" s="562">
        <v>2.52E-2</v>
      </c>
      <c r="M123" s="562">
        <v>2.52E-2</v>
      </c>
    </row>
    <row r="124" spans="1:13">
      <c r="A124" t="s">
        <v>1051</v>
      </c>
      <c r="B124" t="s">
        <v>356</v>
      </c>
      <c r="C124" t="s">
        <v>357</v>
      </c>
      <c r="D124" t="s">
        <v>355</v>
      </c>
      <c r="E124" t="s">
        <v>121</v>
      </c>
      <c r="F124" s="562"/>
      <c r="G124" s="562"/>
      <c r="H124" s="562"/>
      <c r="I124" s="562">
        <v>4.7E-2</v>
      </c>
      <c r="J124" s="562">
        <v>4.7E-2</v>
      </c>
      <c r="K124" s="562">
        <v>4.7E-2</v>
      </c>
      <c r="L124" s="562">
        <v>4.7E-2</v>
      </c>
      <c r="M124" s="562">
        <v>4.7E-2</v>
      </c>
    </row>
    <row r="125" spans="1:13">
      <c r="A125" t="s">
        <v>1051</v>
      </c>
      <c r="B125" t="s">
        <v>358</v>
      </c>
      <c r="C125" t="s">
        <v>359</v>
      </c>
      <c r="D125" t="s">
        <v>355</v>
      </c>
      <c r="E125" t="s">
        <v>121</v>
      </c>
      <c r="F125" s="562"/>
      <c r="G125" s="562"/>
      <c r="H125" s="562"/>
      <c r="I125" s="562">
        <v>5.1999999999999998E-2</v>
      </c>
      <c r="J125" s="562">
        <v>5.1999999999999998E-2</v>
      </c>
      <c r="K125" s="562">
        <v>5.1999999999999998E-2</v>
      </c>
      <c r="L125" s="562">
        <v>5.1999999999999998E-2</v>
      </c>
      <c r="M125" s="562">
        <v>5.1999999999999998E-2</v>
      </c>
    </row>
    <row r="126" spans="1:13">
      <c r="A126" t="s">
        <v>1051</v>
      </c>
      <c r="B126" t="s">
        <v>360</v>
      </c>
      <c r="C126" t="s">
        <v>361</v>
      </c>
      <c r="D126" t="s">
        <v>355</v>
      </c>
      <c r="E126" t="s">
        <v>121</v>
      </c>
      <c r="F126" s="562"/>
      <c r="G126" s="562"/>
      <c r="H126" s="562"/>
      <c r="I126" s="562">
        <v>9.1800000000000007E-2</v>
      </c>
      <c r="J126" s="562">
        <v>9.1800000000000007E-2</v>
      </c>
      <c r="K126" s="562">
        <v>9.1800000000000007E-2</v>
      </c>
      <c r="L126" s="562">
        <v>9.1800000000000007E-2</v>
      </c>
      <c r="M126" s="562">
        <v>9.1800000000000007E-2</v>
      </c>
    </row>
    <row r="127" spans="1:13">
      <c r="A127" t="s">
        <v>1051</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138.85656678944099</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1.4064661461177366</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140.26303293555873</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140.21896428243824</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70.177985400643621</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1.7684852320962188</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68.409500168547396</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70.131516467779363</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1.767314214988035</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68.36420225279133</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3.5256466036630356</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8.0384742563517145E-2</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3.4452618610995187</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140.30950186842298</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140.21896428243824</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3.6161841896477713</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68.920007161858777</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68.874371209679126</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1.7133399250750532</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139.50771829661295</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53.301260979682006</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1415.5075878912899</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14.337553836836378</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1429.8451417281262</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1416.5446654566126</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714.76063500164867</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33.593749845077483</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681.1668851565712</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715.58249881920779</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33.571505466056159</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682.01099335315155</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54.65108750321545</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1.2843005563255658</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53.366786946889881</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1430.3431338208566</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1416.5446654566126</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68.44955586745921</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694.19929434182529</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695.0277876410172</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26.53947665966383</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1415.7665586425064</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540.91733238778522</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1702.4062228382891</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17.243525277368008</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1719.6497481156571</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1721.9602600270787</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859.631914470879</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44.70085955248571</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814.93105491839333</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860.61669133442433</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44.327635428162914</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816.28905590626141</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93.143244921395876</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2.4030957189720143</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90.740149202423851</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1720.2486058053032</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1721.9602600270787</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91.431590699620628</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832.76560916946767</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833.93068021202907</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45.125371221032196</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1711.8216606025289</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654.03014396991432</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83.82697148145057</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0.84907613839408214</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84.676047619844653</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81.416603356271054</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42.366076857754713</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3.8892058555418827</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38.476871002212825</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42.338023809922333</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3.8866305857508641</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38.451393224171468</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4.5930609188362173</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0.10472178894946528</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4.4883391298867519</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84.704100667677039</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81.416603356271054</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7.8805582302422117</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40.203460814743039</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40.176839760991726</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2.2320656421910989</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82.612366217925867</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31.563438537275815</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3340.5973490004703</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33.836621398716204</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3374.4339703991868</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3360.1404931224006</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1686.936611730926</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83.952300485201306</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1602.9843112457249</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1688.6687304313339</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83.553085694957971</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1605.1156447363758</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155.91303994711058</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3.8725028068105627</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152.04053714029999</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3375.6053421622601</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3360.1404931224006</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171.37788898696985</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1636.0883714878948</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1638.009678823717</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75.61025344796218</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3349.7083037595739</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1279.8121758746572</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[…]09/06/2021 16:06:17</v>
      </c>
      <c r="F226" s="140" t="str">
        <f t="shared" ref="F226:J226" ca="1" si="0">CONCATENATE("[…]", TEXT(NOW(),"dd/mm/yyy hh:mm:ss"))</f>
        <v>[…]09/06/2021 16:06:17</v>
      </c>
      <c r="G226" s="140" t="str">
        <f t="shared" ca="1" si="0"/>
        <v>[…]09/06/2021 16:06:17</v>
      </c>
      <c r="H226" s="140" t="str">
        <f t="shared" ca="1" si="0"/>
        <v>[…]09/06/2021 16:06:17</v>
      </c>
      <c r="I226" s="140" t="str">
        <f t="shared" ca="1" si="0"/>
        <v>[…]09/06/2021 16:06:17</v>
      </c>
      <c r="J226" s="140" t="str">
        <f t="shared" ca="1" si="0"/>
        <v>[…]09/06/2021 16:06:17</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South West Water</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SWB</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South West Water</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PR19FD</v>
      </c>
      <c r="G11" s="34"/>
      <c r="H11" s="34"/>
      <c r="I11" s="38"/>
      <c r="J11" s="34"/>
      <c r="K11" s="34"/>
      <c r="L11" s="34"/>
      <c r="M11" s="34"/>
      <c r="N11" s="34"/>
      <c r="O11" s="34"/>
      <c r="P11" s="34"/>
      <c r="Q11" s="34"/>
      <c r="R11" s="34"/>
      <c r="S11" s="34"/>
      <c r="T11" s="34"/>
    </row>
    <row r="12" spans="1:20" s="37" customFormat="1">
      <c r="A12" s="34"/>
      <c r="B12" s="42"/>
      <c r="C12" s="34"/>
      <c r="D12" s="34"/>
      <c r="E12" s="34" t="s">
        <v>371</v>
      </c>
      <c r="F12" s="34" t="s">
        <v>0</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69.397842562853199</v>
      </c>
      <c r="N90" s="211">
        <f xml:space="preserve"> INDEX(F_Inputs!$A:$W,MATCH($C90,F_Inputs!$B:$B,0),MATCH(N$87,F_Inputs!$2:$2,0))</f>
        <v>69.290052973773101</v>
      </c>
      <c r="O90" s="211">
        <f xml:space="preserve"> INDEX(F_Inputs!$A:$W,MATCH($C90,F_Inputs!$B:$B,0),MATCH(O$87,F_Inputs!$2:$2,0))</f>
        <v>69.542410114059393</v>
      </c>
      <c r="P90" s="211">
        <f xml:space="preserve"> INDEX(F_Inputs!$A:$W,MATCH($C90,F_Inputs!$B:$B,0),MATCH(P$87,F_Inputs!$2:$2,0))</f>
        <v>69.925574221338394</v>
      </c>
      <c r="Q90" s="211">
        <f xml:space="preserve"> INDEX(F_Inputs!$A:$W,MATCH($C90,F_Inputs!$B:$B,0),MATCH(Q$87,F_Inputs!$2:$2,0))</f>
        <v>70.344680142991393</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1.68345921574045</v>
      </c>
      <c r="N91" s="211">
        <f xml:space="preserve"> INDEX(F_Inputs!$A:$W,MATCH($C91,F_Inputs!$B:$B,0),MATCH(N$87,F_Inputs!$2:$2,0))</f>
        <v>2.0501297447942499</v>
      </c>
      <c r="O91" s="211">
        <f xml:space="preserve"> INDEX(F_Inputs!$A:$W,MATCH($C91,F_Inputs!$B:$B,0),MATCH(O$87,F_Inputs!$2:$2,0))</f>
        <v>2.1908420621186302</v>
      </c>
      <c r="P91" s="211">
        <f xml:space="preserve"> INDEX(F_Inputs!$A:$W,MATCH($C91,F_Inputs!$B:$B,0),MATCH(P$87,F_Inputs!$2:$2,0))</f>
        <v>2.2376183750828802</v>
      </c>
      <c r="Q91" s="211">
        <f xml:space="preserve"> INDEX(F_Inputs!$A:$W,MATCH($C91,F_Inputs!$B:$B,0),MATCH(Q$87,F_Inputs!$2:$2,0))</f>
        <v>2.2510297645757702</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1.7912488048205599</v>
      </c>
      <c r="N92" s="211">
        <f xml:space="preserve"> INDEX(F_Inputs!$A:$W,MATCH($C92,F_Inputs!$B:$B,0),MATCH(N$87,F_Inputs!$2:$2,0))</f>
        <v>1.7977726045079001</v>
      </c>
      <c r="O92" s="211">
        <f xml:space="preserve"> INDEX(F_Inputs!$A:$W,MATCH($C92,F_Inputs!$B:$B,0),MATCH(O$87,F_Inputs!$2:$2,0))</f>
        <v>1.80767795483969</v>
      </c>
      <c r="P92" s="211">
        <f xml:space="preserve"> INDEX(F_Inputs!$A:$W,MATCH($C92,F_Inputs!$B:$B,0),MATCH(P$87,F_Inputs!$2:$2,0))</f>
        <v>1.81851245342982</v>
      </c>
      <c r="Q92" s="211">
        <f xml:space="preserve"> INDEX(F_Inputs!$A:$W,MATCH($C92,F_Inputs!$B:$B,0),MATCH(Q$87,F_Inputs!$2:$2,0))</f>
        <v>1.8294118896706899</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65.228797290859603</v>
      </c>
      <c r="N93" s="211">
        <f xml:space="preserve"> INDEX(F_Inputs!$A:$W,MATCH($C93,F_Inputs!$B:$B,0),MATCH(N$87,F_Inputs!$2:$2,0))</f>
        <v>64.180067350039096</v>
      </c>
      <c r="O93" s="211">
        <f xml:space="preserve"> INDEX(F_Inputs!$A:$W,MATCH($C93,F_Inputs!$B:$B,0),MATCH(O$87,F_Inputs!$2:$2,0))</f>
        <v>63.221755517298497</v>
      </c>
      <c r="P93" s="211">
        <f xml:space="preserve"> INDEX(F_Inputs!$A:$W,MATCH($C93,F_Inputs!$B:$B,0),MATCH(P$87,F_Inputs!$2:$2,0))</f>
        <v>62.292538130427999</v>
      </c>
      <c r="Q93" s="211">
        <f xml:space="preserve"> INDEX(F_Inputs!$A:$W,MATCH($C93,F_Inputs!$B:$B,0),MATCH(Q$87,F_Inputs!$2:$2,0))</f>
        <v>61.376978145902498</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69.397842562853199</v>
      </c>
      <c r="N94" s="211">
        <f xml:space="preserve"> INDEX(F_Inputs!$A:$W,MATCH($C94,F_Inputs!$B:$B,0),MATCH(N$87,F_Inputs!$2:$2,0))</f>
        <v>68.990743216453595</v>
      </c>
      <c r="O94" s="211">
        <f xml:space="preserve"> INDEX(F_Inputs!$A:$W,MATCH($C94,F_Inputs!$B:$B,0),MATCH(O$87,F_Inputs!$2:$2,0))</f>
        <v>68.600043472544797</v>
      </c>
      <c r="P94" s="211">
        <f xml:space="preserve"> INDEX(F_Inputs!$A:$W,MATCH($C94,F_Inputs!$B:$B,0),MATCH(P$87,F_Inputs!$2:$2,0))</f>
        <v>68.258986012214194</v>
      </c>
      <c r="Q94" s="211">
        <f xml:space="preserve"> INDEX(F_Inputs!$A:$W,MATCH($C94,F_Inputs!$B:$B,0),MATCH(Q$87,F_Inputs!$2:$2,0))</f>
        <v>67.936175615565304</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1.37641186518708</v>
      </c>
      <c r="N95" s="211">
        <f xml:space="preserve"> INDEX(F_Inputs!$A:$W,MATCH($C95,F_Inputs!$B:$B,0),MATCH(N$87,F_Inputs!$2:$2,0))</f>
        <v>1.38271131016182</v>
      </c>
      <c r="O95" s="211">
        <f xml:space="preserve"> INDEX(F_Inputs!$A:$W,MATCH($C95,F_Inputs!$B:$B,0),MATCH(O$87,F_Inputs!$2:$2,0))</f>
        <v>1.4235367615691299</v>
      </c>
      <c r="P95" s="211">
        <f xml:space="preserve"> INDEX(F_Inputs!$A:$W,MATCH($C95,F_Inputs!$B:$B,0),MATCH(P$87,F_Inputs!$2:$2,0))</f>
        <v>1.4334387062565399</v>
      </c>
      <c r="Q95" s="211">
        <f xml:space="preserve"> INDEX(F_Inputs!$A:$W,MATCH($C95,F_Inputs!$B:$B,0),MATCH(Q$87,F_Inputs!$2:$2,0))</f>
        <v>1.42665968792697</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1.7835112115866101</v>
      </c>
      <c r="N98" s="211">
        <f xml:space="preserve"> INDEX(F_Inputs!$A:$W,MATCH($C98,F_Inputs!$B:$B,0),MATCH(N$87,F_Inputs!$2:$2,0))</f>
        <v>1.77341105407071</v>
      </c>
      <c r="O98" s="211">
        <f xml:space="preserve"> INDEX(F_Inputs!$A:$W,MATCH($C98,F_Inputs!$B:$B,0),MATCH(O$87,F_Inputs!$2:$2,0))</f>
        <v>1.76459422189967</v>
      </c>
      <c r="P98" s="211">
        <f xml:space="preserve"> INDEX(F_Inputs!$A:$W,MATCH($C98,F_Inputs!$B:$B,0),MATCH(P$87,F_Inputs!$2:$2,0))</f>
        <v>1.7562491029054601</v>
      </c>
      <c r="Q98" s="211">
        <f xml:space="preserve"> INDEX(F_Inputs!$A:$W,MATCH($C98,F_Inputs!$B:$B,0),MATCH(Q$87,F_Inputs!$2:$2,0))</f>
        <v>1.74794344964801</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64.947030794090495</v>
      </c>
      <c r="N100" s="211">
        <f xml:space="preserve"> INDEX(F_Inputs!$A:$W,MATCH($C100,F_Inputs!$B:$B,0),MATCH(N$87,F_Inputs!$2:$2,0))</f>
        <v>63.310365618079501</v>
      </c>
      <c r="O100" s="211">
        <f xml:space="preserve"> INDEX(F_Inputs!$A:$W,MATCH($C100,F_Inputs!$B:$B,0),MATCH(O$87,F_Inputs!$2:$2,0))</f>
        <v>61.714944404503903</v>
      </c>
      <c r="P100" s="211">
        <f xml:space="preserve"> INDEX(F_Inputs!$A:$W,MATCH($C100,F_Inputs!$B:$B,0),MATCH(P$87,F_Inputs!$2:$2,0))</f>
        <v>60.1597278055104</v>
      </c>
      <c r="Q100" s="211">
        <f xml:space="preserve"> INDEX(F_Inputs!$A:$W,MATCH($C100,F_Inputs!$B:$B,0),MATCH(Q$87,F_Inputs!$2:$2,0))</f>
        <v>58.643702664811499</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3.4768368318501501</v>
      </c>
      <c r="O101" s="211">
        <f xml:space="preserve"> INDEX(F_Inputs!$A:$W,MATCH($C101,F_Inputs!$B:$B,0),MATCH(O$87,F_Inputs!$2:$2,0))</f>
        <v>8.0521263606280709</v>
      </c>
      <c r="P101" s="211">
        <f xml:space="preserve"> INDEX(F_Inputs!$A:$W,MATCH($C101,F_Inputs!$B:$B,0),MATCH(P$87,F_Inputs!$2:$2,0))</f>
        <v>11.504816080374599</v>
      </c>
      <c r="Q101" s="211">
        <f xml:space="preserve"> INDEX(F_Inputs!$A:$W,MATCH($C101,F_Inputs!$B:$B,0),MATCH(Q$87,F_Inputs!$2:$2,0))</f>
        <v>14.2636860439888</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6.9682705053681099E-2</v>
      </c>
      <c r="O102" s="211">
        <f xml:space="preserve"> INDEX(F_Inputs!$A:$W,MATCH($C102,F_Inputs!$B:$B,0),MATCH(O$87,F_Inputs!$2:$2,0))</f>
        <v>0.167091699989104</v>
      </c>
      <c r="P102" s="211">
        <f xml:space="preserve"> INDEX(F_Inputs!$A:$W,MATCH($C102,F_Inputs!$B:$B,0),MATCH(P$87,F_Inputs!$2:$2,0))</f>
        <v>0.241601137687873</v>
      </c>
      <c r="Q102" s="211">
        <f xml:space="preserve"> INDEX(F_Inputs!$A:$W,MATCH($C102,F_Inputs!$B:$B,0),MATCH(Q$87,F_Inputs!$2:$2,0))</f>
        <v>0.299537406923786</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3.55795828064895</v>
      </c>
      <c r="N103" s="211">
        <f xml:space="preserve"> INDEX(F_Inputs!$A:$W,MATCH($C103,F_Inputs!$B:$B,0),MATCH(N$87,F_Inputs!$2:$2,0))</f>
        <v>4.7762260689798</v>
      </c>
      <c r="O103" s="211">
        <f xml:space="preserve"> INDEX(F_Inputs!$A:$W,MATCH($C103,F_Inputs!$B:$B,0),MATCH(O$87,F_Inputs!$2:$2,0))</f>
        <v>3.74579857073428</v>
      </c>
      <c r="P103" s="211">
        <f xml:space="preserve"> INDEX(F_Inputs!$A:$W,MATCH($C103,F_Inputs!$B:$B,0),MATCH(P$87,F_Inputs!$2:$2,0))</f>
        <v>3.12413574608065</v>
      </c>
      <c r="Q103" s="211">
        <f xml:space="preserve"> INDEX(F_Inputs!$A:$W,MATCH($C103,F_Inputs!$B:$B,0),MATCH(Q$87,F_Inputs!$2:$2,0))</f>
        <v>2.6848233579092602</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8.1121448798796E-2</v>
      </c>
      <c r="N104" s="211">
        <f xml:space="preserve"> INDEX(F_Inputs!$A:$W,MATCH($C104,F_Inputs!$B:$B,0),MATCH(N$87,F_Inputs!$2:$2,0))</f>
        <v>0.27061924525555398</v>
      </c>
      <c r="O104" s="211">
        <f xml:space="preserve"> INDEX(F_Inputs!$A:$W,MATCH($C104,F_Inputs!$B:$B,0),MATCH(O$87,F_Inputs!$2:$2,0))</f>
        <v>0.460200550976885</v>
      </c>
      <c r="P104" s="211">
        <f xml:space="preserve"> INDEX(F_Inputs!$A:$W,MATCH($C104,F_Inputs!$B:$B,0),MATCH(P$87,F_Inputs!$2:$2,0))</f>
        <v>0.606866920154286</v>
      </c>
      <c r="Q104" s="211">
        <f xml:space="preserve"> INDEX(F_Inputs!$A:$W,MATCH($C104,F_Inputs!$B:$B,0),MATCH(Q$87,F_Inputs!$2:$2,0))</f>
        <v>0.72529696192194604</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3.2730511117373502</v>
      </c>
      <c r="N105" s="211">
        <f xml:space="preserve"> INDEX(F_Inputs!$A:$W,MATCH($C105,F_Inputs!$B:$B,0),MATCH(N$87,F_Inputs!$2:$2,0))</f>
        <v>7.4312352892074403</v>
      </c>
      <c r="O105" s="211">
        <f xml:space="preserve"> INDEX(F_Inputs!$A:$W,MATCH($C105,F_Inputs!$B:$B,0),MATCH(O$87,F_Inputs!$2:$2,0))</f>
        <v>10.4018404940458</v>
      </c>
      <c r="P105" s="211">
        <f xml:space="preserve"> INDEX(F_Inputs!$A:$W,MATCH($C105,F_Inputs!$B:$B,0),MATCH(P$87,F_Inputs!$2:$2,0))</f>
        <v>12.6309651983563</v>
      </c>
      <c r="Q105" s="211">
        <f xml:space="preserve"> INDEX(F_Inputs!$A:$W,MATCH($C105,F_Inputs!$B:$B,0),MATCH(Q$87,F_Inputs!$2:$2,0))</f>
        <v>14.330500318201301</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138.795685125706</v>
      </c>
      <c r="N106" s="211">
        <f xml:space="preserve"> INDEX(F_Inputs!$A:$W,MATCH($C106,F_Inputs!$B:$B,0),MATCH(N$87,F_Inputs!$2:$2,0))</f>
        <v>141.75763302207699</v>
      </c>
      <c r="O106" s="211">
        <f xml:space="preserve"> INDEX(F_Inputs!$A:$W,MATCH($C106,F_Inputs!$B:$B,0),MATCH(O$87,F_Inputs!$2:$2,0))</f>
        <v>146.194579947232</v>
      </c>
      <c r="P106" s="211">
        <f xml:space="preserve"> INDEX(F_Inputs!$A:$W,MATCH($C106,F_Inputs!$B:$B,0),MATCH(P$87,F_Inputs!$2:$2,0))</f>
        <v>149.689376313927</v>
      </c>
      <c r="Q106" s="211">
        <f xml:space="preserve"> INDEX(F_Inputs!$A:$W,MATCH($C106,F_Inputs!$B:$B,0),MATCH(Q$87,F_Inputs!$2:$2,0))</f>
        <v>152.54454180254501</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3.05987108092754</v>
      </c>
      <c r="N107" s="211">
        <f xml:space="preserve"> INDEX(F_Inputs!$A:$W,MATCH($C107,F_Inputs!$B:$B,0),MATCH(N$87,F_Inputs!$2:$2,0))</f>
        <v>3.5025237600097499</v>
      </c>
      <c r="O107" s="211">
        <f xml:space="preserve"> INDEX(F_Inputs!$A:$W,MATCH($C107,F_Inputs!$B:$B,0),MATCH(O$87,F_Inputs!$2:$2,0))</f>
        <v>3.7814705236768602</v>
      </c>
      <c r="P107" s="211">
        <f xml:space="preserve"> INDEX(F_Inputs!$A:$W,MATCH($C107,F_Inputs!$B:$B,0),MATCH(P$87,F_Inputs!$2:$2,0))</f>
        <v>3.9126582190272901</v>
      </c>
      <c r="Q107" s="211">
        <f xml:space="preserve"> INDEX(F_Inputs!$A:$W,MATCH($C107,F_Inputs!$B:$B,0),MATCH(Q$87,F_Inputs!$2:$2,0))</f>
        <v>3.9772268594265299</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133.44887919668801</v>
      </c>
      <c r="N108" s="211">
        <f xml:space="preserve"> INDEX(F_Inputs!$A:$W,MATCH($C108,F_Inputs!$B:$B,0),MATCH(N$87,F_Inputs!$2:$2,0))</f>
        <v>134.92166825732599</v>
      </c>
      <c r="O108" s="211">
        <f xml:space="preserve"> INDEX(F_Inputs!$A:$W,MATCH($C108,F_Inputs!$B:$B,0),MATCH(O$87,F_Inputs!$2:$2,0))</f>
        <v>135.338540415848</v>
      </c>
      <c r="P108" s="211">
        <f xml:space="preserve"> INDEX(F_Inputs!$A:$W,MATCH($C108,F_Inputs!$B:$B,0),MATCH(P$87,F_Inputs!$2:$2,0))</f>
        <v>135.083231134295</v>
      </c>
      <c r="Q108" s="211">
        <f xml:space="preserve"> INDEX(F_Inputs!$A:$W,MATCH($C108,F_Inputs!$B:$B,0),MATCH(Q$87,F_Inputs!$2:$2,0))</f>
        <v>134.35118112891499</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2.52E-2</v>
      </c>
      <c r="N109" s="290">
        <f xml:space="preserve"> INDEX(F_Inputs!$A:$W,MATCH($C109,F_Inputs!$B:$B,0),MATCH(N$87,F_Inputs!$2:$2,0))</f>
        <v>2.52E-2</v>
      </c>
      <c r="O109" s="290">
        <f xml:space="preserve"> INDEX(F_Inputs!$A:$W,MATCH($C109,F_Inputs!$B:$B,0),MATCH(O$87,F_Inputs!$2:$2,0))</f>
        <v>2.52E-2</v>
      </c>
      <c r="P109" s="290">
        <f xml:space="preserve"> INDEX(F_Inputs!$A:$W,MATCH($C109,F_Inputs!$B:$B,0),MATCH(P$87,F_Inputs!$2:$2,0))</f>
        <v>2.52E-2</v>
      </c>
      <c r="Q109" s="290">
        <f xml:space="preserve"> INDEX(F_Inputs!$A:$W,MATCH($C109,F_Inputs!$B:$B,0),MATCH(Q$87,F_Inputs!$2:$2,0))</f>
        <v>2.52E-2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706.81490405842396</v>
      </c>
      <c r="N112" s="211">
        <f xml:space="preserve"> INDEX(F_Inputs!$A:$W,MATCH($C112,F_Inputs!$B:$B,0),MATCH(N$87,F_Inputs!$2:$2,0))</f>
        <v>689.93472310413199</v>
      </c>
      <c r="O112" s="211">
        <f xml:space="preserve"> INDEX(F_Inputs!$A:$W,MATCH($C112,F_Inputs!$B:$B,0),MATCH(O$87,F_Inputs!$2:$2,0))</f>
        <v>676.96190064988605</v>
      </c>
      <c r="P112" s="211">
        <f xml:space="preserve"> INDEX(F_Inputs!$A:$W,MATCH($C112,F_Inputs!$B:$B,0),MATCH(P$87,F_Inputs!$2:$2,0))</f>
        <v>665.46912533847797</v>
      </c>
      <c r="Q112" s="211">
        <f xml:space="preserve"> INDEX(F_Inputs!$A:$W,MATCH($C112,F_Inputs!$B:$B,0),MATCH(Q$87,F_Inputs!$2:$2,0))</f>
        <v>654.48622289389198</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17.145980625869999</v>
      </c>
      <c r="N113" s="211">
        <f xml:space="preserve"> INDEX(F_Inputs!$A:$W,MATCH($C113,F_Inputs!$B:$B,0),MATCH(N$87,F_Inputs!$2:$2,0))</f>
        <v>20.413546203198202</v>
      </c>
      <c r="O113" s="211">
        <f xml:space="preserve"> INDEX(F_Inputs!$A:$W,MATCH($C113,F_Inputs!$B:$B,0),MATCH(O$87,F_Inputs!$2:$2,0))</f>
        <v>21.326793304445701</v>
      </c>
      <c r="P113" s="211">
        <f xml:space="preserve"> INDEX(F_Inputs!$A:$W,MATCH($C113,F_Inputs!$B:$B,0),MATCH(P$87,F_Inputs!$2:$2,0))</f>
        <v>21.295012010831801</v>
      </c>
      <c r="Q113" s="211">
        <f xml:space="preserve"> INDEX(F_Inputs!$A:$W,MATCH($C113,F_Inputs!$B:$B,0),MATCH(Q$87,F_Inputs!$2:$2,0))</f>
        <v>20.943559132604999</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34.026161580161798</v>
      </c>
      <c r="N114" s="211">
        <f xml:space="preserve"> INDEX(F_Inputs!$A:$W,MATCH($C114,F_Inputs!$B:$B,0),MATCH(N$87,F_Inputs!$2:$2,0))</f>
        <v>33.3863686574445</v>
      </c>
      <c r="O114" s="211">
        <f xml:space="preserve"> INDEX(F_Inputs!$A:$W,MATCH($C114,F_Inputs!$B:$B,0),MATCH(O$87,F_Inputs!$2:$2,0))</f>
        <v>32.819568615853598</v>
      </c>
      <c r="P114" s="211">
        <f xml:space="preserve"> INDEX(F_Inputs!$A:$W,MATCH($C114,F_Inputs!$B:$B,0),MATCH(P$87,F_Inputs!$2:$2,0))</f>
        <v>32.277914455417601</v>
      </c>
      <c r="Q114" s="211">
        <f xml:space="preserve"> INDEX(F_Inputs!$A:$W,MATCH($C114,F_Inputs!$B:$B,0),MATCH(Q$87,F_Inputs!$2:$2,0))</f>
        <v>31.745199755245402</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649.49599929327701</v>
      </c>
      <c r="N115" s="211">
        <f xml:space="preserve"> INDEX(F_Inputs!$A:$W,MATCH($C115,F_Inputs!$B:$B,0),MATCH(N$87,F_Inputs!$2:$2,0))</f>
        <v>624.76207404747902</v>
      </c>
      <c r="O115" s="211">
        <f xml:space="preserve"> INDEX(F_Inputs!$A:$W,MATCH($C115,F_Inputs!$B:$B,0),MATCH(O$87,F_Inputs!$2:$2,0))</f>
        <v>601.670087302924</v>
      </c>
      <c r="P115" s="211">
        <f xml:space="preserve"> INDEX(F_Inputs!$A:$W,MATCH($C115,F_Inputs!$B:$B,0),MATCH(P$87,F_Inputs!$2:$2,0))</f>
        <v>579.56917157891905</v>
      </c>
      <c r="Q115" s="211">
        <f xml:space="preserve"> INDEX(F_Inputs!$A:$W,MATCH($C115,F_Inputs!$B:$B,0),MATCH(Q$87,F_Inputs!$2:$2,0))</f>
        <v>558.28008028519196</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706.81490405842396</v>
      </c>
      <c r="N116" s="211">
        <f xml:space="preserve"> INDEX(F_Inputs!$A:$W,MATCH($C116,F_Inputs!$B:$B,0),MATCH(N$87,F_Inputs!$2:$2,0))</f>
        <v>686.95443681950906</v>
      </c>
      <c r="O116" s="211">
        <f xml:space="preserve"> INDEX(F_Inputs!$A:$W,MATCH($C116,F_Inputs!$B:$B,0),MATCH(O$87,F_Inputs!$2:$2,0))</f>
        <v>667.85848707110802</v>
      </c>
      <c r="P116" s="211">
        <f xml:space="preserve"> INDEX(F_Inputs!$A:$W,MATCH($C116,F_Inputs!$B:$B,0),MATCH(P$87,F_Inputs!$2:$2,0))</f>
        <v>649.88118461392901</v>
      </c>
      <c r="Q116" s="211">
        <f xml:space="preserve"> INDEX(F_Inputs!$A:$W,MATCH($C116,F_Inputs!$B:$B,0),MATCH(Q$87,F_Inputs!$2:$2,0))</f>
        <v>632.60825256055</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14.0187127511344</v>
      </c>
      <c r="N117" s="211">
        <f xml:space="preserve"> INDEX(F_Inputs!$A:$W,MATCH($C117,F_Inputs!$B:$B,0),MATCH(N$87,F_Inputs!$2:$2,0))</f>
        <v>13.7679292187948</v>
      </c>
      <c r="O117" s="211">
        <f xml:space="preserve"> INDEX(F_Inputs!$A:$W,MATCH($C117,F_Inputs!$B:$B,0),MATCH(O$87,F_Inputs!$2:$2,0))</f>
        <v>13.8588994954815</v>
      </c>
      <c r="P117" s="211">
        <f xml:space="preserve"> INDEX(F_Inputs!$A:$W,MATCH($C117,F_Inputs!$B:$B,0),MATCH(P$87,F_Inputs!$2:$2,0))</f>
        <v>13.647504876892899</v>
      </c>
      <c r="Q117" s="211">
        <f xml:space="preserve"> INDEX(F_Inputs!$A:$W,MATCH($C117,F_Inputs!$B:$B,0),MATCH(Q$87,F_Inputs!$2:$2,0))</f>
        <v>13.2847733037725</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1.2069382943915901</v>
      </c>
      <c r="N118" s="211">
        <f xml:space="preserve"> INDEX(F_Inputs!$A:$W,MATCH($C118,F_Inputs!$B:$B,0),MATCH(N$87,F_Inputs!$2:$2,0))</f>
        <v>1.2069382943915901</v>
      </c>
      <c r="O118" s="211">
        <f xml:space="preserve"> INDEX(F_Inputs!$A:$W,MATCH($C118,F_Inputs!$B:$B,0),MATCH(O$87,F_Inputs!$2:$2,0))</f>
        <v>1.2069382943915901</v>
      </c>
      <c r="P118" s="211">
        <f xml:space="preserve"> INDEX(F_Inputs!$A:$W,MATCH($C118,F_Inputs!$B:$B,0),MATCH(P$87,F_Inputs!$2:$2,0))</f>
        <v>1.2069382943915901</v>
      </c>
      <c r="Q118" s="211">
        <f xml:space="preserve"> INDEX(F_Inputs!$A:$W,MATCH($C118,F_Inputs!$B:$B,0),MATCH(Q$87,F_Inputs!$2:$2,0))</f>
        <v>1.2069382943915901</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2.4933870195264801E-2</v>
      </c>
      <c r="N119" s="211">
        <f xml:space="preserve"> INDEX(F_Inputs!$A:$W,MATCH($C119,F_Inputs!$B:$B,0),MATCH(N$87,F_Inputs!$2:$2,0))</f>
        <v>2.5695512326246402E-2</v>
      </c>
      <c r="O119" s="211">
        <f xml:space="preserve"> INDEX(F_Inputs!$A:$W,MATCH($C119,F_Inputs!$B:$B,0),MATCH(O$87,F_Inputs!$2:$2,0))</f>
        <v>2.71380683753519E-2</v>
      </c>
      <c r="P119" s="211">
        <f xml:space="preserve"> INDEX(F_Inputs!$A:$W,MATCH($C119,F_Inputs!$B:$B,0),MATCH(P$87,F_Inputs!$2:$2,0))</f>
        <v>2.80332759583251E-2</v>
      </c>
      <c r="Q119" s="211">
        <f xml:space="preserve"> INDEX(F_Inputs!$A:$W,MATCH($C119,F_Inputs!$B:$B,0),MATCH(Q$87,F_Inputs!$2:$2,0))</f>
        <v>2.8621974753451102E-2</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33.879179990049302</v>
      </c>
      <c r="N120" s="211">
        <f xml:space="preserve"> INDEX(F_Inputs!$A:$W,MATCH($C120,F_Inputs!$B:$B,0),MATCH(N$87,F_Inputs!$2:$2,0))</f>
        <v>32.863878967196499</v>
      </c>
      <c r="O120" s="211">
        <f xml:space="preserve"> INDEX(F_Inputs!$A:$W,MATCH($C120,F_Inputs!$B:$B,0),MATCH(O$87,F_Inputs!$2:$2,0))</f>
        <v>31.8362019526597</v>
      </c>
      <c r="P120" s="211">
        <f xml:space="preserve"> INDEX(F_Inputs!$A:$W,MATCH($C120,F_Inputs!$B:$B,0),MATCH(P$87,F_Inputs!$2:$2,0))</f>
        <v>30.920436930272299</v>
      </c>
      <c r="Q120" s="211">
        <f xml:space="preserve"> INDEX(F_Inputs!$A:$W,MATCH($C120,F_Inputs!$B:$B,0),MATCH(Q$87,F_Inputs!$2:$2,0))</f>
        <v>30.034025702691</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646.69039471390101</v>
      </c>
      <c r="N122" s="211">
        <f xml:space="preserve"> INDEX(F_Inputs!$A:$W,MATCH($C122,F_Inputs!$B:$B,0),MATCH(N$87,F_Inputs!$2:$2,0))</f>
        <v>616.36061520181897</v>
      </c>
      <c r="O122" s="211">
        <f xml:space="preserve"> INDEX(F_Inputs!$A:$W,MATCH($C122,F_Inputs!$B:$B,0),MATCH(O$87,F_Inputs!$2:$2,0))</f>
        <v>587.57657447189399</v>
      </c>
      <c r="P122" s="211">
        <f xml:space="preserve"> INDEX(F_Inputs!$A:$W,MATCH($C122,F_Inputs!$B:$B,0),MATCH(P$87,F_Inputs!$2:$2,0))</f>
        <v>560.19550610150395</v>
      </c>
      <c r="Q122" s="211">
        <f xml:space="preserve"> INDEX(F_Inputs!$A:$W,MATCH($C122,F_Inputs!$B:$B,0),MATCH(Q$87,F_Inputs!$2:$2,0))</f>
        <v>534.14641506778401</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53.855880317681098</v>
      </c>
      <c r="O123" s="211">
        <f xml:space="preserve"> INDEX(F_Inputs!$A:$W,MATCH($C123,F_Inputs!$B:$B,0),MATCH(O$87,F_Inputs!$2:$2,0))</f>
        <v>118.919010736787</v>
      </c>
      <c r="P123" s="211">
        <f xml:space="preserve"> INDEX(F_Inputs!$A:$W,MATCH($C123,F_Inputs!$B:$B,0),MATCH(P$87,F_Inputs!$2:$2,0))</f>
        <v>199.41110355504401</v>
      </c>
      <c r="Q123" s="211">
        <f xml:space="preserve"> INDEX(F_Inputs!$A:$W,MATCH($C123,F_Inputs!$B:$B,0),MATCH(Q$87,F_Inputs!$2:$2,0))</f>
        <v>274.99375728075</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1.07937864360069</v>
      </c>
      <c r="O124" s="211">
        <f xml:space="preserve"> INDEX(F_Inputs!$A:$W,MATCH($C124,F_Inputs!$B:$B,0),MATCH(O$87,F_Inputs!$2:$2,0))</f>
        <v>2.4677183113011001</v>
      </c>
      <c r="P124" s="211">
        <f xml:space="preserve"> INDEX(F_Inputs!$A:$W,MATCH($C124,F_Inputs!$B:$B,0),MATCH(P$87,F_Inputs!$2:$2,0))</f>
        <v>4.18763317465603</v>
      </c>
      <c r="Q124" s="211">
        <f xml:space="preserve"> INDEX(F_Inputs!$A:$W,MATCH($C124,F_Inputs!$B:$B,0),MATCH(Q$87,F_Inputs!$2:$2,0))</f>
        <v>5.7748689028961602</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55.151951170180297</v>
      </c>
      <c r="N125" s="211">
        <f xml:space="preserve"> INDEX(F_Inputs!$A:$W,MATCH($C125,F_Inputs!$B:$B,0),MATCH(N$87,F_Inputs!$2:$2,0))</f>
        <v>68.158533020110696</v>
      </c>
      <c r="O125" s="211">
        <f xml:space="preserve"> INDEX(F_Inputs!$A:$W,MATCH($C125,F_Inputs!$B:$B,0),MATCH(O$87,F_Inputs!$2:$2,0))</f>
        <v>85.694091796960393</v>
      </c>
      <c r="P125" s="211">
        <f xml:space="preserve"> INDEX(F_Inputs!$A:$W,MATCH($C125,F_Inputs!$B:$B,0),MATCH(P$87,F_Inputs!$2:$2,0))</f>
        <v>82.812247038655599</v>
      </c>
      <c r="Q125" s="211">
        <f xml:space="preserve"> INDEX(F_Inputs!$A:$W,MATCH($C125,F_Inputs!$B:$B,0),MATCH(Q$87,F_Inputs!$2:$2,0))</f>
        <v>80.490576442997195</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1.2960708524992399</v>
      </c>
      <c r="N126" s="211">
        <f xml:space="preserve"> INDEX(F_Inputs!$A:$W,MATCH($C126,F_Inputs!$B:$B,0),MATCH(N$87,F_Inputs!$2:$2,0))</f>
        <v>4.1747812446057102</v>
      </c>
      <c r="O126" s="211">
        <f xml:space="preserve"> INDEX(F_Inputs!$A:$W,MATCH($C126,F_Inputs!$B:$B,0),MATCH(O$87,F_Inputs!$2:$2,0))</f>
        <v>7.6697172900047299</v>
      </c>
      <c r="P126" s="211">
        <f xml:space="preserve"> INDEX(F_Inputs!$A:$W,MATCH($C126,F_Inputs!$B:$B,0),MATCH(P$87,F_Inputs!$2:$2,0))</f>
        <v>11.417226487604699</v>
      </c>
      <c r="Q126" s="211">
        <f xml:space="preserve"> INDEX(F_Inputs!$A:$W,MATCH($C126,F_Inputs!$B:$B,0),MATCH(Q$87,F_Inputs!$2:$2,0))</f>
        <v>14.9271470198393</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50.699258398496298</v>
      </c>
      <c r="N127" s="211">
        <f xml:space="preserve"> INDEX(F_Inputs!$A:$W,MATCH($C127,F_Inputs!$B:$B,0),MATCH(N$87,F_Inputs!$2:$2,0))</f>
        <v>109.749289761011</v>
      </c>
      <c r="O127" s="211">
        <f xml:space="preserve"> INDEX(F_Inputs!$A:$W,MATCH($C127,F_Inputs!$B:$B,0),MATCH(O$87,F_Inputs!$2:$2,0))</f>
        <v>180.293407337433</v>
      </c>
      <c r="P127" s="211">
        <f xml:space="preserve"> INDEX(F_Inputs!$A:$W,MATCH($C127,F_Inputs!$B:$B,0),MATCH(P$87,F_Inputs!$2:$2,0))</f>
        <v>243.51605659760099</v>
      </c>
      <c r="Q127" s="211">
        <f xml:space="preserve"> INDEX(F_Inputs!$A:$W,MATCH($C127,F_Inputs!$B:$B,0),MATCH(Q$87,F_Inputs!$2:$2,0))</f>
        <v>300.38048624259801</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1414.8869585687301</v>
      </c>
      <c r="N128" s="211">
        <f xml:space="preserve"> INDEX(F_Inputs!$A:$W,MATCH($C128,F_Inputs!$B:$B,0),MATCH(N$87,F_Inputs!$2:$2,0))</f>
        <v>1432.0271245634001</v>
      </c>
      <c r="O128" s="211">
        <f xml:space="preserve"> INDEX(F_Inputs!$A:$W,MATCH($C128,F_Inputs!$B:$B,0),MATCH(O$87,F_Inputs!$2:$2,0))</f>
        <v>1465.04717829218</v>
      </c>
      <c r="P128" s="211">
        <f xml:space="preserve"> INDEX(F_Inputs!$A:$W,MATCH($C128,F_Inputs!$B:$B,0),MATCH(P$87,F_Inputs!$2:$2,0))</f>
        <v>1516.0963314102301</v>
      </c>
      <c r="Q128" s="211">
        <f xml:space="preserve"> INDEX(F_Inputs!$A:$W,MATCH($C128,F_Inputs!$B:$B,0),MATCH(Q$87,F_Inputs!$2:$2,0))</f>
        <v>1563.45118391393</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31.189627247199599</v>
      </c>
      <c r="N129" s="211">
        <f xml:space="preserve"> INDEX(F_Inputs!$A:$W,MATCH($C129,F_Inputs!$B:$B,0),MATCH(N$87,F_Inputs!$2:$2,0))</f>
        <v>35.286549577919899</v>
      </c>
      <c r="O129" s="211">
        <f xml:space="preserve"> INDEX(F_Inputs!$A:$W,MATCH($C129,F_Inputs!$B:$B,0),MATCH(O$87,F_Inputs!$2:$2,0))</f>
        <v>37.680549179603702</v>
      </c>
      <c r="P129" s="211">
        <f xml:space="preserve"> INDEX(F_Inputs!$A:$W,MATCH($C129,F_Inputs!$B:$B,0),MATCH(P$87,F_Inputs!$2:$2,0))</f>
        <v>39.158183338339001</v>
      </c>
      <c r="Q129" s="211">
        <f xml:space="preserve"> INDEX(F_Inputs!$A:$W,MATCH($C129,F_Inputs!$B:$B,0),MATCH(Q$87,F_Inputs!$2:$2,0))</f>
        <v>40.0318233140271</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1348.0925907000701</v>
      </c>
      <c r="N130" s="211">
        <f xml:space="preserve"> INDEX(F_Inputs!$A:$W,MATCH($C130,F_Inputs!$B:$B,0),MATCH(N$87,F_Inputs!$2:$2,0))</f>
        <v>1352.0789173047001</v>
      </c>
      <c r="O130" s="211">
        <f xml:space="preserve"> INDEX(F_Inputs!$A:$W,MATCH($C130,F_Inputs!$B:$B,0),MATCH(O$87,F_Inputs!$2:$2,0))</f>
        <v>1370.74700740664</v>
      </c>
      <c r="P130" s="211">
        <f xml:space="preserve"> INDEX(F_Inputs!$A:$W,MATCH($C130,F_Inputs!$B:$B,0),MATCH(P$87,F_Inputs!$2:$2,0))</f>
        <v>1384.48767257242</v>
      </c>
      <c r="Q130" s="211">
        <f xml:space="preserve"> INDEX(F_Inputs!$A:$W,MATCH($C130,F_Inputs!$B:$B,0),MATCH(Q$87,F_Inputs!$2:$2,0))</f>
        <v>1394.0139198899701</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4.7E-2</v>
      </c>
      <c r="N131" s="290">
        <f xml:space="preserve"> INDEX(F_Inputs!$A:$W,MATCH($C131,F_Inputs!$B:$B,0),MATCH(N$87,F_Inputs!$2:$2,0))</f>
        <v>4.7E-2</v>
      </c>
      <c r="O131" s="290">
        <f xml:space="preserve"> INDEX(F_Inputs!$A:$W,MATCH($C131,F_Inputs!$B:$B,0),MATCH(O$87,F_Inputs!$2:$2,0))</f>
        <v>4.7E-2</v>
      </c>
      <c r="P131" s="290">
        <f xml:space="preserve"> INDEX(F_Inputs!$A:$W,MATCH($C131,F_Inputs!$B:$B,0),MATCH(P$87,F_Inputs!$2:$2,0))</f>
        <v>4.7E-2</v>
      </c>
      <c r="Q131" s="290">
        <f xml:space="preserve"> INDEX(F_Inputs!$A:$W,MATCH($C131,F_Inputs!$B:$B,0),MATCH(Q$87,F_Inputs!$2:$2,0))</f>
        <v>4.7E-2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850.07570282727204</v>
      </c>
      <c r="N134" s="211">
        <f xml:space="preserve"> INDEX(F_Inputs!$A:$W,MATCH($C134,F_Inputs!$B:$B,0),MATCH(N$87,F_Inputs!$2:$2,0))</f>
        <v>825.42067733495696</v>
      </c>
      <c r="O134" s="211">
        <f xml:space="preserve"> INDEX(F_Inputs!$A:$W,MATCH($C134,F_Inputs!$B:$B,0),MATCH(O$87,F_Inputs!$2:$2,0))</f>
        <v>805.65110176737403</v>
      </c>
      <c r="P134" s="211">
        <f xml:space="preserve"> INDEX(F_Inputs!$A:$W,MATCH($C134,F_Inputs!$B:$B,0),MATCH(P$87,F_Inputs!$2:$2,0))</f>
        <v>787.81841080117397</v>
      </c>
      <c r="Q134" s="211">
        <f xml:space="preserve"> INDEX(F_Inputs!$A:$W,MATCH($C134,F_Inputs!$B:$B,0),MATCH(Q$87,F_Inputs!$2:$2,0))</f>
        <v>770.75111274957806</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20.621214192725201</v>
      </c>
      <c r="N135" s="211">
        <f xml:space="preserve"> INDEX(F_Inputs!$A:$W,MATCH($C135,F_Inputs!$B:$B,0),MATCH(N$87,F_Inputs!$2:$2,0))</f>
        <v>24.422257018812399</v>
      </c>
      <c r="O135" s="211">
        <f xml:space="preserve"> INDEX(F_Inputs!$A:$W,MATCH($C135,F_Inputs!$B:$B,0),MATCH(O$87,F_Inputs!$2:$2,0))</f>
        <v>25.380977136818199</v>
      </c>
      <c r="P135" s="211">
        <f xml:space="preserve"> INDEX(F_Inputs!$A:$W,MATCH($C135,F_Inputs!$B:$B,0),MATCH(P$87,F_Inputs!$2:$2,0))</f>
        <v>25.2101891456381</v>
      </c>
      <c r="Q135" s="211">
        <f xml:space="preserve"> INDEX(F_Inputs!$A:$W,MATCH($C135,F_Inputs!$B:$B,0),MATCH(Q$87,F_Inputs!$2:$2,0))</f>
        <v>24.664035607987</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45.276239685039897</v>
      </c>
      <c r="N136" s="211">
        <f xml:space="preserve"> INDEX(F_Inputs!$A:$W,MATCH($C136,F_Inputs!$B:$B,0),MATCH(N$87,F_Inputs!$2:$2,0))</f>
        <v>44.191832586396004</v>
      </c>
      <c r="O136" s="211">
        <f xml:space="preserve"> INDEX(F_Inputs!$A:$W,MATCH($C136,F_Inputs!$B:$B,0),MATCH(O$87,F_Inputs!$2:$2,0))</f>
        <v>43.213668103018001</v>
      </c>
      <c r="P136" s="211">
        <f xml:space="preserve"> INDEX(F_Inputs!$A:$W,MATCH($C136,F_Inputs!$B:$B,0),MATCH(P$87,F_Inputs!$2:$2,0))</f>
        <v>42.277487197234201</v>
      </c>
      <c r="Q136" s="211">
        <f xml:space="preserve"> INDEX(F_Inputs!$A:$W,MATCH($C136,F_Inputs!$B:$B,0),MATCH(Q$87,F_Inputs!$2:$2,0))</f>
        <v>41.361587714593398</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777.04079778875905</v>
      </c>
      <c r="N137" s="211">
        <f xml:space="preserve"> INDEX(F_Inputs!$A:$W,MATCH($C137,F_Inputs!$B:$B,0),MATCH(N$87,F_Inputs!$2:$2,0))</f>
        <v>743.52818499181706</v>
      </c>
      <c r="O137" s="211">
        <f xml:space="preserve"> INDEX(F_Inputs!$A:$W,MATCH($C137,F_Inputs!$B:$B,0),MATCH(O$87,F_Inputs!$2:$2,0))</f>
        <v>712.28965245306995</v>
      </c>
      <c r="P137" s="211">
        <f xml:space="preserve"> INDEX(F_Inputs!$A:$W,MATCH($C137,F_Inputs!$B:$B,0),MATCH(P$87,F_Inputs!$2:$2,0))</f>
        <v>682.52557240188696</v>
      </c>
      <c r="Q137" s="211">
        <f xml:space="preserve"> INDEX(F_Inputs!$A:$W,MATCH($C137,F_Inputs!$B:$B,0),MATCH(Q$87,F_Inputs!$2:$2,0))</f>
        <v>654.00522860075603</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850.07570282727204</v>
      </c>
      <c r="N138" s="211">
        <f xml:space="preserve"> INDEX(F_Inputs!$A:$W,MATCH($C138,F_Inputs!$B:$B,0),MATCH(N$87,F_Inputs!$2:$2,0))</f>
        <v>822.20191155142697</v>
      </c>
      <c r="O138" s="211">
        <f xml:space="preserve"> INDEX(F_Inputs!$A:$W,MATCH($C138,F_Inputs!$B:$B,0),MATCH(O$87,F_Inputs!$2:$2,0))</f>
        <v>795.907764487132</v>
      </c>
      <c r="P138" s="211">
        <f xml:space="preserve"> INDEX(F_Inputs!$A:$W,MATCH($C138,F_Inputs!$B:$B,0),MATCH(P$87,F_Inputs!$2:$2,0))</f>
        <v>771.39644249378796</v>
      </c>
      <c r="Q138" s="211">
        <f xml:space="preserve"> INDEX(F_Inputs!$A:$W,MATCH($C138,F_Inputs!$B:$B,0),MATCH(Q$87,F_Inputs!$2:$2,0))</f>
        <v>748.13721982007098</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16.860095940576201</v>
      </c>
      <c r="N139" s="211">
        <f xml:space="preserve"> INDEX(F_Inputs!$A:$W,MATCH($C139,F_Inputs!$B:$B,0),MATCH(N$87,F_Inputs!$2:$2,0))</f>
        <v>16.478556822789699</v>
      </c>
      <c r="O139" s="211">
        <f xml:space="preserve"> INDEX(F_Inputs!$A:$W,MATCH($C139,F_Inputs!$B:$B,0),MATCH(O$87,F_Inputs!$2:$2,0))</f>
        <v>16.5160822677786</v>
      </c>
      <c r="P139" s="211">
        <f xml:space="preserve"> INDEX(F_Inputs!$A:$W,MATCH($C139,F_Inputs!$B:$B,0),MATCH(P$87,F_Inputs!$2:$2,0))</f>
        <v>16.199325292369998</v>
      </c>
      <c r="Q139" s="211">
        <f xml:space="preserve"> INDEX(F_Inputs!$A:$W,MATCH($C139,F_Inputs!$B:$B,0),MATCH(Q$87,F_Inputs!$2:$2,0))</f>
        <v>15.710881616222601</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1.44814988641441</v>
      </c>
      <c r="N140" s="211">
        <f xml:space="preserve"> INDEX(F_Inputs!$A:$W,MATCH($C140,F_Inputs!$B:$B,0),MATCH(N$87,F_Inputs!$2:$2,0))</f>
        <v>1.44814988641441</v>
      </c>
      <c r="O140" s="211">
        <f xml:space="preserve"> INDEX(F_Inputs!$A:$W,MATCH($C140,F_Inputs!$B:$B,0),MATCH(O$87,F_Inputs!$2:$2,0))</f>
        <v>1.44814988641441</v>
      </c>
      <c r="P140" s="211">
        <f xml:space="preserve"> INDEX(F_Inputs!$A:$W,MATCH($C140,F_Inputs!$B:$B,0),MATCH(P$87,F_Inputs!$2:$2,0))</f>
        <v>1.44814988641441</v>
      </c>
      <c r="Q140" s="211">
        <f xml:space="preserve"> INDEX(F_Inputs!$A:$W,MATCH($C140,F_Inputs!$B:$B,0),MATCH(Q$87,F_Inputs!$2:$2,0))</f>
        <v>1.44814988641441</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2.9917006908249898E-2</v>
      </c>
      <c r="N141" s="211">
        <f xml:space="preserve"> INDEX(F_Inputs!$A:$W,MATCH($C141,F_Inputs!$B:$B,0),MATCH(N$87,F_Inputs!$2:$2,0))</f>
        <v>3.0830866357895999E-2</v>
      </c>
      <c r="O141" s="211">
        <f xml:space="preserve"> INDEX(F_Inputs!$A:$W,MATCH($C141,F_Inputs!$B:$B,0),MATCH(O$87,F_Inputs!$2:$2,0))</f>
        <v>3.2561723178303303E-2</v>
      </c>
      <c r="P141" s="211">
        <f xml:space="preserve"> INDEX(F_Inputs!$A:$W,MATCH($C141,F_Inputs!$B:$B,0),MATCH(P$87,F_Inputs!$2:$2,0))</f>
        <v>3.3635841685955299E-2</v>
      </c>
      <c r="Q141" s="211">
        <f xml:space="preserve"> INDEX(F_Inputs!$A:$W,MATCH($C141,F_Inputs!$B:$B,0),MATCH(Q$87,F_Inputs!$2:$2,0))</f>
        <v>3.4342194361361898E-2</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44.733887216421003</v>
      </c>
      <c r="N142" s="211">
        <f xml:space="preserve"> INDEX(F_Inputs!$A:$W,MATCH($C142,F_Inputs!$B:$B,0),MATCH(N$87,F_Inputs!$2:$2,0))</f>
        <v>42.7727038870851</v>
      </c>
      <c r="O142" s="211">
        <f xml:space="preserve"> INDEX(F_Inputs!$A:$W,MATCH($C142,F_Inputs!$B:$B,0),MATCH(O$87,F_Inputs!$2:$2,0))</f>
        <v>41.027404261123003</v>
      </c>
      <c r="P142" s="211">
        <f xml:space="preserve"> INDEX(F_Inputs!$A:$W,MATCH($C142,F_Inputs!$B:$B,0),MATCH(P$87,F_Inputs!$2:$2,0))</f>
        <v>39.458547966086499</v>
      </c>
      <c r="Q142" s="211">
        <f xml:space="preserve"> INDEX(F_Inputs!$A:$W,MATCH($C142,F_Inputs!$B:$B,0),MATCH(Q$87,F_Inputs!$2:$2,0))</f>
        <v>37.963250641383802</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774.01069156413098</v>
      </c>
      <c r="N144" s="211">
        <f xml:space="preserve"> INDEX(F_Inputs!$A:$W,MATCH($C144,F_Inputs!$B:$B,0),MATCH(N$87,F_Inputs!$2:$2,0))</f>
        <v>734.53614629436004</v>
      </c>
      <c r="O144" s="211">
        <f xml:space="preserve"> INDEX(F_Inputs!$A:$W,MATCH($C144,F_Inputs!$B:$B,0),MATCH(O$87,F_Inputs!$2:$2,0))</f>
        <v>697.44207090649502</v>
      </c>
      <c r="P144" s="211">
        <f xml:space="preserve"> INDEX(F_Inputs!$A:$W,MATCH($C144,F_Inputs!$B:$B,0),MATCH(P$87,F_Inputs!$2:$2,0))</f>
        <v>662.50022315408</v>
      </c>
      <c r="Q144" s="211">
        <f xml:space="preserve"> INDEX(F_Inputs!$A:$W,MATCH($C144,F_Inputs!$B:$B,0),MATCH(Q$87,F_Inputs!$2:$2,0))</f>
        <v>629.57396206332203</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91.571760172064501</v>
      </c>
      <c r="O145" s="211">
        <f xml:space="preserve"> INDEX(F_Inputs!$A:$W,MATCH($C145,F_Inputs!$B:$B,0),MATCH(O$87,F_Inputs!$2:$2,0))</f>
        <v>177.63058731532499</v>
      </c>
      <c r="P145" s="211">
        <f xml:space="preserve"> INDEX(F_Inputs!$A:$W,MATCH($C145,F_Inputs!$B:$B,0),MATCH(P$87,F_Inputs!$2:$2,0))</f>
        <v>249.745414742099</v>
      </c>
      <c r="Q145" s="211">
        <f xml:space="preserve"> INDEX(F_Inputs!$A:$W,MATCH($C145,F_Inputs!$B:$B,0),MATCH(Q$87,F_Inputs!$2:$2,0))</f>
        <v>320.59678194284197</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1.83527967055067</v>
      </c>
      <c r="O146" s="211">
        <f xml:space="preserve"> INDEX(F_Inputs!$A:$W,MATCH($C146,F_Inputs!$B:$B,0),MATCH(O$87,F_Inputs!$2:$2,0))</f>
        <v>3.68605700845775</v>
      </c>
      <c r="P146" s="211">
        <f xml:space="preserve"> INDEX(F_Inputs!$A:$W,MATCH($C146,F_Inputs!$B:$B,0),MATCH(P$87,F_Inputs!$2:$2,0))</f>
        <v>5.2446537095842096</v>
      </c>
      <c r="Q146" s="211">
        <f xml:space="preserve"> INDEX(F_Inputs!$A:$W,MATCH($C146,F_Inputs!$B:$B,0),MATCH(Q$87,F_Inputs!$2:$2,0))</f>
        <v>6.7325324208001502</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93.996879667485601</v>
      </c>
      <c r="N147" s="211">
        <f xml:space="preserve"> INDEX(F_Inputs!$A:$W,MATCH($C147,F_Inputs!$B:$B,0),MATCH(N$87,F_Inputs!$2:$2,0))</f>
        <v>91.315860959141304</v>
      </c>
      <c r="O147" s="211">
        <f xml:space="preserve"> INDEX(F_Inputs!$A:$W,MATCH($C147,F_Inputs!$B:$B,0),MATCH(O$87,F_Inputs!$2:$2,0))</f>
        <v>79.595035605711004</v>
      </c>
      <c r="P147" s="211">
        <f xml:space="preserve"> INDEX(F_Inputs!$A:$W,MATCH($C147,F_Inputs!$B:$B,0),MATCH(P$87,F_Inputs!$2:$2,0))</f>
        <v>80.395626360930095</v>
      </c>
      <c r="Q147" s="211">
        <f xml:space="preserve"> INDEX(F_Inputs!$A:$W,MATCH($C147,F_Inputs!$B:$B,0),MATCH(Q$87,F_Inputs!$2:$2,0))</f>
        <v>72.463641281053995</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2.4251194954211299</v>
      </c>
      <c r="N148" s="211">
        <f xml:space="preserve"> INDEX(F_Inputs!$A:$W,MATCH($C148,F_Inputs!$B:$B,0),MATCH(N$87,F_Inputs!$2:$2,0))</f>
        <v>7.0923134864314701</v>
      </c>
      <c r="O148" s="211">
        <f xml:space="preserve"> INDEX(F_Inputs!$A:$W,MATCH($C148,F_Inputs!$B:$B,0),MATCH(O$87,F_Inputs!$2:$2,0))</f>
        <v>11.166265187395201</v>
      </c>
      <c r="P148" s="211">
        <f xml:space="preserve"> INDEX(F_Inputs!$A:$W,MATCH($C148,F_Inputs!$B:$B,0),MATCH(P$87,F_Inputs!$2:$2,0))</f>
        <v>14.7889128697706</v>
      </c>
      <c r="Q148" s="211">
        <f xml:space="preserve"> INDEX(F_Inputs!$A:$W,MATCH($C148,F_Inputs!$B:$B,0),MATCH(Q$87,F_Inputs!$2:$2,0))</f>
        <v>18.068988409707199</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86.204520352895202</v>
      </c>
      <c r="N149" s="211">
        <f xml:space="preserve"> INDEX(F_Inputs!$A:$W,MATCH($C149,F_Inputs!$B:$B,0),MATCH(N$87,F_Inputs!$2:$2,0))</f>
        <v>163.933677861126</v>
      </c>
      <c r="O149" s="211">
        <f xml:space="preserve"> INDEX(F_Inputs!$A:$W,MATCH($C149,F_Inputs!$B:$B,0),MATCH(O$87,F_Inputs!$2:$2,0))</f>
        <v>225.802129309837</v>
      </c>
      <c r="P149" s="211">
        <f xml:space="preserve"> INDEX(F_Inputs!$A:$W,MATCH($C149,F_Inputs!$B:$B,0),MATCH(P$87,F_Inputs!$2:$2,0))</f>
        <v>283.899041449501</v>
      </c>
      <c r="Q149" s="211">
        <f xml:space="preserve"> INDEX(F_Inputs!$A:$W,MATCH($C149,F_Inputs!$B:$B,0),MATCH(Q$87,F_Inputs!$2:$2,0))</f>
        <v>331.07657530458999</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1701.65980280505</v>
      </c>
      <c r="N150" s="211">
        <f xml:space="preserve"> INDEX(F_Inputs!$A:$W,MATCH($C150,F_Inputs!$B:$B,0),MATCH(N$87,F_Inputs!$2:$2,0))</f>
        <v>1740.7326632158599</v>
      </c>
      <c r="O150" s="211">
        <f xml:space="preserve"> INDEX(F_Inputs!$A:$W,MATCH($C150,F_Inputs!$B:$B,0),MATCH(O$87,F_Inputs!$2:$2,0))</f>
        <v>1780.7585985936</v>
      </c>
      <c r="P150" s="211">
        <f xml:space="preserve"> INDEX(F_Inputs!$A:$W,MATCH($C150,F_Inputs!$B:$B,0),MATCH(P$87,F_Inputs!$2:$2,0))</f>
        <v>1810.5619747840101</v>
      </c>
      <c r="Q150" s="211">
        <f xml:space="preserve"> INDEX(F_Inputs!$A:$W,MATCH($C150,F_Inputs!$B:$B,0),MATCH(Q$87,F_Inputs!$2:$2,0))</f>
        <v>1841.1204571011299</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37.511227140209598</v>
      </c>
      <c r="N151" s="211">
        <f xml:space="preserve"> INDEX(F_Inputs!$A:$W,MATCH($C151,F_Inputs!$B:$B,0),MATCH(N$87,F_Inputs!$2:$2,0))</f>
        <v>42.766924378510701</v>
      </c>
      <c r="O151" s="211">
        <f xml:space="preserve"> INDEX(F_Inputs!$A:$W,MATCH($C151,F_Inputs!$B:$B,0),MATCH(O$87,F_Inputs!$2:$2,0))</f>
        <v>45.615678136232802</v>
      </c>
      <c r="P151" s="211">
        <f xml:space="preserve"> INDEX(F_Inputs!$A:$W,MATCH($C151,F_Inputs!$B:$B,0),MATCH(P$87,F_Inputs!$2:$2,0))</f>
        <v>46.687803989278301</v>
      </c>
      <c r="Q151" s="211">
        <f xml:space="preserve"> INDEX(F_Inputs!$A:$W,MATCH($C151,F_Inputs!$B:$B,0),MATCH(Q$87,F_Inputs!$2:$2,0))</f>
        <v>47.141791839371102</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1638.7041595922001</v>
      </c>
      <c r="N152" s="211">
        <f xml:space="preserve"> INDEX(F_Inputs!$A:$W,MATCH($C152,F_Inputs!$B:$B,0),MATCH(N$87,F_Inputs!$2:$2,0))</f>
        <v>1643.4461590337201</v>
      </c>
      <c r="O152" s="211">
        <f xml:space="preserve"> INDEX(F_Inputs!$A:$W,MATCH($C152,F_Inputs!$B:$B,0),MATCH(O$87,F_Inputs!$2:$2,0))</f>
        <v>1636.9820025558199</v>
      </c>
      <c r="P152" s="211">
        <f xml:space="preserve"> INDEX(F_Inputs!$A:$W,MATCH($C152,F_Inputs!$B:$B,0),MATCH(P$87,F_Inputs!$2:$2,0))</f>
        <v>1630.3729868918799</v>
      </c>
      <c r="Q152" s="211">
        <f xml:space="preserve"> INDEX(F_Inputs!$A:$W,MATCH($C152,F_Inputs!$B:$B,0),MATCH(Q$87,F_Inputs!$2:$2,0))</f>
        <v>1616.10391585508</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5.1999999999999998E-2</v>
      </c>
      <c r="N153" s="290">
        <f xml:space="preserve"> INDEX(F_Inputs!$A:$W,MATCH($C153,F_Inputs!$B:$B,0),MATCH(N$87,F_Inputs!$2:$2,0))</f>
        <v>5.1999999999999998E-2</v>
      </c>
      <c r="O153" s="290">
        <f xml:space="preserve"> INDEX(F_Inputs!$A:$W,MATCH($C153,F_Inputs!$B:$B,0),MATCH(O$87,F_Inputs!$2:$2,0))</f>
        <v>5.1999999999999998E-2</v>
      </c>
      <c r="P153" s="290">
        <f xml:space="preserve"> INDEX(F_Inputs!$A:$W,MATCH($C153,F_Inputs!$B:$B,0),MATCH(P$87,F_Inputs!$2:$2,0))</f>
        <v>5.1999999999999998E-2</v>
      </c>
      <c r="Q153" s="290">
        <f xml:space="preserve"> INDEX(F_Inputs!$A:$W,MATCH($C153,F_Inputs!$B:$B,0),MATCH(Q$87,F_Inputs!$2:$2,0))</f>
        <v>5.1999999999999998E-2</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41.895108772290797</v>
      </c>
      <c r="N156" s="211">
        <f xml:space="preserve"> INDEX(F_Inputs!$A:$W,MATCH($C156,F_Inputs!$B:$B,0),MATCH(N$87,F_Inputs!$2:$2,0))</f>
        <v>38.972137253447301</v>
      </c>
      <c r="O156" s="211">
        <f xml:space="preserve"> INDEX(F_Inputs!$A:$W,MATCH($C156,F_Inputs!$B:$B,0),MATCH(O$87,F_Inputs!$2:$2,0))</f>
        <v>36.441734938630297</v>
      </c>
      <c r="P156" s="211">
        <f xml:space="preserve"> INDEX(F_Inputs!$A:$W,MATCH($C156,F_Inputs!$B:$B,0),MATCH(P$87,F_Inputs!$2:$2,0))</f>
        <v>34.139041659851102</v>
      </c>
      <c r="Q156" s="211">
        <f xml:space="preserve"> INDEX(F_Inputs!$A:$W,MATCH($C156,F_Inputs!$B:$B,0),MATCH(Q$87,F_Inputs!$2:$2,0))</f>
        <v>31.997240119811998</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1.0162953825730801</v>
      </c>
      <c r="N157" s="211">
        <f xml:space="preserve"> INDEX(F_Inputs!$A:$W,MATCH($C157,F_Inputs!$B:$B,0),MATCH(N$87,F_Inputs!$2:$2,0))</f>
        <v>1.1530939055817799</v>
      </c>
      <c r="O157" s="211">
        <f xml:space="preserve"> INDEX(F_Inputs!$A:$W,MATCH($C157,F_Inputs!$B:$B,0),MATCH(O$87,F_Inputs!$2:$2,0))</f>
        <v>1.1480488753436</v>
      </c>
      <c r="P157" s="211">
        <f xml:space="preserve"> INDEX(F_Inputs!$A:$W,MATCH($C157,F_Inputs!$B:$B,0),MATCH(P$87,F_Inputs!$2:$2,0))</f>
        <v>1.09244933311526</v>
      </c>
      <c r="Q157" s="211">
        <f xml:space="preserve"> INDEX(F_Inputs!$A:$W,MATCH($C157,F_Inputs!$B:$B,0),MATCH(Q$87,F_Inputs!$2:$2,0))</f>
        <v>1.0239116838340101</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3.9392669014165</v>
      </c>
      <c r="N158" s="211">
        <f xml:space="preserve"> INDEX(F_Inputs!$A:$W,MATCH($C158,F_Inputs!$B:$B,0),MATCH(N$87,F_Inputs!$2:$2,0))</f>
        <v>3.6834962203988701</v>
      </c>
      <c r="O158" s="211">
        <f xml:space="preserve"> INDEX(F_Inputs!$A:$W,MATCH($C158,F_Inputs!$B:$B,0),MATCH(O$87,F_Inputs!$2:$2,0))</f>
        <v>3.4507421541227998</v>
      </c>
      <c r="P158" s="211">
        <f xml:space="preserve"> INDEX(F_Inputs!$A:$W,MATCH($C158,F_Inputs!$B:$B,0),MATCH(P$87,F_Inputs!$2:$2,0))</f>
        <v>3.23425087315431</v>
      </c>
      <c r="Q158" s="211">
        <f xml:space="preserve"> INDEX(F_Inputs!$A:$W,MATCH($C158,F_Inputs!$B:$B,0),MATCH(Q$87,F_Inputs!$2:$2,0))</f>
        <v>3.0313417355747001</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36.687887103490702</v>
      </c>
      <c r="N159" s="211">
        <f xml:space="preserve"> INDEX(F_Inputs!$A:$W,MATCH($C159,F_Inputs!$B:$B,0),MATCH(N$87,F_Inputs!$2:$2,0))</f>
        <v>33.631750738542699</v>
      </c>
      <c r="O159" s="211">
        <f xml:space="preserve"> INDEX(F_Inputs!$A:$W,MATCH($C159,F_Inputs!$B:$B,0),MATCH(O$87,F_Inputs!$2:$2,0))</f>
        <v>30.8661054192007</v>
      </c>
      <c r="P159" s="211">
        <f xml:space="preserve"> INDEX(F_Inputs!$A:$W,MATCH($C159,F_Inputs!$B:$B,0),MATCH(P$87,F_Inputs!$2:$2,0))</f>
        <v>28.334613167338901</v>
      </c>
      <c r="Q159" s="211">
        <f xml:space="preserve"> INDEX(F_Inputs!$A:$W,MATCH($C159,F_Inputs!$B:$B,0),MATCH(Q$87,F_Inputs!$2:$2,0))</f>
        <v>26.010741959149499</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41.895108772290797</v>
      </c>
      <c r="N160" s="211">
        <f xml:space="preserve"> INDEX(F_Inputs!$A:$W,MATCH($C160,F_Inputs!$B:$B,0),MATCH(N$87,F_Inputs!$2:$2,0))</f>
        <v>38.803790709565199</v>
      </c>
      <c r="O160" s="211">
        <f xml:space="preserve"> INDEX(F_Inputs!$A:$W,MATCH($C160,F_Inputs!$B:$B,0),MATCH(O$87,F_Inputs!$2:$2,0))</f>
        <v>35.947914328893503</v>
      </c>
      <c r="P160" s="211">
        <f xml:space="preserve"> INDEX(F_Inputs!$A:$W,MATCH($C160,F_Inputs!$B:$B,0),MATCH(P$87,F_Inputs!$2:$2,0))</f>
        <v>33.325380493179601</v>
      </c>
      <c r="Q160" s="211">
        <f xml:space="preserve"> INDEX(F_Inputs!$A:$W,MATCH($C160,F_Inputs!$B:$B,0),MATCH(Q$87,F_Inputs!$2:$2,0))</f>
        <v>30.901698885747699</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0.83093252870588497</v>
      </c>
      <c r="N161" s="211">
        <f xml:space="preserve"> INDEX(F_Inputs!$A:$W,MATCH($C161,F_Inputs!$B:$B,0),MATCH(N$87,F_Inputs!$2:$2,0))</f>
        <v>0.77770491793269703</v>
      </c>
      <c r="O161" s="211">
        <f xml:space="preserve"> INDEX(F_Inputs!$A:$W,MATCH($C161,F_Inputs!$B:$B,0),MATCH(O$87,F_Inputs!$2:$2,0))</f>
        <v>0.745964214576602</v>
      </c>
      <c r="P161" s="211">
        <f xml:space="preserve"> INDEX(F_Inputs!$A:$W,MATCH($C161,F_Inputs!$B:$B,0),MATCH(P$87,F_Inputs!$2:$2,0))</f>
        <v>0.69983299035679003</v>
      </c>
      <c r="Q161" s="211">
        <f xml:space="preserve"> INDEX(F_Inputs!$A:$W,MATCH($C161,F_Inputs!$B:$B,0),MATCH(Q$87,F_Inputs!$2:$2,0))</f>
        <v>0.64893567660074802</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3.92225059143149</v>
      </c>
      <c r="N164" s="211">
        <f xml:space="preserve"> INDEX(F_Inputs!$A:$W,MATCH($C164,F_Inputs!$B:$B,0),MATCH(N$87,F_Inputs!$2:$2,0))</f>
        <v>3.6335812986042999</v>
      </c>
      <c r="O164" s="211">
        <f xml:space="preserve"> INDEX(F_Inputs!$A:$W,MATCH($C164,F_Inputs!$B:$B,0),MATCH(O$87,F_Inputs!$2:$2,0))</f>
        <v>3.3684980502905599</v>
      </c>
      <c r="P164" s="211">
        <f xml:space="preserve"> INDEX(F_Inputs!$A:$W,MATCH($C164,F_Inputs!$B:$B,0),MATCH(P$87,F_Inputs!$2:$2,0))</f>
        <v>3.12351459778864</v>
      </c>
      <c r="Q164" s="211">
        <f xml:space="preserve"> INDEX(F_Inputs!$A:$W,MATCH($C164,F_Inputs!$B:$B,0),MATCH(Q$87,F_Inputs!$2:$2,0))</f>
        <v>2.8963482528235902</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36.529407753075603</v>
      </c>
      <c r="N166" s="211">
        <f xml:space="preserve"> INDEX(F_Inputs!$A:$W,MATCH($C166,F_Inputs!$B:$B,0),MATCH(N$87,F_Inputs!$2:$2,0))</f>
        <v>33.176008121343301</v>
      </c>
      <c r="O166" s="211">
        <f xml:space="preserve"> INDEX(F_Inputs!$A:$W,MATCH($C166,F_Inputs!$B:$B,0),MATCH(O$87,F_Inputs!$2:$2,0))</f>
        <v>30.130450575804002</v>
      </c>
      <c r="P166" s="211">
        <f xml:space="preserve"> INDEX(F_Inputs!$A:$W,MATCH($C166,F_Inputs!$B:$B,0),MATCH(P$87,F_Inputs!$2:$2,0))</f>
        <v>27.364475212945202</v>
      </c>
      <c r="Q166" s="211">
        <f xml:space="preserve"> INDEX(F_Inputs!$A:$W,MATCH($C166,F_Inputs!$B:$B,0),MATCH(Q$87,F_Inputs!$2:$2,0))</f>
        <v>24.852416388396801</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4.5294736451888404</v>
      </c>
      <c r="O167" s="211">
        <f xml:space="preserve"> INDEX(F_Inputs!$A:$W,MATCH($C167,F_Inputs!$B:$B,0),MATCH(O$87,F_Inputs!$2:$2,0))</f>
        <v>9.1456758953900295</v>
      </c>
      <c r="P167" s="211">
        <f xml:space="preserve"> INDEX(F_Inputs!$A:$W,MATCH($C167,F_Inputs!$B:$B,0),MATCH(P$87,F_Inputs!$2:$2,0))</f>
        <v>14.0712775448101</v>
      </c>
      <c r="Q167" s="211">
        <f xml:space="preserve"> INDEX(F_Inputs!$A:$W,MATCH($C167,F_Inputs!$B:$B,0),MATCH(Q$87,F_Inputs!$2:$2,0))</f>
        <v>18.8135835463825</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9.0779634285615807E-2</v>
      </c>
      <c r="O168" s="211">
        <f xml:space="preserve"> INDEX(F_Inputs!$A:$W,MATCH($C168,F_Inputs!$B:$B,0),MATCH(O$87,F_Inputs!$2:$2,0))</f>
        <v>0.18978422151721999</v>
      </c>
      <c r="P168" s="211">
        <f xml:space="preserve"> INDEX(F_Inputs!$A:$W,MATCH($C168,F_Inputs!$B:$B,0),MATCH(P$87,F_Inputs!$2:$2,0))</f>
        <v>0.29549682844101999</v>
      </c>
      <c r="Q168" s="211">
        <f xml:space="preserve"> INDEX(F_Inputs!$A:$W,MATCH($C168,F_Inputs!$B:$B,0),MATCH(Q$87,F_Inputs!$2:$2,0))</f>
        <v>0.39508525447406001</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4.6351551833696698</v>
      </c>
      <c r="N169" s="211">
        <f xml:space="preserve"> INDEX(F_Inputs!$A:$W,MATCH($C169,F_Inputs!$B:$B,0),MATCH(N$87,F_Inputs!$2:$2,0))</f>
        <v>4.8466088471752</v>
      </c>
      <c r="O169" s="211">
        <f xml:space="preserve"> INDEX(F_Inputs!$A:$W,MATCH($C169,F_Inputs!$B:$B,0),MATCH(O$87,F_Inputs!$2:$2,0))</f>
        <v>5.2819427028590002</v>
      </c>
      <c r="P169" s="211">
        <f xml:space="preserve"> INDEX(F_Inputs!$A:$W,MATCH($C169,F_Inputs!$B:$B,0),MATCH(P$87,F_Inputs!$2:$2,0))</f>
        <v>5.2209722518948496</v>
      </c>
      <c r="Q169" s="211">
        <f xml:space="preserve"> INDEX(F_Inputs!$A:$W,MATCH($C169,F_Inputs!$B:$B,0),MATCH(Q$87,F_Inputs!$2:$2,0))</f>
        <v>5.0327377310278498</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0.105681538180828</v>
      </c>
      <c r="N170" s="211">
        <f xml:space="preserve"> INDEX(F_Inputs!$A:$W,MATCH($C170,F_Inputs!$B:$B,0),MATCH(N$87,F_Inputs!$2:$2,0))</f>
        <v>0.32118623125962997</v>
      </c>
      <c r="O170" s="211">
        <f xml:space="preserve"> INDEX(F_Inputs!$A:$W,MATCH($C170,F_Inputs!$B:$B,0),MATCH(O$87,F_Inputs!$2:$2,0))</f>
        <v>0.54612527495615604</v>
      </c>
      <c r="P170" s="211">
        <f xml:space="preserve"> INDEX(F_Inputs!$A:$W,MATCH($C170,F_Inputs!$B:$B,0),MATCH(P$87,F_Inputs!$2:$2,0))</f>
        <v>0.77416307876345303</v>
      </c>
      <c r="Q170" s="211">
        <f xml:space="preserve"> INDEX(F_Inputs!$A:$W,MATCH($C170,F_Inputs!$B:$B,0),MATCH(Q$87,F_Inputs!$2:$2,0))</f>
        <v>0.99066171758649402</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4.26399036450651</v>
      </c>
      <c r="N171" s="211">
        <f xml:space="preserve"> INDEX(F_Inputs!$A:$W,MATCH($C171,F_Inputs!$B:$B,0),MATCH(N$87,F_Inputs!$2:$2,0))</f>
        <v>8.4404623590848598</v>
      </c>
      <c r="O171" s="211">
        <f xml:space="preserve"> INDEX(F_Inputs!$A:$W,MATCH($C171,F_Inputs!$B:$B,0),MATCH(O$87,F_Inputs!$2:$2,0))</f>
        <v>12.722253319481</v>
      </c>
      <c r="P171" s="211">
        <f xml:space="preserve"> INDEX(F_Inputs!$A:$W,MATCH($C171,F_Inputs!$B:$B,0),MATCH(P$87,F_Inputs!$2:$2,0))</f>
        <v>16.6600497443557</v>
      </c>
      <c r="Q171" s="211">
        <f xml:space="preserve"> INDEX(F_Inputs!$A:$W,MATCH($C171,F_Inputs!$B:$B,0),MATCH(Q$87,F_Inputs!$2:$2,0))</f>
        <v>20.165820401997301</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83.790217544581495</v>
      </c>
      <c r="N172" s="211">
        <f xml:space="preserve"> INDEX(F_Inputs!$A:$W,MATCH($C172,F_Inputs!$B:$B,0),MATCH(N$87,F_Inputs!$2:$2,0))</f>
        <v>82.305401608201294</v>
      </c>
      <c r="O172" s="211">
        <f xml:space="preserve"> INDEX(F_Inputs!$A:$W,MATCH($C172,F_Inputs!$B:$B,0),MATCH(O$87,F_Inputs!$2:$2,0))</f>
        <v>81.535325162913793</v>
      </c>
      <c r="P172" s="211">
        <f xml:space="preserve"> INDEX(F_Inputs!$A:$W,MATCH($C172,F_Inputs!$B:$B,0),MATCH(P$87,F_Inputs!$2:$2,0))</f>
        <v>81.535699697840698</v>
      </c>
      <c r="Q172" s="211">
        <f xml:space="preserve"> INDEX(F_Inputs!$A:$W,MATCH($C172,F_Inputs!$B:$B,0),MATCH(Q$87,F_Inputs!$2:$2,0))</f>
        <v>81.7125225519422</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1.84722791127897</v>
      </c>
      <c r="N173" s="211">
        <f xml:space="preserve"> INDEX(F_Inputs!$A:$W,MATCH($C173,F_Inputs!$B:$B,0),MATCH(N$87,F_Inputs!$2:$2,0))</f>
        <v>2.0215784578000999</v>
      </c>
      <c r="O173" s="211">
        <f xml:space="preserve"> INDEX(F_Inputs!$A:$W,MATCH($C173,F_Inputs!$B:$B,0),MATCH(O$87,F_Inputs!$2:$2,0))</f>
        <v>2.08379731143742</v>
      </c>
      <c r="P173" s="211">
        <f xml:space="preserve"> INDEX(F_Inputs!$A:$W,MATCH($C173,F_Inputs!$B:$B,0),MATCH(P$87,F_Inputs!$2:$2,0))</f>
        <v>2.08777915191307</v>
      </c>
      <c r="Q173" s="211">
        <f xml:space="preserve"> INDEX(F_Inputs!$A:$W,MATCH($C173,F_Inputs!$B:$B,0),MATCH(Q$87,F_Inputs!$2:$2,0))</f>
        <v>2.06793261490881</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77.481285221072895</v>
      </c>
      <c r="N174" s="211">
        <f xml:space="preserve"> INDEX(F_Inputs!$A:$W,MATCH($C174,F_Inputs!$B:$B,0),MATCH(N$87,F_Inputs!$2:$2,0))</f>
        <v>75.248221218970897</v>
      </c>
      <c r="O174" s="211">
        <f xml:space="preserve"> INDEX(F_Inputs!$A:$W,MATCH($C174,F_Inputs!$B:$B,0),MATCH(O$87,F_Inputs!$2:$2,0))</f>
        <v>73.718809314485696</v>
      </c>
      <c r="P174" s="211">
        <f xml:space="preserve"> INDEX(F_Inputs!$A:$W,MATCH($C174,F_Inputs!$B:$B,0),MATCH(P$87,F_Inputs!$2:$2,0))</f>
        <v>72.359138124639799</v>
      </c>
      <c r="Q174" s="211">
        <f xml:space="preserve"> INDEX(F_Inputs!$A:$W,MATCH($C174,F_Inputs!$B:$B,0),MATCH(Q$87,F_Inputs!$2:$2,0))</f>
        <v>71.028978749543697</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9.1800000000000007E-2</v>
      </c>
      <c r="N175" s="290">
        <f xml:space="preserve"> INDEX(F_Inputs!$A:$W,MATCH($C175,F_Inputs!$B:$B,0),MATCH(N$87,F_Inputs!$2:$2,0))</f>
        <v>9.1800000000000007E-2</v>
      </c>
      <c r="O175" s="290">
        <f xml:space="preserve"> INDEX(F_Inputs!$A:$W,MATCH($C175,F_Inputs!$B:$B,0),MATCH(O$87,F_Inputs!$2:$2,0))</f>
        <v>9.1800000000000007E-2</v>
      </c>
      <c r="P175" s="290">
        <f xml:space="preserve"> INDEX(F_Inputs!$A:$W,MATCH($C175,F_Inputs!$B:$B,0),MATCH(P$87,F_Inputs!$2:$2,0))</f>
        <v>9.1800000000000007E-2</v>
      </c>
      <c r="Q175" s="290">
        <f xml:space="preserve"> INDEX(F_Inputs!$A:$W,MATCH($C175,F_Inputs!$B:$B,0),MATCH(Q$87,F_Inputs!$2:$2,0))</f>
        <v>9.1800000000000007E-2</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South West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South West Water</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9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South West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69.397842562853199</v>
      </c>
      <c r="N11" s="297">
        <f>Inp!N$90</f>
        <v>69.290052973773101</v>
      </c>
      <c r="O11" s="297">
        <f>Inp!O$90</f>
        <v>69.542410114059393</v>
      </c>
      <c r="P11" s="297">
        <f>Inp!P$90</f>
        <v>69.925574221338394</v>
      </c>
      <c r="Q11" s="297">
        <f>Inp!Q$90</f>
        <v>70.344680142991393</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1.68345921574045</v>
      </c>
      <c r="N12" s="297">
        <f>Inp!N$91</f>
        <v>2.0501297447942499</v>
      </c>
      <c r="O12" s="297">
        <f>Inp!O$91</f>
        <v>2.1908420621186302</v>
      </c>
      <c r="P12" s="297">
        <f>Inp!P$91</f>
        <v>2.2376183750828802</v>
      </c>
      <c r="Q12" s="297">
        <f>Inp!Q$91</f>
        <v>2.2510297645757702</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1.7912488048205599</v>
      </c>
      <c r="N13" s="297">
        <f>Inp!N$92</f>
        <v>1.7977726045079001</v>
      </c>
      <c r="O13" s="297">
        <f>Inp!O$92</f>
        <v>1.80767795483969</v>
      </c>
      <c r="P13" s="297">
        <f>Inp!P$92</f>
        <v>1.81851245342982</v>
      </c>
      <c r="Q13" s="297">
        <f>Inp!Q$92</f>
        <v>1.8294118896706899</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69.397842562853199</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66.626006149046532</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65.330269074390159</v>
      </c>
      <c r="N20" s="84">
        <f t="shared" si="2"/>
        <v>63.947169205823528</v>
      </c>
      <c r="O20" s="84">
        <f t="shared" si="2"/>
        <v>62.875325648353609</v>
      </c>
      <c r="P20" s="84">
        <f t="shared" si="2"/>
        <v>61.921405991477478</v>
      </c>
      <c r="Q20" s="84">
        <f t="shared" si="2"/>
        <v>61.011300813347603</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1.5847876458187651</v>
      </c>
      <c r="N21" s="84">
        <f t="shared" si="3"/>
        <v>1.892046376900191</v>
      </c>
      <c r="O21" s="84">
        <f t="shared" si="3"/>
        <v>1.9808043447716306</v>
      </c>
      <c r="P21" s="84">
        <f t="shared" si="3"/>
        <v>1.981484991727325</v>
      </c>
      <c r="Q21" s="84">
        <f t="shared" si="3"/>
        <v>1.9523616260271628</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1.6862594293492648</v>
      </c>
      <c r="N22" s="84">
        <f t="shared" si="4"/>
        <v>1.6591482326846403</v>
      </c>
      <c r="O22" s="84">
        <f t="shared" si="4"/>
        <v>1.6343744758267595</v>
      </c>
      <c r="P22" s="84">
        <f t="shared" si="4"/>
        <v>1.6103528527767645</v>
      </c>
      <c r="Q22" s="84">
        <f t="shared" si="4"/>
        <v>1.5866842934722418</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65.330269074390159</v>
      </c>
      <c r="N24" s="84">
        <f t="shared" si="5"/>
        <v>63.947169205823528</v>
      </c>
      <c r="O24" s="84">
        <f t="shared" si="5"/>
        <v>62.875325648353609</v>
      </c>
      <c r="P24" s="84">
        <f t="shared" si="5"/>
        <v>61.921405991477478</v>
      </c>
      <c r="Q24" s="84">
        <f t="shared" si="5"/>
        <v>61.011300813347603</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1.5847876458187651</v>
      </c>
      <c r="N25" s="84">
        <f t="shared" si="6"/>
        <v>1.892046376900191</v>
      </c>
      <c r="O25" s="84">
        <f t="shared" si="6"/>
        <v>1.9808043447716306</v>
      </c>
      <c r="P25" s="84">
        <f t="shared" si="6"/>
        <v>1.981484991727325</v>
      </c>
      <c r="Q25" s="84">
        <f t="shared" si="6"/>
        <v>1.9523616260271628</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66.915056720208923</v>
      </c>
      <c r="N26" s="212">
        <f t="shared" si="7"/>
        <v>65.839215582723725</v>
      </c>
      <c r="O26" s="212">
        <f t="shared" si="7"/>
        <v>64.856129993125236</v>
      </c>
      <c r="P26" s="212">
        <f t="shared" si="7"/>
        <v>63.902890983204806</v>
      </c>
      <c r="Q26" s="212">
        <f t="shared" si="7"/>
        <v>62.963662439374765</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66.915056720208923</v>
      </c>
      <c r="N28" s="314">
        <f t="shared" si="8"/>
        <v>65.839215582723725</v>
      </c>
      <c r="O28" s="314">
        <f t="shared" si="8"/>
        <v>64.856129993125236</v>
      </c>
      <c r="P28" s="314">
        <f t="shared" si="8"/>
        <v>63.902890983204806</v>
      </c>
      <c r="Q28" s="314">
        <f t="shared" si="8"/>
        <v>62.963662439374765</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1.6862594293492648</v>
      </c>
      <c r="N29" s="314">
        <f t="shared" si="9"/>
        <v>1.6591482326846403</v>
      </c>
      <c r="O29" s="314">
        <f t="shared" si="9"/>
        <v>1.6343744758267595</v>
      </c>
      <c r="P29" s="314">
        <f t="shared" si="9"/>
        <v>1.6103528527767645</v>
      </c>
      <c r="Q29" s="314">
        <f t="shared" si="9"/>
        <v>1.5866842934722418</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65.22879729085966</v>
      </c>
      <c r="N30" s="317">
        <f t="shared" si="10"/>
        <v>64.180067350039081</v>
      </c>
      <c r="O30" s="317">
        <f t="shared" si="10"/>
        <v>63.221755517298476</v>
      </c>
      <c r="P30" s="317">
        <f t="shared" si="10"/>
        <v>62.292538130428042</v>
      </c>
      <c r="Q30" s="317">
        <f t="shared" si="10"/>
        <v>61.376978145902527</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66.915056720208923</v>
      </c>
      <c r="N32" s="91">
        <f t="shared" si="11"/>
        <v>65.839215582723725</v>
      </c>
      <c r="O32" s="91">
        <f t="shared" si="11"/>
        <v>64.856129993125236</v>
      </c>
      <c r="P32" s="91">
        <f t="shared" si="11"/>
        <v>63.902890983204806</v>
      </c>
      <c r="Q32" s="91">
        <f t="shared" si="11"/>
        <v>62.963662439374765</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65.22879729085966</v>
      </c>
      <c r="N33" s="91">
        <f t="shared" si="12"/>
        <v>64.180067350039081</v>
      </c>
      <c r="O33" s="91">
        <f t="shared" si="12"/>
        <v>63.221755517298476</v>
      </c>
      <c r="P33" s="91">
        <f t="shared" si="12"/>
        <v>62.292538130428042</v>
      </c>
      <c r="Q33" s="91">
        <f t="shared" si="12"/>
        <v>61.376978145902527</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66.071927005534292</v>
      </c>
      <c r="N34" s="317">
        <f t="shared" si="13"/>
        <v>65.009641466381396</v>
      </c>
      <c r="O34" s="317">
        <f t="shared" si="13"/>
        <v>64.038942755211849</v>
      </c>
      <c r="P34" s="317">
        <f t="shared" si="13"/>
        <v>63.097714556816427</v>
      </c>
      <c r="Q34" s="317">
        <f t="shared" si="13"/>
        <v>62.17032029263865</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65.22879729085966</v>
      </c>
      <c r="N37" s="84">
        <f t="shared" si="14"/>
        <v>64.180067350039081</v>
      </c>
      <c r="O37" s="84">
        <f t="shared" si="14"/>
        <v>63.221755517298476</v>
      </c>
      <c r="P37" s="84">
        <f t="shared" si="14"/>
        <v>62.292538130428042</v>
      </c>
      <c r="Q37" s="84">
        <f t="shared" si="14"/>
        <v>61.376978145902527</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65.228797290859603</v>
      </c>
      <c r="N38" s="182">
        <f xml:space="preserve"> Inp!N$93</f>
        <v>64.180067350039096</v>
      </c>
      <c r="O38" s="182">
        <f xml:space="preserve"> Inp!O$93</f>
        <v>63.221755517298497</v>
      </c>
      <c r="P38" s="182">
        <f xml:space="preserve"> Inp!P$93</f>
        <v>62.292538130427999</v>
      </c>
      <c r="Q38" s="182">
        <f xml:space="preserve"> Inp!Q$93</f>
        <v>61.376978145902498</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69.397842562853199</v>
      </c>
      <c r="N45" s="156">
        <f>Inp!N$94</f>
        <v>68.990743216453595</v>
      </c>
      <c r="O45" s="156">
        <f>Inp!O$94</f>
        <v>68.600043472544797</v>
      </c>
      <c r="P45" s="156">
        <f>Inp!P$94</f>
        <v>68.258986012214194</v>
      </c>
      <c r="Q45" s="156">
        <f>Inp!Q$94</f>
        <v>67.936175615565304</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1.37641186518708</v>
      </c>
      <c r="N46" s="156">
        <f>Inp!N$95</f>
        <v>1.38271131016182</v>
      </c>
      <c r="O46" s="156">
        <f>Inp!O$95</f>
        <v>1.4235367615691299</v>
      </c>
      <c r="P46" s="156">
        <f>Inp!P$95</f>
        <v>1.4334387062565399</v>
      </c>
      <c r="Q46" s="156">
        <f>Inp!Q$95</f>
        <v>1.42665968792697</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1.7835112115866101</v>
      </c>
      <c r="N48" s="156">
        <f>Inp!N$98</f>
        <v>1.77341105407071</v>
      </c>
      <c r="O48" s="156">
        <f>Inp!O$98</f>
        <v>1.76459422189967</v>
      </c>
      <c r="P48" s="156">
        <f>Inp!P$98</f>
        <v>1.7562491029054601</v>
      </c>
      <c r="Q48" s="156">
        <f>Inp!Q$98</f>
        <v>1.74794344964801</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69.397842562853199</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260" customFormat="1" hidden="1" outlineLevel="2">
      <c r="A55" s="257"/>
      <c r="B55" s="258"/>
      <c r="C55" s="259"/>
      <c r="D55" s="256"/>
      <c r="E55" s="273" t="str">
        <f>Time!E$39</f>
        <v>Acquisition / initial balance date flag</v>
      </c>
      <c r="F55" s="273">
        <f>Time!F$39</f>
        <v>0</v>
      </c>
      <c r="G55" s="273" t="str">
        <f>Time!G$39</f>
        <v>flag</v>
      </c>
      <c r="H55" s="273">
        <f>Time!H$39</f>
        <v>1</v>
      </c>
      <c r="I55" s="273">
        <f>Time!I$39</f>
        <v>0</v>
      </c>
      <c r="J55" s="273">
        <f>Time!J$39</f>
        <v>0</v>
      </c>
      <c r="K55" s="273">
        <f>Time!K$39</f>
        <v>0</v>
      </c>
      <c r="L55" s="273">
        <f>Time!L$39</f>
        <v>1</v>
      </c>
      <c r="M55" s="273">
        <f>Time!M$39</f>
        <v>0</v>
      </c>
      <c r="N55" s="273">
        <f>Time!N$39</f>
        <v>0</v>
      </c>
      <c r="O55" s="273">
        <f>Time!O$39</f>
        <v>0</v>
      </c>
      <c r="P55" s="273">
        <f>Time!P$39</f>
        <v>0</v>
      </c>
      <c r="Q55" s="273">
        <f>Time!Q$39</f>
        <v>0</v>
      </c>
    </row>
    <row r="56" spans="1:17" s="188" customFormat="1" hidden="1" outlineLevel="2">
      <c r="A56" s="184"/>
      <c r="B56" s="217"/>
      <c r="C56" s="186"/>
      <c r="D56" s="187"/>
      <c r="E56" s="182" t="str">
        <f>Inp!E$96</f>
        <v>RCV other adjustments balance - WR - real</v>
      </c>
      <c r="F56" s="182">
        <f>Inp!F$96</f>
        <v>0</v>
      </c>
      <c r="G56" s="182" t="str">
        <f>Inp!G$96</f>
        <v>£m</v>
      </c>
      <c r="H56" s="182">
        <f>Inp!H$96</f>
        <v>0</v>
      </c>
      <c r="I56" s="182">
        <f>Inp!I$96</f>
        <v>0</v>
      </c>
      <c r="J56" s="182">
        <f>Inp!J$96</f>
        <v>0</v>
      </c>
      <c r="K56" s="182">
        <f>Inp!K$96</f>
        <v>0</v>
      </c>
      <c r="L56" s="182">
        <f>Inp!L$96</f>
        <v>0</v>
      </c>
      <c r="M56" s="182">
        <f>Inp!M$96</f>
        <v>0</v>
      </c>
      <c r="N56" s="182">
        <f>Inp!N$96</f>
        <v>0</v>
      </c>
      <c r="O56" s="182">
        <f>Inp!O$96</f>
        <v>0</v>
      </c>
      <c r="P56" s="182">
        <f>Inp!P$96</f>
        <v>0</v>
      </c>
      <c r="Q56" s="182">
        <f>Inp!Q$96</f>
        <v>0</v>
      </c>
    </row>
    <row r="57" spans="1:17" s="241" customFormat="1" hidden="1" outlineLevel="2">
      <c r="A57" s="238"/>
      <c r="B57" s="242"/>
      <c r="C57" s="239"/>
      <c r="D57" s="240"/>
      <c r="E57" s="197" t="s">
        <v>1413</v>
      </c>
      <c r="F57" s="197"/>
      <c r="G57" s="197" t="s">
        <v>170</v>
      </c>
      <c r="H57" s="197"/>
      <c r="I57" s="197"/>
      <c r="J57" s="279">
        <f t="shared" ref="J57:Q57" si="17" xml:space="preserve"> IF(J55 = 1, K56 * J55, 0)</f>
        <v>0</v>
      </c>
      <c r="K57" s="279">
        <f t="shared" si="17"/>
        <v>0</v>
      </c>
      <c r="L57" s="279">
        <f t="shared" si="17"/>
        <v>0</v>
      </c>
      <c r="M57" s="279">
        <f t="shared" si="17"/>
        <v>0</v>
      </c>
      <c r="N57" s="279">
        <f t="shared" si="17"/>
        <v>0</v>
      </c>
      <c r="O57" s="279">
        <f t="shared" si="17"/>
        <v>0</v>
      </c>
      <c r="P57" s="279">
        <f t="shared" si="17"/>
        <v>0</v>
      </c>
      <c r="Q57" s="279">
        <f t="shared" si="17"/>
        <v>0</v>
      </c>
    </row>
    <row r="58" spans="1:17" s="118" customFormat="1" hidden="1" outlineLevel="2">
      <c r="A58" s="387"/>
      <c r="B58" s="270"/>
      <c r="C58" s="271"/>
      <c r="D58" s="272"/>
      <c r="E58" s="280" t="s">
        <v>573</v>
      </c>
      <c r="F58" s="117"/>
      <c r="G58" s="117" t="s">
        <v>170</v>
      </c>
      <c r="H58" s="117"/>
      <c r="I58" s="117"/>
      <c r="J58" s="117">
        <f xml:space="preserve"> J51 / J53 + J57</f>
        <v>0</v>
      </c>
      <c r="K58" s="117">
        <f t="shared" ref="K58:Q58" si="18" xml:space="preserve"> K51 / K53 + K57</f>
        <v>0</v>
      </c>
      <c r="L58" s="117">
        <f t="shared" si="18"/>
        <v>66.626006149046532</v>
      </c>
      <c r="M58" s="117">
        <f t="shared" si="18"/>
        <v>0</v>
      </c>
      <c r="N58" s="117">
        <f t="shared" si="18"/>
        <v>0</v>
      </c>
      <c r="O58" s="117">
        <f t="shared" si="18"/>
        <v>0</v>
      </c>
      <c r="P58" s="117">
        <f t="shared" si="18"/>
        <v>0</v>
      </c>
      <c r="Q58" s="117">
        <f t="shared" si="18"/>
        <v>0</v>
      </c>
    </row>
    <row r="59" spans="1:17" hidden="1" outlineLevel="2">
      <c r="E59" s="84" t="s">
        <v>574</v>
      </c>
      <c r="F59" s="84"/>
      <c r="G59" s="84" t="s">
        <v>170</v>
      </c>
      <c r="H59" s="84"/>
      <c r="I59" s="84"/>
      <c r="J59" s="84">
        <f t="shared" ref="J59:Q59" si="19" xml:space="preserve"> J45 / J53</f>
        <v>0</v>
      </c>
      <c r="K59" s="84">
        <f t="shared" si="19"/>
        <v>0</v>
      </c>
      <c r="L59" s="84">
        <f t="shared" si="19"/>
        <v>0</v>
      </c>
      <c r="M59" s="84">
        <f t="shared" si="19"/>
        <v>65.330269074390159</v>
      </c>
      <c r="N59" s="84">
        <f t="shared" si="19"/>
        <v>63.670938911938357</v>
      </c>
      <c r="O59" s="84">
        <f t="shared" si="19"/>
        <v>62.023304423202021</v>
      </c>
      <c r="P59" s="84">
        <f t="shared" si="19"/>
        <v>60.445587075909714</v>
      </c>
      <c r="Q59" s="84">
        <f t="shared" si="19"/>
        <v>58.922358281596772</v>
      </c>
    </row>
    <row r="60" spans="1:17" hidden="1" outlineLevel="2">
      <c r="E60" s="84" t="s">
        <v>575</v>
      </c>
      <c r="F60" s="84"/>
      <c r="G60" s="84" t="s">
        <v>170</v>
      </c>
      <c r="H60" s="84"/>
      <c r="I60" s="84"/>
      <c r="J60" s="84">
        <f t="shared" ref="J60:Q60" si="20" xml:space="preserve"> J46 / J53</f>
        <v>0</v>
      </c>
      <c r="K60" s="84">
        <f t="shared" si="20"/>
        <v>0</v>
      </c>
      <c r="L60" s="84">
        <f t="shared" si="20"/>
        <v>0</v>
      </c>
      <c r="M60" s="84">
        <f t="shared" si="20"/>
        <v>1.2957370746563763</v>
      </c>
      <c r="N60" s="84">
        <f t="shared" si="20"/>
        <v>1.2760918821521434</v>
      </c>
      <c r="O60" s="84">
        <f t="shared" si="20"/>
        <v>1.2870611948774904</v>
      </c>
      <c r="P60" s="84">
        <f t="shared" si="20"/>
        <v>1.2693573285941411</v>
      </c>
      <c r="Q60" s="84">
        <f t="shared" si="20"/>
        <v>1.2373695239136178</v>
      </c>
    </row>
    <row r="61" spans="1:17" hidden="1" outlineLevel="2">
      <c r="E61" s="84" t="s">
        <v>576</v>
      </c>
      <c r="F61" s="84"/>
      <c r="G61" s="84" t="s">
        <v>170</v>
      </c>
      <c r="H61" s="84"/>
      <c r="I61" s="84"/>
      <c r="J61" s="84">
        <f t="shared" ref="J61:Q61" si="21" xml:space="preserve"> J47 / J53</f>
        <v>0</v>
      </c>
      <c r="K61" s="84">
        <f t="shared" si="21"/>
        <v>0</v>
      </c>
      <c r="L61" s="84">
        <f t="shared" si="21"/>
        <v>0</v>
      </c>
      <c r="M61" s="84">
        <f t="shared" si="21"/>
        <v>0</v>
      </c>
      <c r="N61" s="84">
        <f t="shared" si="21"/>
        <v>0</v>
      </c>
      <c r="O61" s="84">
        <f t="shared" si="21"/>
        <v>0</v>
      </c>
      <c r="P61" s="84">
        <f t="shared" si="21"/>
        <v>0</v>
      </c>
      <c r="Q61" s="84">
        <f t="shared" si="21"/>
        <v>0</v>
      </c>
    </row>
    <row r="62" spans="1:17" hidden="1" outlineLevel="2">
      <c r="E62" s="84" t="s">
        <v>577</v>
      </c>
      <c r="F62" s="84"/>
      <c r="G62" s="84" t="s">
        <v>170</v>
      </c>
      <c r="H62" s="84"/>
      <c r="I62" s="84"/>
      <c r="J62" s="84">
        <f t="shared" ref="J62:Q62" si="22" xml:space="preserve"> J48 / J53</f>
        <v>0</v>
      </c>
      <c r="K62" s="84">
        <f t="shared" si="22"/>
        <v>0</v>
      </c>
      <c r="L62" s="84">
        <f t="shared" si="22"/>
        <v>0</v>
      </c>
      <c r="M62" s="84">
        <f t="shared" si="22"/>
        <v>1.6789753549559678</v>
      </c>
      <c r="N62" s="84">
        <f t="shared" si="22"/>
        <v>1.636665176011082</v>
      </c>
      <c r="O62" s="84">
        <f t="shared" si="22"/>
        <v>1.5954212135756027</v>
      </c>
      <c r="P62" s="84">
        <f t="shared" si="22"/>
        <v>1.555216598993495</v>
      </c>
      <c r="Q62" s="84">
        <f t="shared" si="22"/>
        <v>1.5160251406988658</v>
      </c>
    </row>
    <row r="63" spans="1:17" hidden="1" outlineLevel="2">
      <c r="E63" s="84" t="s">
        <v>578</v>
      </c>
      <c r="F63" s="84"/>
      <c r="G63" s="84" t="s">
        <v>170</v>
      </c>
      <c r="H63" s="84"/>
      <c r="I63" s="84"/>
      <c r="J63" s="84">
        <f t="shared" ref="J63:Q63" si="23" xml:space="preserve"> J49 / J53</f>
        <v>0</v>
      </c>
      <c r="K63" s="84">
        <f t="shared" si="23"/>
        <v>0</v>
      </c>
      <c r="L63" s="84">
        <f t="shared" si="23"/>
        <v>0</v>
      </c>
      <c r="M63" s="84">
        <f t="shared" si="23"/>
        <v>0</v>
      </c>
      <c r="N63" s="84">
        <f t="shared" si="23"/>
        <v>0</v>
      </c>
      <c r="O63" s="84">
        <f t="shared" si="23"/>
        <v>0</v>
      </c>
      <c r="P63" s="84">
        <f t="shared" si="23"/>
        <v>0</v>
      </c>
      <c r="Q63" s="84">
        <f t="shared" si="23"/>
        <v>0</v>
      </c>
    </row>
    <row r="64" spans="1:17" hidden="1" outlineLevel="2">
      <c r="F64" s="84"/>
      <c r="G64" s="84"/>
      <c r="H64" s="84"/>
      <c r="I64" s="84"/>
      <c r="J64" s="84"/>
      <c r="K64" s="84"/>
      <c r="L64" s="84"/>
      <c r="M64" s="84"/>
      <c r="N64" s="84"/>
      <c r="O64" s="84"/>
      <c r="P64" s="84"/>
      <c r="Q64" s="84"/>
    </row>
    <row r="65" spans="1:17" hidden="1" outlineLevel="2">
      <c r="E65" s="84" t="str">
        <f t="shared" ref="E65:Q65" si="24" xml:space="preserve"> E59</f>
        <v>RCV CPI(H) bf balance BEG - WR - real</v>
      </c>
      <c r="F65" s="84">
        <f t="shared" si="24"/>
        <v>0</v>
      </c>
      <c r="G65" s="84" t="str">
        <f t="shared" si="24"/>
        <v>£m</v>
      </c>
      <c r="H65" s="84">
        <f t="shared" si="24"/>
        <v>0</v>
      </c>
      <c r="I65" s="84">
        <f t="shared" si="24"/>
        <v>0</v>
      </c>
      <c r="J65" s="84">
        <f t="shared" si="24"/>
        <v>0</v>
      </c>
      <c r="K65" s="84">
        <f t="shared" si="24"/>
        <v>0</v>
      </c>
      <c r="L65" s="84">
        <f t="shared" si="24"/>
        <v>0</v>
      </c>
      <c r="M65" s="84">
        <f t="shared" si="24"/>
        <v>65.330269074390159</v>
      </c>
      <c r="N65" s="84">
        <f t="shared" si="24"/>
        <v>63.670938911938357</v>
      </c>
      <c r="O65" s="84">
        <f t="shared" si="24"/>
        <v>62.023304423202021</v>
      </c>
      <c r="P65" s="84">
        <f t="shared" si="24"/>
        <v>60.445587075909714</v>
      </c>
      <c r="Q65" s="84">
        <f t="shared" si="24"/>
        <v>58.922358281596772</v>
      </c>
    </row>
    <row r="66" spans="1:17" hidden="1" outlineLevel="2">
      <c r="D66" s="83" t="s">
        <v>565</v>
      </c>
      <c r="E66" s="84" t="str">
        <f t="shared" ref="E66:Q66" si="25" xml:space="preserve"> E60</f>
        <v>Indexation on RCV - CPI(H) bf balance - WR - real</v>
      </c>
      <c r="F66" s="84">
        <f t="shared" si="25"/>
        <v>0</v>
      </c>
      <c r="G66" s="84" t="str">
        <f t="shared" si="25"/>
        <v>£m</v>
      </c>
      <c r="H66" s="84">
        <f t="shared" si="25"/>
        <v>0</v>
      </c>
      <c r="I66" s="84">
        <f t="shared" si="25"/>
        <v>0</v>
      </c>
      <c r="J66" s="84">
        <f t="shared" si="25"/>
        <v>0</v>
      </c>
      <c r="K66" s="84">
        <f t="shared" si="25"/>
        <v>0</v>
      </c>
      <c r="L66" s="84">
        <f t="shared" si="25"/>
        <v>0</v>
      </c>
      <c r="M66" s="84">
        <f t="shared" si="25"/>
        <v>1.2957370746563763</v>
      </c>
      <c r="N66" s="84">
        <f t="shared" si="25"/>
        <v>1.2760918821521434</v>
      </c>
      <c r="O66" s="84">
        <f t="shared" si="25"/>
        <v>1.2870611948774904</v>
      </c>
      <c r="P66" s="84">
        <f t="shared" si="25"/>
        <v>1.2693573285941411</v>
      </c>
      <c r="Q66" s="84">
        <f t="shared" si="25"/>
        <v>1.2373695239136178</v>
      </c>
    </row>
    <row r="67" spans="1:17" s="193" customFormat="1" hidden="1" outlineLevel="2">
      <c r="A67" s="189"/>
      <c r="B67" s="309"/>
      <c r="C67" s="191"/>
      <c r="D67" s="192" t="s">
        <v>565</v>
      </c>
      <c r="E67" s="182" t="str">
        <f>Inp!E$96</f>
        <v>RCV other adjustments balance - WR - real</v>
      </c>
      <c r="F67" s="182">
        <f>Inp!F$96</f>
        <v>0</v>
      </c>
      <c r="G67" s="182" t="str">
        <f>Inp!G$96</f>
        <v>£m</v>
      </c>
      <c r="H67" s="182">
        <f>Inp!H$96</f>
        <v>0</v>
      </c>
      <c r="I67" s="182">
        <f>Inp!I$96</f>
        <v>0</v>
      </c>
      <c r="J67" s="182">
        <f>Inp!J$96</f>
        <v>0</v>
      </c>
      <c r="K67" s="182">
        <f>Inp!K$96</f>
        <v>0</v>
      </c>
      <c r="L67" s="182">
        <f>Inp!L$96</f>
        <v>0</v>
      </c>
      <c r="M67" s="182">
        <f>Inp!M$96</f>
        <v>0</v>
      </c>
      <c r="N67" s="182">
        <f>Inp!N$96</f>
        <v>0</v>
      </c>
      <c r="O67" s="182">
        <f>Inp!O$96</f>
        <v>0</v>
      </c>
      <c r="P67" s="182">
        <f>Inp!P$96</f>
        <v>0</v>
      </c>
      <c r="Q67" s="182">
        <f>Inp!Q$96</f>
        <v>0</v>
      </c>
    </row>
    <row r="68" spans="1:17" hidden="1" outlineLevel="2">
      <c r="D68" s="83" t="s">
        <v>565</v>
      </c>
      <c r="E68" s="84" t="str">
        <f t="shared" ref="E68:Q68" si="26" xml:space="preserve"> E61</f>
        <v>Indexation on RCV - CPI(H) other adjustments balance - WR - real</v>
      </c>
      <c r="F68" s="84">
        <f t="shared" si="26"/>
        <v>0</v>
      </c>
      <c r="G68" s="84" t="str">
        <f t="shared" si="26"/>
        <v>£m</v>
      </c>
      <c r="H68" s="84">
        <f t="shared" si="26"/>
        <v>0</v>
      </c>
      <c r="I68" s="84">
        <f t="shared" si="26"/>
        <v>0</v>
      </c>
      <c r="J68" s="84">
        <f t="shared" si="26"/>
        <v>0</v>
      </c>
      <c r="K68" s="84">
        <f t="shared" si="26"/>
        <v>0</v>
      </c>
      <c r="L68" s="84">
        <f t="shared" si="26"/>
        <v>0</v>
      </c>
      <c r="M68" s="84">
        <f t="shared" si="26"/>
        <v>0</v>
      </c>
      <c r="N68" s="84">
        <f t="shared" si="26"/>
        <v>0</v>
      </c>
      <c r="O68" s="84">
        <f t="shared" si="26"/>
        <v>0</v>
      </c>
      <c r="P68" s="84">
        <f t="shared" si="26"/>
        <v>0</v>
      </c>
      <c r="Q68" s="84">
        <f t="shared" si="26"/>
        <v>0</v>
      </c>
    </row>
    <row r="69" spans="1:17" hidden="1" outlineLevel="2">
      <c r="E69" s="212" t="s">
        <v>579</v>
      </c>
      <c r="F69" s="212"/>
      <c r="G69" s="212" t="s">
        <v>170</v>
      </c>
      <c r="H69" s="212"/>
      <c r="I69" s="212"/>
      <c r="J69" s="212">
        <f t="shared" ref="J69:Q69" si="27" xml:space="preserve"> SUM(J65:J68)</f>
        <v>0</v>
      </c>
      <c r="K69" s="212">
        <f t="shared" si="27"/>
        <v>0</v>
      </c>
      <c r="L69" s="212">
        <f t="shared" si="27"/>
        <v>0</v>
      </c>
      <c r="M69" s="212">
        <f t="shared" si="27"/>
        <v>66.626006149046532</v>
      </c>
      <c r="N69" s="212">
        <f t="shared" si="27"/>
        <v>64.947030794090495</v>
      </c>
      <c r="O69" s="212">
        <f t="shared" si="27"/>
        <v>63.310365618079508</v>
      </c>
      <c r="P69" s="212">
        <f t="shared" si="27"/>
        <v>61.714944404503854</v>
      </c>
      <c r="Q69" s="212">
        <f t="shared" si="27"/>
        <v>60.159727805510393</v>
      </c>
    </row>
    <row r="70" spans="1:17" s="503" customFormat="1" hidden="1" outlineLevel="2">
      <c r="A70" s="498"/>
      <c r="B70" s="499"/>
      <c r="C70" s="500"/>
      <c r="D70" s="501"/>
      <c r="E70" s="502"/>
      <c r="F70" s="502"/>
      <c r="G70" s="502"/>
      <c r="H70" s="502"/>
      <c r="I70" s="502"/>
      <c r="J70" s="502"/>
      <c r="K70" s="502"/>
      <c r="L70" s="502"/>
      <c r="M70" s="502"/>
      <c r="N70" s="502"/>
      <c r="O70" s="502"/>
      <c r="P70" s="502"/>
      <c r="Q70" s="502"/>
    </row>
    <row r="71" spans="1:17" s="137" customFormat="1" hidden="1" outlineLevel="2">
      <c r="A71" s="189"/>
      <c r="B71" s="309"/>
      <c r="C71" s="191"/>
      <c r="D71" s="192"/>
      <c r="E71" s="280" t="str">
        <f t="shared" ref="E71:Q71" si="28" xml:space="preserve"> E69</f>
        <v>Opening RCV (CPIH inflated RCV) - WR - real</v>
      </c>
      <c r="F71" s="280">
        <f t="shared" si="28"/>
        <v>0</v>
      </c>
      <c r="G71" s="280" t="str">
        <f t="shared" si="28"/>
        <v>£m</v>
      </c>
      <c r="H71" s="280">
        <f t="shared" si="28"/>
        <v>0</v>
      </c>
      <c r="I71" s="280">
        <f t="shared" si="28"/>
        <v>0</v>
      </c>
      <c r="J71" s="280">
        <f t="shared" si="28"/>
        <v>0</v>
      </c>
      <c r="K71" s="280">
        <f t="shared" si="28"/>
        <v>0</v>
      </c>
      <c r="L71" s="280">
        <f t="shared" si="28"/>
        <v>0</v>
      </c>
      <c r="M71" s="280">
        <f t="shared" si="28"/>
        <v>66.626006149046532</v>
      </c>
      <c r="N71" s="280">
        <f t="shared" si="28"/>
        <v>64.947030794090495</v>
      </c>
      <c r="O71" s="280">
        <f t="shared" si="28"/>
        <v>63.310365618079508</v>
      </c>
      <c r="P71" s="280">
        <f t="shared" si="28"/>
        <v>61.714944404503854</v>
      </c>
      <c r="Q71" s="280">
        <f t="shared" si="28"/>
        <v>60.159727805510393</v>
      </c>
    </row>
    <row r="72" spans="1:17" s="137" customFormat="1" hidden="1" outlineLevel="2">
      <c r="A72" s="189"/>
      <c r="B72" s="309"/>
      <c r="C72" s="191"/>
      <c r="D72" s="192" t="s">
        <v>473</v>
      </c>
      <c r="E72" s="280" t="str">
        <f t="shared" ref="E72:Q72" si="29" xml:space="preserve"> E62</f>
        <v>RCV - CPI(H) bf depreciation - WR - real</v>
      </c>
      <c r="F72" s="280">
        <f t="shared" si="29"/>
        <v>0</v>
      </c>
      <c r="G72" s="280" t="str">
        <f t="shared" si="29"/>
        <v>£m</v>
      </c>
      <c r="H72" s="280">
        <f t="shared" si="29"/>
        <v>0</v>
      </c>
      <c r="I72" s="280">
        <f t="shared" si="29"/>
        <v>0</v>
      </c>
      <c r="J72" s="280">
        <f t="shared" si="29"/>
        <v>0</v>
      </c>
      <c r="K72" s="280">
        <f t="shared" si="29"/>
        <v>0</v>
      </c>
      <c r="L72" s="280">
        <f t="shared" si="29"/>
        <v>0</v>
      </c>
      <c r="M72" s="280">
        <f t="shared" si="29"/>
        <v>1.6789753549559678</v>
      </c>
      <c r="N72" s="280">
        <f t="shared" si="29"/>
        <v>1.636665176011082</v>
      </c>
      <c r="O72" s="280">
        <f t="shared" si="29"/>
        <v>1.5954212135756027</v>
      </c>
      <c r="P72" s="280">
        <f t="shared" si="29"/>
        <v>1.555216598993495</v>
      </c>
      <c r="Q72" s="280">
        <f t="shared" si="29"/>
        <v>1.5160251406988658</v>
      </c>
    </row>
    <row r="73" spans="1:17" s="137" customFormat="1" hidden="1" outlineLevel="2">
      <c r="A73" s="189"/>
      <c r="B73" s="309"/>
      <c r="C73" s="191"/>
      <c r="D73" s="192" t="s">
        <v>473</v>
      </c>
      <c r="E73" s="280" t="str">
        <f t="shared" ref="E73:Q73" si="30" xml:space="preserve"> E63</f>
        <v>Other adjustments CPI(H) - WR - real</v>
      </c>
      <c r="F73" s="280">
        <f t="shared" si="30"/>
        <v>0</v>
      </c>
      <c r="G73" s="280" t="str">
        <f t="shared" si="30"/>
        <v>£m</v>
      </c>
      <c r="H73" s="280">
        <f t="shared" si="30"/>
        <v>0</v>
      </c>
      <c r="I73" s="280">
        <f t="shared" si="30"/>
        <v>0</v>
      </c>
      <c r="J73" s="280">
        <f t="shared" si="30"/>
        <v>0</v>
      </c>
      <c r="K73" s="280">
        <f t="shared" si="30"/>
        <v>0</v>
      </c>
      <c r="L73" s="280">
        <f t="shared" si="30"/>
        <v>0</v>
      </c>
      <c r="M73" s="280">
        <f t="shared" si="30"/>
        <v>0</v>
      </c>
      <c r="N73" s="280">
        <f t="shared" si="30"/>
        <v>0</v>
      </c>
      <c r="O73" s="280">
        <f t="shared" si="30"/>
        <v>0</v>
      </c>
      <c r="P73" s="280">
        <f t="shared" si="30"/>
        <v>0</v>
      </c>
      <c r="Q73" s="280">
        <f t="shared" si="30"/>
        <v>0</v>
      </c>
    </row>
    <row r="74" spans="1:17" s="137" customFormat="1" hidden="1" outlineLevel="2">
      <c r="A74" s="189"/>
      <c r="B74" s="309"/>
      <c r="C74" s="191"/>
      <c r="D74" s="192"/>
      <c r="E74" s="381" t="s">
        <v>580</v>
      </c>
      <c r="F74" s="381"/>
      <c r="G74" s="381" t="s">
        <v>170</v>
      </c>
      <c r="H74" s="381"/>
      <c r="I74" s="381"/>
      <c r="J74" s="381">
        <f t="shared" ref="J74:Q74" si="31" xml:space="preserve"> J71 - J72 - J73</f>
        <v>0</v>
      </c>
      <c r="K74" s="381">
        <f t="shared" si="31"/>
        <v>0</v>
      </c>
      <c r="L74" s="381">
        <f t="shared" si="31"/>
        <v>0</v>
      </c>
      <c r="M74" s="381">
        <f t="shared" si="31"/>
        <v>64.947030794090566</v>
      </c>
      <c r="N74" s="381">
        <f t="shared" si="31"/>
        <v>63.310365618079416</v>
      </c>
      <c r="O74" s="381">
        <f t="shared" si="31"/>
        <v>61.714944404503903</v>
      </c>
      <c r="P74" s="381">
        <f t="shared" si="31"/>
        <v>60.159727805510357</v>
      </c>
      <c r="Q74" s="381">
        <f t="shared" si="31"/>
        <v>58.643702664811528</v>
      </c>
    </row>
    <row r="75" spans="1:17" s="494" customFormat="1" hidden="1" outlineLevel="2">
      <c r="A75" s="498"/>
      <c r="B75" s="499"/>
      <c r="C75" s="500"/>
      <c r="D75" s="501"/>
      <c r="E75" s="502"/>
      <c r="F75" s="502"/>
      <c r="G75" s="502"/>
      <c r="H75" s="502"/>
      <c r="I75" s="502"/>
      <c r="J75" s="502"/>
      <c r="K75" s="502"/>
      <c r="L75" s="502"/>
      <c r="M75" s="502"/>
      <c r="N75" s="502"/>
      <c r="O75" s="502"/>
      <c r="P75" s="502"/>
      <c r="Q75" s="502"/>
    </row>
    <row r="76" spans="1:17" s="92" customFormat="1" hidden="1" outlineLevel="2">
      <c r="A76" s="11"/>
      <c r="B76" s="12"/>
      <c r="C76" s="13"/>
      <c r="D76" s="115"/>
      <c r="E76" s="91" t="str">
        <f t="shared" ref="E76:Q76" si="32" xml:space="preserve"> E69</f>
        <v>Opening RCV (CPIH inflated RCV) - WR - real</v>
      </c>
      <c r="F76" s="91">
        <f t="shared" si="32"/>
        <v>0</v>
      </c>
      <c r="G76" s="91" t="str">
        <f t="shared" si="32"/>
        <v>£m</v>
      </c>
      <c r="H76" s="91">
        <f t="shared" si="32"/>
        <v>0</v>
      </c>
      <c r="I76" s="91">
        <f t="shared" si="32"/>
        <v>0</v>
      </c>
      <c r="J76" s="91">
        <f t="shared" si="32"/>
        <v>0</v>
      </c>
      <c r="K76" s="91">
        <f t="shared" si="32"/>
        <v>0</v>
      </c>
      <c r="L76" s="91">
        <f t="shared" si="32"/>
        <v>0</v>
      </c>
      <c r="M76" s="91">
        <f t="shared" si="32"/>
        <v>66.626006149046532</v>
      </c>
      <c r="N76" s="91">
        <f t="shared" si="32"/>
        <v>64.947030794090495</v>
      </c>
      <c r="O76" s="91">
        <f t="shared" si="32"/>
        <v>63.310365618079508</v>
      </c>
      <c r="P76" s="91">
        <f t="shared" si="32"/>
        <v>61.714944404503854</v>
      </c>
      <c r="Q76" s="91">
        <f t="shared" si="32"/>
        <v>60.159727805510393</v>
      </c>
    </row>
    <row r="77" spans="1:17" s="92" customFormat="1" hidden="1" outlineLevel="2">
      <c r="A77" s="11"/>
      <c r="B77" s="12"/>
      <c r="C77" s="13"/>
      <c r="D77" s="115"/>
      <c r="E77" s="91" t="str">
        <f t="shared" ref="E77:Q77" si="33" xml:space="preserve"> E74</f>
        <v>Closing RCV (CPIH inflated RCV) - WR - real</v>
      </c>
      <c r="F77" s="91">
        <f t="shared" si="33"/>
        <v>0</v>
      </c>
      <c r="G77" s="91" t="str">
        <f t="shared" si="33"/>
        <v>£m</v>
      </c>
      <c r="H77" s="91">
        <f t="shared" si="33"/>
        <v>0</v>
      </c>
      <c r="I77" s="91">
        <f t="shared" si="33"/>
        <v>0</v>
      </c>
      <c r="J77" s="91">
        <f t="shared" si="33"/>
        <v>0</v>
      </c>
      <c r="K77" s="91">
        <f t="shared" si="33"/>
        <v>0</v>
      </c>
      <c r="L77" s="91">
        <f t="shared" si="33"/>
        <v>0</v>
      </c>
      <c r="M77" s="91">
        <f t="shared" si="33"/>
        <v>64.947030794090566</v>
      </c>
      <c r="N77" s="91">
        <f t="shared" si="33"/>
        <v>63.310365618079416</v>
      </c>
      <c r="O77" s="91">
        <f t="shared" si="33"/>
        <v>61.714944404503903</v>
      </c>
      <c r="P77" s="91">
        <f t="shared" si="33"/>
        <v>60.159727805510357</v>
      </c>
      <c r="Q77" s="91">
        <f t="shared" si="33"/>
        <v>58.643702664811528</v>
      </c>
    </row>
    <row r="78" spans="1:17" hidden="1" outlineLevel="2">
      <c r="E78" s="261" t="s">
        <v>581</v>
      </c>
      <c r="F78" s="261"/>
      <c r="G78" s="261" t="s">
        <v>170</v>
      </c>
      <c r="H78" s="261"/>
      <c r="I78" s="261"/>
      <c r="J78" s="261">
        <f t="shared" ref="J78" si="34" xml:space="preserve"> AVERAGE(J76:J77)</f>
        <v>0</v>
      </c>
      <c r="K78" s="261">
        <f t="shared" ref="K78" si="35" xml:space="preserve"> AVERAGE(K76:K77)</f>
        <v>0</v>
      </c>
      <c r="L78" s="261">
        <f t="shared" ref="L78" si="36" xml:space="preserve"> AVERAGE(L76:L77)</f>
        <v>0</v>
      </c>
      <c r="M78" s="261">
        <f t="shared" ref="M78" si="37" xml:space="preserve"> AVERAGE(M76:M77)</f>
        <v>65.786518471568542</v>
      </c>
      <c r="N78" s="261">
        <f t="shared" ref="N78" si="38" xml:space="preserve"> AVERAGE(N76:N77)</f>
        <v>64.128698206084948</v>
      </c>
      <c r="O78" s="261">
        <f t="shared" ref="O78" si="39" xml:space="preserve"> AVERAGE(O76:O77)</f>
        <v>62.512655011291706</v>
      </c>
      <c r="P78" s="261">
        <f t="shared" ref="P78" si="40" xml:space="preserve"> AVERAGE(P76:P77)</f>
        <v>60.937336105007105</v>
      </c>
      <c r="Q78" s="261">
        <f t="shared" ref="Q78" si="41" xml:space="preserve"> AVERAGE(Q76:Q77)</f>
        <v>59.401715235160964</v>
      </c>
    </row>
    <row r="79" spans="1:17" s="503" customFormat="1" hidden="1" outlineLevel="2">
      <c r="A79" s="498"/>
      <c r="B79" s="499"/>
      <c r="C79" s="500"/>
      <c r="D79" s="501"/>
      <c r="E79" s="502"/>
      <c r="F79" s="502"/>
      <c r="G79" s="502"/>
      <c r="H79" s="502"/>
      <c r="I79" s="502"/>
      <c r="J79" s="502"/>
      <c r="K79" s="502"/>
      <c r="L79" s="502"/>
      <c r="M79" s="502"/>
      <c r="N79" s="502"/>
      <c r="O79" s="502"/>
      <c r="P79" s="502"/>
      <c r="Q79" s="502"/>
    </row>
    <row r="80" spans="1:17" hidden="1" outlineLevel="2">
      <c r="C80" s="86" t="s">
        <v>372</v>
      </c>
      <c r="F80" s="84"/>
      <c r="G80" s="84"/>
      <c r="H80" s="84"/>
      <c r="I80" s="84"/>
      <c r="J80" s="84"/>
      <c r="K80" s="84"/>
      <c r="L80" s="84"/>
      <c r="M80" s="84"/>
      <c r="N80" s="84"/>
      <c r="O80" s="84"/>
      <c r="P80" s="84"/>
      <c r="Q80" s="84"/>
    </row>
    <row r="81" spans="1:17" hidden="1" outlineLevel="2">
      <c r="E81" s="84" t="str">
        <f t="shared" ref="E81:Q81" si="42" xml:space="preserve"> E74</f>
        <v>Closing RCV (CPIH inflated RCV) - WR - real</v>
      </c>
      <c r="F81" s="84">
        <f t="shared" si="42"/>
        <v>0</v>
      </c>
      <c r="G81" s="84" t="str">
        <f t="shared" si="42"/>
        <v>£m</v>
      </c>
      <c r="H81" s="84">
        <f t="shared" si="42"/>
        <v>0</v>
      </c>
      <c r="I81" s="84">
        <f t="shared" si="42"/>
        <v>0</v>
      </c>
      <c r="J81" s="84">
        <f t="shared" si="42"/>
        <v>0</v>
      </c>
      <c r="K81" s="84">
        <f t="shared" si="42"/>
        <v>0</v>
      </c>
      <c r="L81" s="84">
        <f t="shared" si="42"/>
        <v>0</v>
      </c>
      <c r="M81" s="84">
        <f t="shared" si="42"/>
        <v>64.947030794090566</v>
      </c>
      <c r="N81" s="84">
        <f t="shared" si="42"/>
        <v>63.310365618079416</v>
      </c>
      <c r="O81" s="84">
        <f t="shared" si="42"/>
        <v>61.714944404503903</v>
      </c>
      <c r="P81" s="84">
        <f t="shared" si="42"/>
        <v>60.159727805510357</v>
      </c>
      <c r="Q81" s="84">
        <f t="shared" si="42"/>
        <v>58.643702664811528</v>
      </c>
    </row>
    <row r="82" spans="1:17" s="188" customFormat="1" hidden="1" outlineLevel="2">
      <c r="A82" s="184"/>
      <c r="B82" s="219"/>
      <c r="C82" s="186"/>
      <c r="D82" s="187"/>
      <c r="E82" s="182" t="str">
        <f xml:space="preserve"> Inp!E$100</f>
        <v>RCV CPI(H) bf balance - WR - real</v>
      </c>
      <c r="F82" s="182">
        <f xml:space="preserve"> Inp!F$100</f>
        <v>0</v>
      </c>
      <c r="G82" s="182" t="str">
        <f xml:space="preserve"> Inp!G$100</f>
        <v>£m</v>
      </c>
      <c r="H82" s="182">
        <f xml:space="preserve"> Inp!H$100</f>
        <v>0</v>
      </c>
      <c r="I82" s="182">
        <f xml:space="preserve"> Inp!I$100</f>
        <v>0</v>
      </c>
      <c r="J82" s="182">
        <f xml:space="preserve"> Inp!J$100</f>
        <v>0</v>
      </c>
      <c r="K82" s="182">
        <f xml:space="preserve"> Inp!K$100</f>
        <v>0</v>
      </c>
      <c r="L82" s="182">
        <f xml:space="preserve"> Inp!L$100</f>
        <v>0</v>
      </c>
      <c r="M82" s="182">
        <f xml:space="preserve"> Inp!M$100</f>
        <v>64.947030794090495</v>
      </c>
      <c r="N82" s="182">
        <f xml:space="preserve"> Inp!N$100</f>
        <v>63.310365618079501</v>
      </c>
      <c r="O82" s="182">
        <f xml:space="preserve"> Inp!O$100</f>
        <v>61.714944404503903</v>
      </c>
      <c r="P82" s="182">
        <f xml:space="preserve"> Inp!P$100</f>
        <v>60.1597278055104</v>
      </c>
      <c r="Q82" s="182">
        <f xml:space="preserve"> Inp!Q$100</f>
        <v>58.643702664811499</v>
      </c>
    </row>
    <row r="83" spans="1:17" s="188" customFormat="1" hidden="1" outlineLevel="2">
      <c r="A83" s="184"/>
      <c r="B83" s="219"/>
      <c r="C83" s="186"/>
      <c r="D83" s="187"/>
      <c r="E83" s="182" t="str">
        <f xml:space="preserve"> Inp!E$96</f>
        <v>RCV other adjustments balance - WR - real</v>
      </c>
      <c r="F83" s="182">
        <f xml:space="preserve"> Inp!F$96</f>
        <v>0</v>
      </c>
      <c r="G83" s="182" t="str">
        <f xml:space="preserve"> Inp!G$96</f>
        <v>£m</v>
      </c>
      <c r="H83" s="182">
        <f xml:space="preserve"> Inp!H$96</f>
        <v>0</v>
      </c>
      <c r="I83" s="182">
        <f xml:space="preserve"> Inp!I$96</f>
        <v>0</v>
      </c>
      <c r="J83" s="182">
        <f xml:space="preserve"> Inp!J$96</f>
        <v>0</v>
      </c>
      <c r="K83" s="182">
        <f xml:space="preserve"> Inp!K$96</f>
        <v>0</v>
      </c>
      <c r="L83" s="182">
        <f xml:space="preserve"> Inp!L$96</f>
        <v>0</v>
      </c>
      <c r="M83" s="182">
        <f xml:space="preserve"> Inp!M$96</f>
        <v>0</v>
      </c>
      <c r="N83" s="182">
        <f xml:space="preserve"> Inp!N$96</f>
        <v>0</v>
      </c>
      <c r="O83" s="182">
        <f xml:space="preserve"> Inp!O$96</f>
        <v>0</v>
      </c>
      <c r="P83" s="182">
        <f xml:space="preserve"> Inp!P$96</f>
        <v>0</v>
      </c>
      <c r="Q83" s="182">
        <f xml:space="preserve"> Inp!Q$96</f>
        <v>0</v>
      </c>
    </row>
    <row r="84" spans="1:17" s="241" customFormat="1" hidden="1" outlineLevel="2">
      <c r="A84" s="238"/>
      <c r="B84" s="221"/>
      <c r="C84" s="239"/>
      <c r="D84" s="240"/>
      <c r="E84" s="197" t="str">
        <f t="shared" ref="E84:Q84" si="43" xml:space="preserve"> E61</f>
        <v>Indexation on RCV - CPI(H) other adjustments balance - WR - real</v>
      </c>
      <c r="F84" s="197">
        <f t="shared" si="43"/>
        <v>0</v>
      </c>
      <c r="G84" s="197" t="str">
        <f t="shared" si="43"/>
        <v>£m</v>
      </c>
      <c r="H84" s="197">
        <f t="shared" si="43"/>
        <v>0</v>
      </c>
      <c r="I84" s="197">
        <f t="shared" si="43"/>
        <v>0</v>
      </c>
      <c r="J84" s="197">
        <f t="shared" si="43"/>
        <v>0</v>
      </c>
      <c r="K84" s="197">
        <f t="shared" si="43"/>
        <v>0</v>
      </c>
      <c r="L84" s="197">
        <f t="shared" si="43"/>
        <v>0</v>
      </c>
      <c r="M84" s="197">
        <f t="shared" si="43"/>
        <v>0</v>
      </c>
      <c r="N84" s="197">
        <f t="shared" si="43"/>
        <v>0</v>
      </c>
      <c r="O84" s="197">
        <f t="shared" si="43"/>
        <v>0</v>
      </c>
      <c r="P84" s="197">
        <f t="shared" si="43"/>
        <v>0</v>
      </c>
      <c r="Q84" s="197">
        <f t="shared" si="43"/>
        <v>0</v>
      </c>
    </row>
    <row r="85" spans="1:17" s="225" customFormat="1" hidden="1" outlineLevel="2">
      <c r="A85" s="220"/>
      <c r="B85" s="221"/>
      <c r="C85" s="222"/>
      <c r="D85" s="223"/>
      <c r="E85" s="224" t="s">
        <v>582</v>
      </c>
      <c r="G85" s="225" t="s">
        <v>570</v>
      </c>
      <c r="H85" s="248">
        <f xml:space="preserve"> SUM(J85:Q85)</f>
        <v>0</v>
      </c>
      <c r="I85" s="197"/>
      <c r="J85" s="225">
        <f xml:space="preserve"> IF(ROUND(J81,3) = ROUND((J82 + J83 + J84),3), 0, 1)</f>
        <v>0</v>
      </c>
      <c r="K85" s="225">
        <f t="shared" ref="K85" si="44" xml:space="preserve"> IF(ROUND(K81,3) = ROUND((K82 + K83 + K84),3), 0, 1)</f>
        <v>0</v>
      </c>
      <c r="L85" s="225">
        <f t="shared" ref="L85" si="45" xml:space="preserve"> IF(ROUND(L81,3) = ROUND((L82 + L83 + L84),3), 0, 1)</f>
        <v>0</v>
      </c>
      <c r="M85" s="225">
        <f xml:space="preserve"> IF(ROUND(M81,3) = ROUND((M82 + M83 + M84),3), 0, 1)</f>
        <v>0</v>
      </c>
      <c r="N85" s="225">
        <f t="shared" ref="N85" si="46" xml:space="preserve"> IF(ROUND(N81,3) = ROUND((N82 + N83 + N84),3), 0, 1)</f>
        <v>0</v>
      </c>
      <c r="O85" s="225">
        <f t="shared" ref="O85" si="47" xml:space="preserve"> IF(ROUND(O81,3) = ROUND((O82 + O83 + O84),3), 0, 1)</f>
        <v>0</v>
      </c>
      <c r="P85" s="225">
        <f t="shared" ref="P85" si="48" xml:space="preserve"> IF(ROUND(P81,3) = ROUND((P82 + P83 + P84),3), 0, 1)</f>
        <v>0</v>
      </c>
      <c r="Q85" s="225">
        <f t="shared" ref="Q85" si="49" xml:space="preserve"> IF(ROUND(Q81,3) = ROUND((Q82 + Q83 + Q84),3), 0, 1)</f>
        <v>0</v>
      </c>
    </row>
    <row r="86" spans="1:17" hidden="1" outlineLevel="2">
      <c r="F86" s="84"/>
      <c r="G86" s="84"/>
      <c r="H86" s="84"/>
      <c r="I86" s="84"/>
      <c r="J86" s="84"/>
      <c r="K86" s="84"/>
      <c r="L86" s="84"/>
      <c r="M86" s="84"/>
      <c r="N86" s="84"/>
      <c r="O86" s="84"/>
      <c r="P86" s="84"/>
      <c r="Q86" s="84"/>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583</v>
      </c>
      <c r="C89" s="13"/>
      <c r="D89" s="14"/>
      <c r="E89" s="91"/>
      <c r="G89" s="93"/>
    </row>
    <row r="90" spans="1:17" s="92" customFormat="1" hidden="1" outlineLevel="2">
      <c r="A90" s="11"/>
      <c r="B90" s="12"/>
      <c r="C90" s="13"/>
      <c r="D90" s="115"/>
      <c r="E90" s="91"/>
      <c r="G90" s="93"/>
    </row>
    <row r="91" spans="1:17" s="231" customFormat="1" hidden="1" outlineLevel="2">
      <c r="A91" s="226"/>
      <c r="B91" s="227"/>
      <c r="C91" s="228"/>
      <c r="D91" s="229"/>
      <c r="E91" s="230" t="str">
        <f xml:space="preserve"> Inp!E$101</f>
        <v>RCV additions balance BEG - WR - nominal</v>
      </c>
      <c r="F91" s="230">
        <f xml:space="preserve"> Inp!F$101</f>
        <v>0</v>
      </c>
      <c r="G91" s="230" t="str">
        <f xml:space="preserve"> Inp!G$101</f>
        <v>£m</v>
      </c>
      <c r="H91" s="230">
        <f xml:space="preserve"> Inp!H$101</f>
        <v>0</v>
      </c>
      <c r="I91" s="230">
        <f xml:space="preserve"> Inp!I$101</f>
        <v>0</v>
      </c>
      <c r="J91" s="230">
        <f xml:space="preserve"> Inp!J$101</f>
        <v>0</v>
      </c>
      <c r="K91" s="230">
        <f xml:space="preserve"> Inp!K$101</f>
        <v>0</v>
      </c>
      <c r="L91" s="230">
        <f xml:space="preserve"> Inp!L$101</f>
        <v>0</v>
      </c>
      <c r="M91" s="230">
        <f xml:space="preserve"> Inp!M$101</f>
        <v>0</v>
      </c>
      <c r="N91" s="230">
        <f xml:space="preserve"> Inp!N$101</f>
        <v>3.4768368318501501</v>
      </c>
      <c r="O91" s="230">
        <f xml:space="preserve"> Inp!O$101</f>
        <v>8.0521263606280709</v>
      </c>
      <c r="P91" s="230">
        <f xml:space="preserve"> Inp!P$101</f>
        <v>11.504816080374599</v>
      </c>
      <c r="Q91" s="230">
        <f xml:space="preserve"> Inp!Q$101</f>
        <v>14.2636860439888</v>
      </c>
    </row>
    <row r="92" spans="1:17" s="231" customFormat="1" hidden="1" outlineLevel="2">
      <c r="A92" s="226"/>
      <c r="B92" s="227"/>
      <c r="C92" s="228"/>
      <c r="D92" s="229"/>
      <c r="E92" s="230" t="str">
        <f xml:space="preserve"> Inp!E$102</f>
        <v>Indexation of RCV additions b/f - WR - nominal</v>
      </c>
      <c r="F92" s="230">
        <f xml:space="preserve"> Inp!F$102</f>
        <v>0</v>
      </c>
      <c r="G92" s="230" t="str">
        <f xml:space="preserve"> Inp!G$102</f>
        <v>£m</v>
      </c>
      <c r="H92" s="230">
        <f xml:space="preserve"> Inp!H$102</f>
        <v>0</v>
      </c>
      <c r="I92" s="230">
        <f xml:space="preserve"> Inp!I$102</f>
        <v>0</v>
      </c>
      <c r="J92" s="230">
        <f xml:space="preserve"> Inp!J$102</f>
        <v>0</v>
      </c>
      <c r="K92" s="230">
        <f xml:space="preserve"> Inp!K$102</f>
        <v>0</v>
      </c>
      <c r="L92" s="230">
        <f xml:space="preserve"> Inp!L$102</f>
        <v>0</v>
      </c>
      <c r="M92" s="230">
        <f xml:space="preserve"> Inp!M$102</f>
        <v>0</v>
      </c>
      <c r="N92" s="230">
        <f xml:space="preserve"> Inp!N$102</f>
        <v>6.9682705053681099E-2</v>
      </c>
      <c r="O92" s="230">
        <f xml:space="preserve"> Inp!O$102</f>
        <v>0.167091699989104</v>
      </c>
      <c r="P92" s="230">
        <f xml:space="preserve"> Inp!P$102</f>
        <v>0.241601137687873</v>
      </c>
      <c r="Q92" s="230">
        <f xml:space="preserve"> Inp!Q$102</f>
        <v>0.299537406923786</v>
      </c>
    </row>
    <row r="93" spans="1:17" s="231" customFormat="1" hidden="1" outlineLevel="2">
      <c r="A93" s="226"/>
      <c r="B93" s="227"/>
      <c r="C93" s="228"/>
      <c r="D93" s="229"/>
      <c r="E93" s="230" t="str">
        <f xml:space="preserve"> Inp!E$103</f>
        <v>Water resources: Non-PAYG Totex - nominal</v>
      </c>
      <c r="F93" s="230">
        <f xml:space="preserve"> Inp!F$103</f>
        <v>0</v>
      </c>
      <c r="G93" s="230" t="str">
        <f xml:space="preserve"> Inp!G$103</f>
        <v>£m</v>
      </c>
      <c r="H93" s="230">
        <f xml:space="preserve"> Inp!H$103</f>
        <v>0</v>
      </c>
      <c r="I93" s="230">
        <f xml:space="preserve"> Inp!I$103</f>
        <v>0</v>
      </c>
      <c r="J93" s="230">
        <f xml:space="preserve"> Inp!J$103</f>
        <v>0</v>
      </c>
      <c r="K93" s="230">
        <f xml:space="preserve"> Inp!K$103</f>
        <v>0</v>
      </c>
      <c r="L93" s="230">
        <f xml:space="preserve"> Inp!L$103</f>
        <v>0</v>
      </c>
      <c r="M93" s="230">
        <f xml:space="preserve"> Inp!M$103</f>
        <v>3.55795828064895</v>
      </c>
      <c r="N93" s="230">
        <f xml:space="preserve"> Inp!N$103</f>
        <v>4.7762260689798</v>
      </c>
      <c r="O93" s="230">
        <f xml:space="preserve"> Inp!O$103</f>
        <v>3.74579857073428</v>
      </c>
      <c r="P93" s="230">
        <f xml:space="preserve"> Inp!P$103</f>
        <v>3.12413574608065</v>
      </c>
      <c r="Q93" s="230">
        <f xml:space="preserve"> Inp!Q$103</f>
        <v>2.6848233579092602</v>
      </c>
    </row>
    <row r="94" spans="1:17" s="231" customFormat="1" hidden="1" outlineLevel="2">
      <c r="A94" s="226"/>
      <c r="B94" s="227"/>
      <c r="C94" s="228"/>
      <c r="D94" s="229"/>
      <c r="E94" s="230" t="str">
        <f xml:space="preserve"> Inp!E$104</f>
        <v>RCV additions depreciation - WR - nominal POS</v>
      </c>
      <c r="F94" s="230">
        <f xml:space="preserve"> Inp!F$104</f>
        <v>0</v>
      </c>
      <c r="G94" s="230" t="str">
        <f xml:space="preserve"> Inp!G$104</f>
        <v>£m</v>
      </c>
      <c r="H94" s="230">
        <f xml:space="preserve"> Inp!H$104</f>
        <v>0</v>
      </c>
      <c r="I94" s="230">
        <f xml:space="preserve"> Inp!I$104</f>
        <v>0</v>
      </c>
      <c r="J94" s="230">
        <f xml:space="preserve"> Inp!J$104</f>
        <v>0</v>
      </c>
      <c r="K94" s="230">
        <f xml:space="preserve"> Inp!K$104</f>
        <v>0</v>
      </c>
      <c r="L94" s="230">
        <f xml:space="preserve"> Inp!L$104</f>
        <v>0</v>
      </c>
      <c r="M94" s="230">
        <f xml:space="preserve"> Inp!M$104</f>
        <v>8.1121448798796E-2</v>
      </c>
      <c r="N94" s="230">
        <f xml:space="preserve"> Inp!N$104</f>
        <v>0.27061924525555398</v>
      </c>
      <c r="O94" s="230">
        <f xml:space="preserve"> Inp!O$104</f>
        <v>0.460200550976885</v>
      </c>
      <c r="P94" s="230">
        <f xml:space="preserve"> Inp!P$104</f>
        <v>0.606866920154286</v>
      </c>
      <c r="Q94" s="230">
        <f xml:space="preserve"> Inp!Q$104</f>
        <v>0.72529696192194604</v>
      </c>
    </row>
    <row r="95" spans="1:17" s="260" customFormat="1" hidden="1" outlineLevel="2">
      <c r="A95" s="257"/>
      <c r="B95" s="258"/>
      <c r="C95" s="259"/>
      <c r="D95" s="256"/>
      <c r="E95" s="273" t="str">
        <f>Time!E$39</f>
        <v>Acquisition / initial balance date flag</v>
      </c>
      <c r="F95" s="273">
        <f>Time!F$39</f>
        <v>0</v>
      </c>
      <c r="G95" s="273" t="str">
        <f>Time!G$39</f>
        <v>flag</v>
      </c>
      <c r="H95" s="273">
        <f>Time!H$39</f>
        <v>1</v>
      </c>
      <c r="I95" s="273">
        <f>Time!I$39</f>
        <v>0</v>
      </c>
      <c r="J95" s="273">
        <f>Time!J$39</f>
        <v>0</v>
      </c>
      <c r="K95" s="273">
        <f>Time!K$39</f>
        <v>0</v>
      </c>
      <c r="L95" s="273">
        <f>Time!L$39</f>
        <v>1</v>
      </c>
      <c r="M95" s="273">
        <f>Time!M$39</f>
        <v>0</v>
      </c>
      <c r="N95" s="273">
        <f>Time!N$39</f>
        <v>0</v>
      </c>
      <c r="O95" s="273">
        <f>Time!O$39</f>
        <v>0</v>
      </c>
      <c r="P95" s="273">
        <f>Time!P$39</f>
        <v>0</v>
      </c>
      <c r="Q95" s="273">
        <f>Time!Q$39</f>
        <v>0</v>
      </c>
    </row>
    <row r="96" spans="1:17" s="260" customFormat="1" hidden="1" outlineLevel="2">
      <c r="A96" s="257"/>
      <c r="B96" s="258"/>
      <c r="C96" s="259"/>
      <c r="D96" s="256"/>
      <c r="E96" s="197" t="s">
        <v>584</v>
      </c>
      <c r="F96" s="279"/>
      <c r="G96" s="197" t="s">
        <v>170</v>
      </c>
      <c r="H96" s="279"/>
      <c r="I96" s="279"/>
      <c r="J96" s="279">
        <f t="shared" ref="J96:Q96" si="50" xml:space="preserve"> IF(J95 = 1, K91 * J95, 0)</f>
        <v>0</v>
      </c>
      <c r="K96" s="279">
        <f t="shared" si="50"/>
        <v>0</v>
      </c>
      <c r="L96" s="279">
        <f t="shared" si="50"/>
        <v>0</v>
      </c>
      <c r="M96" s="279">
        <f t="shared" si="50"/>
        <v>0</v>
      </c>
      <c r="N96" s="279">
        <f t="shared" si="50"/>
        <v>0</v>
      </c>
      <c r="O96" s="279">
        <f t="shared" si="50"/>
        <v>0</v>
      </c>
      <c r="P96" s="279">
        <f t="shared" si="50"/>
        <v>0</v>
      </c>
      <c r="Q96" s="279">
        <f t="shared" si="50"/>
        <v>0</v>
      </c>
    </row>
    <row r="97" spans="1:17" s="92" customFormat="1" hidden="1" outlineLevel="2">
      <c r="A97" s="11"/>
      <c r="B97" s="12"/>
      <c r="C97" s="13"/>
      <c r="D97" s="115"/>
      <c r="E97" s="91"/>
      <c r="G97" s="93"/>
    </row>
    <row r="98" spans="1:17" s="188" customFormat="1" hidden="1" outlineLevel="2">
      <c r="A98" s="184"/>
      <c r="B98" s="217"/>
      <c r="C98" s="186"/>
      <c r="D98" s="187"/>
      <c r="E98" s="182" t="str">
        <f>Index!E$85</f>
        <v>CPIH index (PR19FD) - FYA - inflate from FYA 2017-18</v>
      </c>
      <c r="F98" s="182">
        <f>Index!F$85</f>
        <v>0</v>
      </c>
      <c r="G98" s="182" t="str">
        <f>Index!G$85</f>
        <v>Factor</v>
      </c>
      <c r="H98" s="182">
        <f>Index!H$85</f>
        <v>0</v>
      </c>
      <c r="I98" s="182">
        <f>Index!I$85</f>
        <v>0</v>
      </c>
      <c r="J98" s="182">
        <f>Index!J$85</f>
        <v>1</v>
      </c>
      <c r="K98" s="182">
        <f>Index!K$85</f>
        <v>1.0212697905005599</v>
      </c>
      <c r="L98" s="182">
        <f>Index!L$85</f>
        <v>1.0416029201511179</v>
      </c>
      <c r="M98" s="182">
        <f>Index!M$85</f>
        <v>1.0622616980779827</v>
      </c>
      <c r="N98" s="182">
        <f>Index!N$85</f>
        <v>1.0835515290872799</v>
      </c>
      <c r="O98" s="182">
        <f>Index!O$85</f>
        <v>1.1060365794841869</v>
      </c>
      <c r="P98" s="182">
        <f>Index!P$85</f>
        <v>1.1292633476533553</v>
      </c>
      <c r="Q98" s="182">
        <f>Index!Q$85</f>
        <v>1.1529778779540774</v>
      </c>
    </row>
    <row r="99" spans="1:17" s="237" customFormat="1" hidden="1" outlineLevel="2">
      <c r="A99" s="232"/>
      <c r="B99" s="233"/>
      <c r="C99" s="234"/>
      <c r="D99" s="235"/>
      <c r="E99" s="236"/>
    </row>
    <row r="100" spans="1:17" s="237" customFormat="1" hidden="1" outlineLevel="2">
      <c r="A100" s="232"/>
      <c r="B100" s="233"/>
      <c r="C100" s="234"/>
      <c r="D100" s="235"/>
      <c r="E100" s="197" t="s">
        <v>585</v>
      </c>
      <c r="G100" s="237" t="s">
        <v>170</v>
      </c>
      <c r="J100" s="314">
        <f t="shared" ref="J100:Q100" si="51" xml:space="preserve"> J96 / J98</f>
        <v>0</v>
      </c>
      <c r="K100" s="314">
        <f t="shared" si="51"/>
        <v>0</v>
      </c>
      <c r="L100" s="314">
        <f xml:space="preserve"> L96 / L98</f>
        <v>0</v>
      </c>
      <c r="M100" s="314">
        <f t="shared" si="51"/>
        <v>0</v>
      </c>
      <c r="N100" s="314">
        <f t="shared" si="51"/>
        <v>0</v>
      </c>
      <c r="O100" s="314">
        <f t="shared" si="51"/>
        <v>0</v>
      </c>
      <c r="P100" s="314">
        <f t="shared" si="51"/>
        <v>0</v>
      </c>
      <c r="Q100" s="314">
        <f t="shared" si="51"/>
        <v>0</v>
      </c>
    </row>
    <row r="101" spans="1:17" s="237" customFormat="1" hidden="1" outlineLevel="2">
      <c r="A101" s="232"/>
      <c r="B101" s="233"/>
      <c r="C101" s="234"/>
      <c r="D101" s="235"/>
      <c r="E101" s="236" t="s">
        <v>586</v>
      </c>
      <c r="G101" s="237" t="s">
        <v>170</v>
      </c>
      <c r="J101" s="84">
        <f t="shared" ref="J101:Q101" si="52" xml:space="preserve"> J91 / J98</f>
        <v>0</v>
      </c>
      <c r="K101" s="84">
        <f t="shared" si="52"/>
        <v>0</v>
      </c>
      <c r="L101" s="84">
        <f t="shared" si="52"/>
        <v>0</v>
      </c>
      <c r="M101" s="84">
        <f t="shared" si="52"/>
        <v>0</v>
      </c>
      <c r="N101" s="84">
        <f t="shared" si="52"/>
        <v>3.2087415674442665</v>
      </c>
      <c r="O101" s="84">
        <f t="shared" si="52"/>
        <v>7.2801627993020581</v>
      </c>
      <c r="P101" s="84">
        <f t="shared" si="52"/>
        <v>10.187894705235912</v>
      </c>
      <c r="Q101" s="84">
        <f t="shared" si="52"/>
        <v>12.371170615432153</v>
      </c>
    </row>
    <row r="102" spans="1:17" s="237" customFormat="1" hidden="1" outlineLevel="2">
      <c r="A102" s="232"/>
      <c r="B102" s="233"/>
      <c r="C102" s="234"/>
      <c r="D102" s="235"/>
      <c r="E102" s="236" t="s">
        <v>587</v>
      </c>
      <c r="G102" s="237" t="s">
        <v>170</v>
      </c>
      <c r="J102" s="84">
        <f t="shared" ref="J102:Q102" si="53" xml:space="preserve"> J92 / J98</f>
        <v>0</v>
      </c>
      <c r="K102" s="84">
        <f t="shared" si="53"/>
        <v>0</v>
      </c>
      <c r="L102" s="84">
        <f t="shared" si="53"/>
        <v>0</v>
      </c>
      <c r="M102" s="84">
        <f t="shared" si="53"/>
        <v>0</v>
      </c>
      <c r="N102" s="84">
        <f t="shared" si="53"/>
        <v>6.4309544293087481E-2</v>
      </c>
      <c r="O102" s="84">
        <f t="shared" si="53"/>
        <v>0.15107248990537833</v>
      </c>
      <c r="P102" s="84">
        <f t="shared" si="53"/>
        <v>0.21394578880995982</v>
      </c>
      <c r="Q102" s="84">
        <f t="shared" si="53"/>
        <v>0.25979458292409358</v>
      </c>
    </row>
    <row r="103" spans="1:17" s="237" customFormat="1" hidden="1" outlineLevel="2">
      <c r="A103" s="232"/>
      <c r="B103" s="233"/>
      <c r="C103" s="234"/>
      <c r="D103" s="235"/>
      <c r="E103" s="236" t="s">
        <v>588</v>
      </c>
      <c r="G103" s="237" t="s">
        <v>170</v>
      </c>
      <c r="J103" s="84">
        <f t="shared" ref="J103:Q103" si="54" xml:space="preserve"> J93 / J98</f>
        <v>0</v>
      </c>
      <c r="K103" s="84">
        <f t="shared" si="54"/>
        <v>0</v>
      </c>
      <c r="L103" s="84">
        <f t="shared" si="54"/>
        <v>0</v>
      </c>
      <c r="M103" s="84">
        <f t="shared" si="54"/>
        <v>3.3494178384541109</v>
      </c>
      <c r="N103" s="84">
        <f t="shared" si="54"/>
        <v>4.4079362547741612</v>
      </c>
      <c r="O103" s="84">
        <f t="shared" si="54"/>
        <v>3.3866859742389144</v>
      </c>
      <c r="P103" s="84">
        <f t="shared" si="54"/>
        <v>2.7665254101912562</v>
      </c>
      <c r="Q103" s="84">
        <f t="shared" si="54"/>
        <v>2.3285991945252187</v>
      </c>
    </row>
    <row r="104" spans="1:17" s="237" customFormat="1" hidden="1" outlineLevel="2">
      <c r="A104" s="232"/>
      <c r="B104" s="233"/>
      <c r="C104" s="234"/>
      <c r="D104" s="235"/>
      <c r="E104" s="236" t="s">
        <v>589</v>
      </c>
      <c r="G104" s="237" t="s">
        <v>170</v>
      </c>
      <c r="J104" s="84">
        <f t="shared" ref="J104:Q104" si="55" xml:space="preserve"> J94 / J98</f>
        <v>0</v>
      </c>
      <c r="K104" s="84">
        <f t="shared" si="55"/>
        <v>0</v>
      </c>
      <c r="L104" s="84">
        <f t="shared" si="55"/>
        <v>0</v>
      </c>
      <c r="M104" s="84">
        <f t="shared" si="55"/>
        <v>7.6366726716753666E-2</v>
      </c>
      <c r="N104" s="84">
        <f t="shared" si="55"/>
        <v>0.24975207730407406</v>
      </c>
      <c r="O104" s="84">
        <f t="shared" si="55"/>
        <v>0.41608076940050653</v>
      </c>
      <c r="P104" s="84">
        <f t="shared" si="55"/>
        <v>0.53740070588085098</v>
      </c>
      <c r="Q104" s="84">
        <f t="shared" si="55"/>
        <v>0.62906407468022063</v>
      </c>
    </row>
    <row r="105" spans="1:17" s="237" customFormat="1" hidden="1" outlineLevel="2">
      <c r="A105" s="232"/>
      <c r="B105" s="233"/>
      <c r="C105" s="234"/>
      <c r="D105" s="235"/>
      <c r="E105" s="236"/>
      <c r="J105" s="84"/>
      <c r="K105" s="84"/>
      <c r="L105" s="84"/>
      <c r="M105" s="84"/>
      <c r="N105" s="84"/>
      <c r="O105" s="84"/>
      <c r="P105" s="84"/>
      <c r="Q105" s="84"/>
    </row>
    <row r="106" spans="1:17" s="237" customFormat="1" hidden="1" outlineLevel="2">
      <c r="A106" s="232"/>
      <c r="B106" s="233"/>
      <c r="C106" s="234"/>
      <c r="D106" s="235"/>
      <c r="E106" s="236" t="str">
        <f t="shared" ref="E106:Q106" si="56" xml:space="preserve"> E101</f>
        <v>RCV additions balance BEG - WR - real</v>
      </c>
      <c r="F106" s="236">
        <f t="shared" si="56"/>
        <v>0</v>
      </c>
      <c r="G106" s="236" t="str">
        <f t="shared" si="56"/>
        <v>£m</v>
      </c>
      <c r="H106" s="236">
        <f t="shared" si="56"/>
        <v>0</v>
      </c>
      <c r="I106" s="236">
        <f t="shared" si="56"/>
        <v>0</v>
      </c>
      <c r="J106" s="236">
        <f t="shared" si="56"/>
        <v>0</v>
      </c>
      <c r="K106" s="236">
        <f t="shared" si="56"/>
        <v>0</v>
      </c>
      <c r="L106" s="236">
        <f t="shared" si="56"/>
        <v>0</v>
      </c>
      <c r="M106" s="236">
        <f t="shared" si="56"/>
        <v>0</v>
      </c>
      <c r="N106" s="236">
        <f t="shared" si="56"/>
        <v>3.2087415674442665</v>
      </c>
      <c r="O106" s="236">
        <f t="shared" si="56"/>
        <v>7.2801627993020581</v>
      </c>
      <c r="P106" s="236">
        <f t="shared" si="56"/>
        <v>10.187894705235912</v>
      </c>
      <c r="Q106" s="236">
        <f t="shared" si="56"/>
        <v>12.371170615432153</v>
      </c>
    </row>
    <row r="107" spans="1:17" s="237" customFormat="1" hidden="1" outlineLevel="2">
      <c r="A107" s="232"/>
      <c r="B107" s="233"/>
      <c r="C107" s="234"/>
      <c r="D107" s="235" t="s">
        <v>565</v>
      </c>
      <c r="E107" s="236" t="str">
        <f t="shared" ref="E107:Q107" si="57" xml:space="preserve"> E102</f>
        <v>Indexation of RCV additions b/f - WR - real</v>
      </c>
      <c r="F107" s="236">
        <f t="shared" si="57"/>
        <v>0</v>
      </c>
      <c r="G107" s="236" t="str">
        <f t="shared" si="57"/>
        <v>£m</v>
      </c>
      <c r="H107" s="236">
        <f t="shared" si="57"/>
        <v>0</v>
      </c>
      <c r="I107" s="236">
        <f t="shared" si="57"/>
        <v>0</v>
      </c>
      <c r="J107" s="236">
        <f t="shared" si="57"/>
        <v>0</v>
      </c>
      <c r="K107" s="236">
        <f t="shared" si="57"/>
        <v>0</v>
      </c>
      <c r="L107" s="236">
        <f t="shared" si="57"/>
        <v>0</v>
      </c>
      <c r="M107" s="236">
        <f t="shared" si="57"/>
        <v>0</v>
      </c>
      <c r="N107" s="236">
        <f t="shared" si="57"/>
        <v>6.4309544293087481E-2</v>
      </c>
      <c r="O107" s="236">
        <f t="shared" si="57"/>
        <v>0.15107248990537833</v>
      </c>
      <c r="P107" s="236">
        <f t="shared" si="57"/>
        <v>0.21394578880995982</v>
      </c>
      <c r="Q107" s="236">
        <f t="shared" si="57"/>
        <v>0.25979458292409358</v>
      </c>
    </row>
    <row r="108" spans="1:17" hidden="1" outlineLevel="2">
      <c r="E108" s="212" t="s">
        <v>590</v>
      </c>
      <c r="F108" s="212"/>
      <c r="G108" s="212" t="s">
        <v>170</v>
      </c>
      <c r="H108" s="212"/>
      <c r="I108" s="212"/>
      <c r="J108" s="212">
        <f t="shared" ref="J108:Q108" si="58" xml:space="preserve"> SUM(J106:J107)</f>
        <v>0</v>
      </c>
      <c r="K108" s="212">
        <f t="shared" si="58"/>
        <v>0</v>
      </c>
      <c r="L108" s="212">
        <f t="shared" si="58"/>
        <v>0</v>
      </c>
      <c r="M108" s="212">
        <f t="shared" si="58"/>
        <v>0</v>
      </c>
      <c r="N108" s="212">
        <f t="shared" si="58"/>
        <v>3.2730511117373542</v>
      </c>
      <c r="O108" s="212">
        <f t="shared" si="58"/>
        <v>7.4312352892074367</v>
      </c>
      <c r="P108" s="212">
        <f t="shared" si="58"/>
        <v>10.401840494045873</v>
      </c>
      <c r="Q108" s="212">
        <f t="shared" si="58"/>
        <v>12.630965198356247</v>
      </c>
    </row>
    <row r="109" spans="1:17" s="237" customFormat="1" hidden="1" outlineLevel="2">
      <c r="A109" s="232"/>
      <c r="B109" s="233"/>
      <c r="C109" s="234"/>
      <c r="D109" s="235"/>
      <c r="E109" s="236"/>
      <c r="J109" s="84"/>
      <c r="K109" s="84"/>
      <c r="L109" s="84"/>
      <c r="M109" s="84"/>
      <c r="N109" s="84"/>
      <c r="O109" s="84"/>
      <c r="P109" s="84"/>
      <c r="Q109" s="84"/>
    </row>
    <row r="110" spans="1:17" s="237" customFormat="1" hidden="1" outlineLevel="2">
      <c r="A110" s="232"/>
      <c r="B110" s="233"/>
      <c r="C110" s="234"/>
      <c r="D110" s="235"/>
      <c r="E110" s="262" t="str">
        <f t="shared" ref="E110:Q110" si="59" xml:space="preserve"> E108</f>
        <v>Opening RCV (Post 2020 investment RCV) - WR - real</v>
      </c>
      <c r="F110" s="262">
        <f t="shared" si="59"/>
        <v>0</v>
      </c>
      <c r="G110" s="262" t="str">
        <f t="shared" si="59"/>
        <v>£m</v>
      </c>
      <c r="H110" s="262">
        <f t="shared" si="59"/>
        <v>0</v>
      </c>
      <c r="I110" s="262">
        <f t="shared" si="59"/>
        <v>0</v>
      </c>
      <c r="J110" s="262">
        <f t="shared" si="59"/>
        <v>0</v>
      </c>
      <c r="K110" s="262">
        <f t="shared" si="59"/>
        <v>0</v>
      </c>
      <c r="L110" s="262">
        <f t="shared" si="59"/>
        <v>0</v>
      </c>
      <c r="M110" s="262">
        <f t="shared" si="59"/>
        <v>0</v>
      </c>
      <c r="N110" s="262">
        <f t="shared" si="59"/>
        <v>3.2730511117373542</v>
      </c>
      <c r="O110" s="262">
        <f t="shared" si="59"/>
        <v>7.4312352892074367</v>
      </c>
      <c r="P110" s="262">
        <f t="shared" si="59"/>
        <v>10.401840494045873</v>
      </c>
      <c r="Q110" s="262">
        <f t="shared" si="59"/>
        <v>12.630965198356247</v>
      </c>
    </row>
    <row r="111" spans="1:17" s="237" customFormat="1" hidden="1" outlineLevel="2">
      <c r="A111" s="232"/>
      <c r="B111" s="233"/>
      <c r="C111" s="234"/>
      <c r="D111" s="235" t="s">
        <v>565</v>
      </c>
      <c r="E111" s="262" t="str">
        <f t="shared" ref="E111:Q111" si="60" xml:space="preserve"> E103</f>
        <v>Water resources: Non-PAYG Totex - real</v>
      </c>
      <c r="F111" s="262">
        <f t="shared" si="60"/>
        <v>0</v>
      </c>
      <c r="G111" s="262" t="str">
        <f t="shared" si="60"/>
        <v>£m</v>
      </c>
      <c r="H111" s="262">
        <f t="shared" si="60"/>
        <v>0</v>
      </c>
      <c r="I111" s="262">
        <f t="shared" si="60"/>
        <v>0</v>
      </c>
      <c r="J111" s="262">
        <f t="shared" si="60"/>
        <v>0</v>
      </c>
      <c r="K111" s="262">
        <f t="shared" si="60"/>
        <v>0</v>
      </c>
      <c r="L111" s="262">
        <f t="shared" si="60"/>
        <v>0</v>
      </c>
      <c r="M111" s="262">
        <f t="shared" si="60"/>
        <v>3.3494178384541109</v>
      </c>
      <c r="N111" s="262">
        <f t="shared" si="60"/>
        <v>4.4079362547741612</v>
      </c>
      <c r="O111" s="262">
        <f t="shared" si="60"/>
        <v>3.3866859742389144</v>
      </c>
      <c r="P111" s="262">
        <f t="shared" si="60"/>
        <v>2.7665254101912562</v>
      </c>
      <c r="Q111" s="262">
        <f t="shared" si="60"/>
        <v>2.3285991945252187</v>
      </c>
    </row>
    <row r="112" spans="1:17" s="237" customFormat="1" hidden="1" outlineLevel="2">
      <c r="A112" s="232"/>
      <c r="B112" s="233"/>
      <c r="C112" s="234"/>
      <c r="D112" s="235" t="s">
        <v>473</v>
      </c>
      <c r="E112" s="262" t="str">
        <f t="shared" ref="E112:Q112" si="61" xml:space="preserve"> E104</f>
        <v>RCV additions depreciation - WR - real POS</v>
      </c>
      <c r="F112" s="262">
        <f t="shared" si="61"/>
        <v>0</v>
      </c>
      <c r="G112" s="262" t="str">
        <f t="shared" si="61"/>
        <v>£m</v>
      </c>
      <c r="H112" s="262">
        <f t="shared" si="61"/>
        <v>0</v>
      </c>
      <c r="I112" s="262">
        <f t="shared" si="61"/>
        <v>0</v>
      </c>
      <c r="J112" s="262">
        <f t="shared" si="61"/>
        <v>0</v>
      </c>
      <c r="K112" s="262">
        <f t="shared" si="61"/>
        <v>0</v>
      </c>
      <c r="L112" s="262">
        <f t="shared" si="61"/>
        <v>0</v>
      </c>
      <c r="M112" s="262">
        <f t="shared" si="61"/>
        <v>7.6366726716753666E-2</v>
      </c>
      <c r="N112" s="262">
        <f t="shared" si="61"/>
        <v>0.24975207730407406</v>
      </c>
      <c r="O112" s="262">
        <f t="shared" si="61"/>
        <v>0.41608076940050653</v>
      </c>
      <c r="P112" s="262">
        <f t="shared" si="61"/>
        <v>0.53740070588085098</v>
      </c>
      <c r="Q112" s="262">
        <f t="shared" si="61"/>
        <v>0.62906407468022063</v>
      </c>
    </row>
    <row r="113" spans="1:17" hidden="1" outlineLevel="2">
      <c r="E113" s="261" t="s">
        <v>591</v>
      </c>
      <c r="F113" s="261"/>
      <c r="G113" s="261" t="s">
        <v>170</v>
      </c>
      <c r="H113" s="261"/>
      <c r="I113" s="261"/>
      <c r="J113" s="261">
        <f t="shared" ref="J113:Q113" si="62" xml:space="preserve"> J110 + J111 - J112</f>
        <v>0</v>
      </c>
      <c r="K113" s="261">
        <f t="shared" si="62"/>
        <v>0</v>
      </c>
      <c r="L113" s="261">
        <f t="shared" si="62"/>
        <v>0</v>
      </c>
      <c r="M113" s="261">
        <f t="shared" si="62"/>
        <v>3.2730511117373573</v>
      </c>
      <c r="N113" s="261">
        <f t="shared" si="62"/>
        <v>7.4312352892074411</v>
      </c>
      <c r="O113" s="261">
        <f t="shared" si="62"/>
        <v>10.401840494045844</v>
      </c>
      <c r="P113" s="261">
        <f t="shared" si="62"/>
        <v>12.630965198356279</v>
      </c>
      <c r="Q113" s="261">
        <f t="shared" si="62"/>
        <v>14.330500318201244</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3.2730511117373542</v>
      </c>
      <c r="O115" s="84">
        <f t="shared" si="63"/>
        <v>7.4312352892074367</v>
      </c>
      <c r="P115" s="84">
        <f t="shared" si="63"/>
        <v>10.401840494045873</v>
      </c>
      <c r="Q115" s="84">
        <f t="shared" si="63"/>
        <v>12.630965198356247</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3.2730511117373573</v>
      </c>
      <c r="N116" s="84">
        <f t="shared" si="64"/>
        <v>7.4312352892074411</v>
      </c>
      <c r="O116" s="84">
        <f t="shared" si="64"/>
        <v>10.401840494045844</v>
      </c>
      <c r="P116" s="84">
        <f t="shared" si="64"/>
        <v>12.630965198356279</v>
      </c>
      <c r="Q116" s="84">
        <f t="shared" si="64"/>
        <v>14.330500318201244</v>
      </c>
    </row>
    <row r="117" spans="1:17" hidden="1" outlineLevel="2">
      <c r="E117" s="261" t="s">
        <v>592</v>
      </c>
      <c r="F117" s="261"/>
      <c r="G117" s="261" t="s">
        <v>170</v>
      </c>
      <c r="H117" s="261"/>
      <c r="I117" s="261"/>
      <c r="J117" s="261">
        <f t="shared" ref="J117" si="65" xml:space="preserve"> AVERAGE(J115:J116)</f>
        <v>0</v>
      </c>
      <c r="K117" s="261">
        <f t="shared" ref="K117" si="66" xml:space="preserve"> AVERAGE(K115:K116)</f>
        <v>0</v>
      </c>
      <c r="L117" s="261">
        <f t="shared" ref="L117" si="67" xml:space="preserve"> AVERAGE(L115:L116)</f>
        <v>0</v>
      </c>
      <c r="M117" s="261">
        <f t="shared" ref="M117" si="68" xml:space="preserve"> AVERAGE(M115:M116)</f>
        <v>1.6365255558686786</v>
      </c>
      <c r="N117" s="261">
        <f t="shared" ref="N117" si="69" xml:space="preserve"> AVERAGE(N115:N116)</f>
        <v>5.3521432004723977</v>
      </c>
      <c r="O117" s="261">
        <f t="shared" ref="O117" si="70" xml:space="preserve"> AVERAGE(O115:O116)</f>
        <v>8.9165378916266409</v>
      </c>
      <c r="P117" s="261">
        <f t="shared" ref="P117" si="71" xml:space="preserve"> AVERAGE(P115:P116)</f>
        <v>11.516402846201075</v>
      </c>
      <c r="Q117" s="261">
        <f t="shared" ref="Q117" si="72" xml:space="preserve"> AVERAGE(Q115:Q116)</f>
        <v>13.480732758278744</v>
      </c>
    </row>
    <row r="118" spans="1:17" hidden="1" outlineLevel="2">
      <c r="F118" s="84"/>
      <c r="G118" s="84"/>
      <c r="H118" s="84"/>
      <c r="I118" s="84"/>
      <c r="J118" s="84"/>
      <c r="K118" s="84"/>
      <c r="L118" s="84"/>
      <c r="M118" s="84"/>
      <c r="N118" s="84"/>
      <c r="O118" s="84"/>
      <c r="P118" s="84"/>
      <c r="Q118" s="84"/>
    </row>
    <row r="119" spans="1:17" hidden="1" outlineLevel="2">
      <c r="C119" s="86" t="s">
        <v>372</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3.2730511117373573</v>
      </c>
      <c r="N120" s="84">
        <f t="shared" si="73"/>
        <v>7.4312352892074411</v>
      </c>
      <c r="O120" s="84">
        <f t="shared" si="73"/>
        <v>10.401840494045844</v>
      </c>
      <c r="P120" s="84">
        <f t="shared" si="73"/>
        <v>12.630965198356279</v>
      </c>
      <c r="Q120" s="84">
        <f t="shared" si="73"/>
        <v>14.330500318201244</v>
      </c>
    </row>
    <row r="121" spans="1:17" s="188" customFormat="1" hidden="1" outlineLevel="2">
      <c r="A121" s="184"/>
      <c r="B121" s="219"/>
      <c r="C121" s="186"/>
      <c r="D121" s="187"/>
      <c r="E121" s="182" t="str">
        <f xml:space="preserve"> Inp!E$105</f>
        <v>RCV additions balance - WR - real</v>
      </c>
      <c r="F121" s="182">
        <f xml:space="preserve"> Inp!F$105</f>
        <v>0</v>
      </c>
      <c r="G121" s="182" t="str">
        <f xml:space="preserve"> Inp!G$105</f>
        <v>£m</v>
      </c>
      <c r="H121" s="182">
        <f xml:space="preserve"> Inp!H$105</f>
        <v>0</v>
      </c>
      <c r="I121" s="182">
        <f xml:space="preserve"> Inp!I$105</f>
        <v>0</v>
      </c>
      <c r="J121" s="182">
        <f xml:space="preserve"> Inp!J$105</f>
        <v>0</v>
      </c>
      <c r="K121" s="182">
        <f xml:space="preserve"> Inp!K$105</f>
        <v>0</v>
      </c>
      <c r="L121" s="182">
        <f xml:space="preserve"> Inp!L$105</f>
        <v>0</v>
      </c>
      <c r="M121" s="182">
        <f xml:space="preserve"> Inp!M$105</f>
        <v>3.2730511117373502</v>
      </c>
      <c r="N121" s="182">
        <f xml:space="preserve"> Inp!N$105</f>
        <v>7.4312352892074403</v>
      </c>
      <c r="O121" s="182">
        <f xml:space="preserve"> Inp!O$105</f>
        <v>10.4018404940458</v>
      </c>
      <c r="P121" s="182">
        <f xml:space="preserve"> Inp!P$105</f>
        <v>12.6309651983563</v>
      </c>
      <c r="Q121" s="182">
        <f xml:space="preserve"> Inp!Q$105</f>
        <v>14.330500318201301</v>
      </c>
    </row>
    <row r="122" spans="1:17" s="225" customFormat="1" hidden="1" outlineLevel="2">
      <c r="A122" s="220"/>
      <c r="B122" s="221"/>
      <c r="C122" s="222"/>
      <c r="D122" s="223"/>
      <c r="E122" s="224" t="s">
        <v>593</v>
      </c>
      <c r="G122" s="225" t="s">
        <v>570</v>
      </c>
      <c r="H122" s="248">
        <f xml:space="preserve"> SUM(J122:Q122)</f>
        <v>0</v>
      </c>
      <c r="I122" s="197"/>
      <c r="J122" s="225">
        <f t="shared" ref="J122" si="74" xml:space="preserve"> IF(ROUND(J120,3) = ROUND(J121,3), 0, 1)</f>
        <v>0</v>
      </c>
      <c r="K122" s="225">
        <f t="shared" ref="K122" si="75" xml:space="preserve"> IF(ROUND(K120,3) = ROUND(K121,3), 0, 1)</f>
        <v>0</v>
      </c>
      <c r="L122" s="225">
        <f t="shared" ref="L122" si="76" xml:space="preserve"> IF(ROUND(L120,3) = ROUND(L121,3), 0, 1)</f>
        <v>0</v>
      </c>
      <c r="M122" s="225">
        <f t="shared" ref="M122" si="77" xml:space="preserve"> IF(ROUND(M120,3) = ROUND(M121,3), 0, 1)</f>
        <v>0</v>
      </c>
      <c r="N122" s="225">
        <f t="shared" ref="N122" si="78" xml:space="preserve"> IF(ROUND(N120,3) = ROUND(N121,3), 0, 1)</f>
        <v>0</v>
      </c>
      <c r="O122" s="225">
        <f t="shared" ref="O122" si="79" xml:space="preserve"> IF(ROUND(O120,3) = ROUND(O121,3), 0, 1)</f>
        <v>0</v>
      </c>
      <c r="P122" s="225">
        <f t="shared" ref="P122" si="80" xml:space="preserve"> IF(ROUND(P120,3) = ROUND(P121,3), 0, 1)</f>
        <v>0</v>
      </c>
      <c r="Q122" s="225">
        <f t="shared" ref="Q122" si="81" xml:space="preserve"> IF(ROUND(Q120,3) = ROUND(Q121,3), 0, 1)</f>
        <v>0</v>
      </c>
    </row>
    <row r="123" spans="1:17" hidden="1" outlineLevel="2"/>
    <row r="124" spans="1:17" hidden="1" outlineLevel="2"/>
    <row r="125" spans="1:17" s="149" customFormat="1" hidden="1" outlineLevel="1">
      <c r="A125" s="144"/>
      <c r="B125" s="145"/>
      <c r="C125" s="146"/>
      <c r="D125" s="147"/>
      <c r="E125" s="148"/>
      <c r="G125" s="150"/>
    </row>
    <row r="126" spans="1:17" s="92" customFormat="1" hidden="1" outlineLevel="1" collapsed="1">
      <c r="A126" s="11"/>
      <c r="B126" s="12" t="s">
        <v>594</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66.626006149046532</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66.626006149046532</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5" customFormat="1" hidden="1" outlineLevel="2">
      <c r="A131" s="311"/>
      <c r="B131" s="312"/>
      <c r="C131" s="313"/>
      <c r="D131" s="251"/>
      <c r="E131" s="317" t="s">
        <v>595</v>
      </c>
      <c r="F131" s="317"/>
      <c r="G131" s="317" t="s">
        <v>170</v>
      </c>
      <c r="H131" s="317"/>
      <c r="I131" s="317"/>
      <c r="J131" s="317">
        <f t="shared" ref="J131:Q131" si="85" xml:space="preserve"> SUM(J128:J130)</f>
        <v>0</v>
      </c>
      <c r="K131" s="317">
        <f t="shared" si="85"/>
        <v>0</v>
      </c>
      <c r="L131" s="317">
        <f t="shared" si="85"/>
        <v>133.25201229809306</v>
      </c>
      <c r="M131" s="317">
        <f t="shared" si="85"/>
        <v>0</v>
      </c>
      <c r="N131" s="317">
        <f t="shared" si="85"/>
        <v>0</v>
      </c>
      <c r="O131" s="317">
        <f t="shared" si="85"/>
        <v>0</v>
      </c>
      <c r="P131" s="317">
        <f t="shared" si="85"/>
        <v>0</v>
      </c>
      <c r="Q131" s="317">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66.915056720208923</v>
      </c>
      <c r="N133" s="84">
        <f t="shared" si="86"/>
        <v>65.839215582723725</v>
      </c>
      <c r="O133" s="84">
        <f t="shared" si="86"/>
        <v>64.856129993125236</v>
      </c>
      <c r="P133" s="84">
        <f t="shared" si="86"/>
        <v>63.902890983204806</v>
      </c>
      <c r="Q133" s="84">
        <f t="shared" si="86"/>
        <v>62.963662439374765</v>
      </c>
    </row>
    <row r="134" spans="1:17" hidden="1" outlineLevel="2">
      <c r="D134" s="83" t="s">
        <v>565</v>
      </c>
      <c r="E134" s="84" t="str">
        <f t="shared" ref="E134:Q134" si="87" xml:space="preserve"> E69</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66.626006149046532</v>
      </c>
      <c r="N134" s="84">
        <f t="shared" si="87"/>
        <v>64.947030794090495</v>
      </c>
      <c r="O134" s="84">
        <f t="shared" si="87"/>
        <v>63.310365618079508</v>
      </c>
      <c r="P134" s="84">
        <f t="shared" si="87"/>
        <v>61.714944404503854</v>
      </c>
      <c r="Q134" s="84">
        <f t="shared" si="87"/>
        <v>60.159727805510393</v>
      </c>
    </row>
    <row r="135" spans="1:17" hidden="1" outlineLevel="2">
      <c r="D135" s="83" t="s">
        <v>565</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3.2730511117373542</v>
      </c>
      <c r="O135" s="84">
        <f t="shared" si="88"/>
        <v>7.4312352892074367</v>
      </c>
      <c r="P135" s="84">
        <f t="shared" si="88"/>
        <v>10.401840494045873</v>
      </c>
      <c r="Q135" s="84">
        <f t="shared" si="88"/>
        <v>12.630965198356247</v>
      </c>
    </row>
    <row r="136" spans="1:17" s="315" customFormat="1" hidden="1" outlineLevel="2">
      <c r="A136" s="311"/>
      <c r="B136" s="312"/>
      <c r="C136" s="313"/>
      <c r="D136" s="251"/>
      <c r="E136" s="317" t="s">
        <v>596</v>
      </c>
      <c r="F136" s="317"/>
      <c r="G136" s="317" t="s">
        <v>170</v>
      </c>
      <c r="H136" s="317"/>
      <c r="I136" s="317"/>
      <c r="J136" s="317">
        <f t="shared" ref="J136:Q136" si="89" xml:space="preserve"> SUM(J133:J135)</f>
        <v>0</v>
      </c>
      <c r="K136" s="317">
        <f t="shared" si="89"/>
        <v>0</v>
      </c>
      <c r="L136" s="317">
        <f t="shared" si="89"/>
        <v>0</v>
      </c>
      <c r="M136" s="317">
        <f t="shared" si="89"/>
        <v>133.54106286925546</v>
      </c>
      <c r="N136" s="317">
        <f t="shared" si="89"/>
        <v>134.05929748855158</v>
      </c>
      <c r="O136" s="317">
        <f t="shared" si="89"/>
        <v>135.59773090041219</v>
      </c>
      <c r="P136" s="317">
        <f t="shared" si="89"/>
        <v>136.01967588175452</v>
      </c>
      <c r="Q136" s="317">
        <f t="shared" si="89"/>
        <v>135.75435544324139</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65.22879729085966</v>
      </c>
      <c r="N138" s="84">
        <f t="shared" si="90"/>
        <v>64.180067350039081</v>
      </c>
      <c r="O138" s="84">
        <f t="shared" si="90"/>
        <v>63.221755517298476</v>
      </c>
      <c r="P138" s="84">
        <f t="shared" si="90"/>
        <v>62.292538130428042</v>
      </c>
      <c r="Q138" s="84">
        <f t="shared" si="90"/>
        <v>61.376978145902527</v>
      </c>
    </row>
    <row r="139" spans="1:17" hidden="1" outlineLevel="2">
      <c r="D139" s="83" t="s">
        <v>565</v>
      </c>
      <c r="E139" s="84" t="str">
        <f t="shared" ref="E139:Q139" si="91" xml:space="preserve"> E74</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64.947030794090566</v>
      </c>
      <c r="N139" s="84">
        <f t="shared" si="91"/>
        <v>63.310365618079416</v>
      </c>
      <c r="O139" s="84">
        <f t="shared" si="91"/>
        <v>61.714944404503903</v>
      </c>
      <c r="P139" s="84">
        <f t="shared" si="91"/>
        <v>60.159727805510357</v>
      </c>
      <c r="Q139" s="84">
        <f t="shared" si="91"/>
        <v>58.643702664811528</v>
      </c>
    </row>
    <row r="140" spans="1:17" hidden="1" outlineLevel="2">
      <c r="D140" s="83" t="s">
        <v>565</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3.2730511117373573</v>
      </c>
      <c r="N140" s="84">
        <f t="shared" si="92"/>
        <v>7.4312352892074411</v>
      </c>
      <c r="O140" s="84">
        <f t="shared" si="92"/>
        <v>10.401840494045844</v>
      </c>
      <c r="P140" s="84">
        <f t="shared" si="92"/>
        <v>12.630965198356279</v>
      </c>
      <c r="Q140" s="84">
        <f t="shared" si="92"/>
        <v>14.330500318201244</v>
      </c>
    </row>
    <row r="141" spans="1:17" hidden="1" outlineLevel="2">
      <c r="E141" s="212" t="s">
        <v>597</v>
      </c>
      <c r="F141" s="212"/>
      <c r="G141" s="212" t="s">
        <v>170</v>
      </c>
      <c r="H141" s="212"/>
      <c r="I141" s="212"/>
      <c r="J141" s="212">
        <f t="shared" ref="J141" si="93" xml:space="preserve"> SUM(J138:J140)</f>
        <v>0</v>
      </c>
      <c r="K141" s="212">
        <f t="shared" ref="K141" si="94" xml:space="preserve"> SUM(K138:K140)</f>
        <v>0</v>
      </c>
      <c r="L141" s="212">
        <f t="shared" ref="L141" si="95" xml:space="preserve"> SUM(L138:L140)</f>
        <v>0</v>
      </c>
      <c r="M141" s="212">
        <f t="shared" ref="M141" si="96" xml:space="preserve"> SUM(M138:M140)</f>
        <v>133.44887919668759</v>
      </c>
      <c r="N141" s="212">
        <f t="shared" ref="N141" si="97" xml:space="preserve"> SUM(N138:N140)</f>
        <v>134.92166825732593</v>
      </c>
      <c r="O141" s="212">
        <f t="shared" ref="O141" si="98" xml:space="preserve"> SUM(O138:O140)</f>
        <v>135.33854041584823</v>
      </c>
      <c r="P141" s="212">
        <f t="shared" ref="P141" si="99" xml:space="preserve"> SUM(P138:P140)</f>
        <v>135.08323113429469</v>
      </c>
      <c r="Q141" s="212">
        <f t="shared" ref="Q141" si="100" xml:space="preserve"> SUM(Q138:Q140)</f>
        <v>134.3511811289153</v>
      </c>
    </row>
    <row r="142" spans="1:17" s="149" customFormat="1" hidden="1" outlineLevel="2">
      <c r="A142" s="144"/>
      <c r="B142" s="145"/>
      <c r="C142" s="146"/>
      <c r="D142" s="147"/>
      <c r="E142" s="148"/>
      <c r="G142" s="150"/>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133.54106286925546</v>
      </c>
      <c r="N143" s="84">
        <f t="shared" si="101"/>
        <v>134.05929748855158</v>
      </c>
      <c r="O143" s="84">
        <f t="shared" si="101"/>
        <v>135.59773090041219</v>
      </c>
      <c r="P143" s="84">
        <f t="shared" si="101"/>
        <v>136.01967588175452</v>
      </c>
      <c r="Q143" s="84">
        <f t="shared" si="101"/>
        <v>135.75435544324139</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133.44887919668759</v>
      </c>
      <c r="N144" s="84">
        <f t="shared" si="102"/>
        <v>134.92166825732593</v>
      </c>
      <c r="O144" s="84">
        <f t="shared" si="102"/>
        <v>135.33854041584823</v>
      </c>
      <c r="P144" s="84">
        <f t="shared" si="102"/>
        <v>135.08323113429469</v>
      </c>
      <c r="Q144" s="84">
        <f t="shared" si="102"/>
        <v>134.3511811289153</v>
      </c>
    </row>
    <row r="145" spans="1:17" hidden="1" outlineLevel="2">
      <c r="E145" s="212" t="s">
        <v>598</v>
      </c>
      <c r="F145" s="212"/>
      <c r="G145" s="212" t="s">
        <v>170</v>
      </c>
      <c r="H145" s="212"/>
      <c r="I145" s="212"/>
      <c r="J145" s="212">
        <f t="shared" ref="J145" si="103" xml:space="preserve"> AVERAGE(J143:J144)</f>
        <v>0</v>
      </c>
      <c r="K145" s="212">
        <f t="shared" ref="K145" si="104" xml:space="preserve"> AVERAGE(K143:K144)</f>
        <v>0</v>
      </c>
      <c r="L145" s="212">
        <f t="shared" ref="L145" si="105" xml:space="preserve"> AVERAGE(L143:L144)</f>
        <v>0</v>
      </c>
      <c r="M145" s="212">
        <f t="shared" ref="M145" si="106" xml:space="preserve"> AVERAGE(M143:M144)</f>
        <v>133.49497103297153</v>
      </c>
      <c r="N145" s="212">
        <f t="shared" ref="N145" si="107" xml:space="preserve"> AVERAGE(N143:N144)</f>
        <v>134.49048287293874</v>
      </c>
      <c r="O145" s="212">
        <f t="shared" ref="O145" si="108" xml:space="preserve"> AVERAGE(O143:O144)</f>
        <v>135.46813565813022</v>
      </c>
      <c r="P145" s="212">
        <f t="shared" ref="P145" si="109" xml:space="preserve"> AVERAGE(P143:P144)</f>
        <v>135.55145350802462</v>
      </c>
      <c r="Q145" s="212">
        <f t="shared" ref="Q145" si="110" xml:space="preserve"> AVERAGE(Q143:Q144)</f>
        <v>135.05276828607833</v>
      </c>
    </row>
    <row r="146" spans="1:17" hidden="1" outlineLevel="2">
      <c r="F146" s="84"/>
      <c r="G146" s="84"/>
      <c r="H146" s="84"/>
      <c r="I146" s="84"/>
      <c r="J146" s="84"/>
      <c r="K146" s="84"/>
      <c r="L146" s="84"/>
      <c r="M146" s="84"/>
      <c r="N146" s="84"/>
      <c r="O146" s="84"/>
      <c r="P146" s="84"/>
      <c r="Q146" s="84"/>
    </row>
    <row r="147" spans="1:17" hidden="1" outlineLevel="2">
      <c r="C147" s="86" t="s">
        <v>372</v>
      </c>
      <c r="F147" s="84"/>
      <c r="G147" s="84"/>
      <c r="H147" s="84"/>
      <c r="I147" s="84"/>
      <c r="J147" s="84"/>
      <c r="K147" s="84"/>
      <c r="L147" s="84"/>
      <c r="M147" s="84"/>
      <c r="N147" s="84"/>
      <c r="O147" s="84"/>
      <c r="P147" s="84"/>
      <c r="Q147" s="84"/>
    </row>
    <row r="148" spans="1:17" s="188" customFormat="1" hidden="1" outlineLevel="2">
      <c r="A148" s="184"/>
      <c r="B148" s="219"/>
      <c r="C148" s="186"/>
      <c r="D148" s="187"/>
      <c r="E148" s="182" t="str">
        <f xml:space="preserve"> Inp!E$106</f>
        <v>RCV balance - WR BEG - nominal</v>
      </c>
      <c r="F148" s="182">
        <f xml:space="preserve"> Inp!F$106</f>
        <v>0</v>
      </c>
      <c r="G148" s="182" t="str">
        <f xml:space="preserve"> Inp!G$106</f>
        <v>£m</v>
      </c>
      <c r="H148" s="182">
        <f xml:space="preserve"> Inp!H$106</f>
        <v>0</v>
      </c>
      <c r="I148" s="182">
        <f xml:space="preserve"> Inp!I$106</f>
        <v>0</v>
      </c>
      <c r="J148" s="182">
        <f xml:space="preserve"> Inp!J$106</f>
        <v>0</v>
      </c>
      <c r="K148" s="182">
        <f xml:space="preserve"> Inp!K$106</f>
        <v>0</v>
      </c>
      <c r="L148" s="182">
        <f xml:space="preserve"> Inp!L$106</f>
        <v>0</v>
      </c>
      <c r="M148" s="182">
        <f xml:space="preserve"> Inp!M$106</f>
        <v>138.795685125706</v>
      </c>
      <c r="N148" s="182">
        <f xml:space="preserve"> Inp!N$106</f>
        <v>141.75763302207699</v>
      </c>
      <c r="O148" s="182">
        <f xml:space="preserve"> Inp!O$106</f>
        <v>146.194579947232</v>
      </c>
      <c r="P148" s="182">
        <f xml:space="preserve"> Inp!P$106</f>
        <v>149.689376313927</v>
      </c>
      <c r="Q148" s="182">
        <f xml:space="preserve"> Inp!Q$106</f>
        <v>152.54454180254501</v>
      </c>
    </row>
    <row r="149" spans="1:17" s="188" customFormat="1" hidden="1" outlineLevel="2">
      <c r="A149" s="184"/>
      <c r="B149" s="219"/>
      <c r="C149" s="186"/>
      <c r="D149" s="187"/>
      <c r="E149" s="182" t="str">
        <f xml:space="preserve"> Inp!E$107</f>
        <v>Indexation on RCV balance BEG - WR - nominal</v>
      </c>
      <c r="F149" s="182">
        <f xml:space="preserve"> Inp!F$107</f>
        <v>0</v>
      </c>
      <c r="G149" s="182" t="str">
        <f xml:space="preserve"> Inp!G$107</f>
        <v>£m</v>
      </c>
      <c r="H149" s="182">
        <f xml:space="preserve"> Inp!H$107</f>
        <v>0</v>
      </c>
      <c r="I149" s="182">
        <f xml:space="preserve"> Inp!I$107</f>
        <v>0</v>
      </c>
      <c r="J149" s="182">
        <f xml:space="preserve"> Inp!J$107</f>
        <v>0</v>
      </c>
      <c r="K149" s="182">
        <f xml:space="preserve"> Inp!K$107</f>
        <v>0</v>
      </c>
      <c r="L149" s="182">
        <f xml:space="preserve"> Inp!L$107</f>
        <v>0</v>
      </c>
      <c r="M149" s="182">
        <f xml:space="preserve"> Inp!M$107</f>
        <v>3.05987108092754</v>
      </c>
      <c r="N149" s="182">
        <f xml:space="preserve"> Inp!N$107</f>
        <v>3.5025237600097499</v>
      </c>
      <c r="O149" s="182">
        <f xml:space="preserve"> Inp!O$107</f>
        <v>3.7814705236768602</v>
      </c>
      <c r="P149" s="182">
        <f xml:space="preserve"> Inp!P$107</f>
        <v>3.9126582190272901</v>
      </c>
      <c r="Q149" s="182">
        <f xml:space="preserve"> Inp!Q$107</f>
        <v>3.9772268594265299</v>
      </c>
    </row>
    <row r="150" spans="1:17" s="188" customFormat="1" hidden="1" outlineLevel="2">
      <c r="A150" s="184"/>
      <c r="B150" s="217"/>
      <c r="C150" s="186"/>
      <c r="D150" s="187"/>
      <c r="E150" s="182" t="str">
        <f>Index!E$85</f>
        <v>CPIH index (PR19FD) - FYA - inflate from FYA 2017-18</v>
      </c>
      <c r="F150" s="182">
        <f>Index!F$85</f>
        <v>0</v>
      </c>
      <c r="G150" s="182" t="str">
        <f>Index!G$85</f>
        <v>Factor</v>
      </c>
      <c r="H150" s="182">
        <f>Index!H$85</f>
        <v>0</v>
      </c>
      <c r="I150" s="182">
        <f>Index!I$85</f>
        <v>0</v>
      </c>
      <c r="J150" s="182">
        <f>Index!J$85</f>
        <v>1</v>
      </c>
      <c r="K150" s="182">
        <f>Index!K$85</f>
        <v>1.0212697905005599</v>
      </c>
      <c r="L150" s="182">
        <f>Index!L$85</f>
        <v>1.0416029201511179</v>
      </c>
      <c r="M150" s="182">
        <f>Index!M$85</f>
        <v>1.0622616980779827</v>
      </c>
      <c r="N150" s="182">
        <f>Index!N$85</f>
        <v>1.0835515290872799</v>
      </c>
      <c r="O150" s="182">
        <f>Index!O$85</f>
        <v>1.1060365794841869</v>
      </c>
      <c r="P150" s="182">
        <f>Index!P$85</f>
        <v>1.1292633476533553</v>
      </c>
      <c r="Q150" s="182">
        <f>Index!Q$85</f>
        <v>1.1529778779540774</v>
      </c>
    </row>
    <row r="151" spans="1:17" s="241" customFormat="1" hidden="1" outlineLevel="2">
      <c r="A151" s="238"/>
      <c r="B151" s="221"/>
      <c r="C151" s="239"/>
      <c r="D151" s="240"/>
      <c r="E151" s="197" t="s">
        <v>599</v>
      </c>
      <c r="F151" s="197"/>
      <c r="G151" s="197" t="s">
        <v>170</v>
      </c>
      <c r="H151" s="197"/>
      <c r="I151" s="197"/>
      <c r="J151" s="197">
        <f t="shared" ref="J151:Q151" si="111" xml:space="preserve"> J148 / J150</f>
        <v>0</v>
      </c>
      <c r="K151" s="197">
        <f t="shared" si="111"/>
        <v>0</v>
      </c>
      <c r="L151" s="197">
        <f t="shared" si="111"/>
        <v>0</v>
      </c>
      <c r="M151" s="197">
        <f t="shared" si="111"/>
        <v>130.66053814877992</v>
      </c>
      <c r="N151" s="197">
        <f t="shared" si="111"/>
        <v>130.82684968520627</v>
      </c>
      <c r="O151" s="197">
        <f t="shared" si="111"/>
        <v>132.17879287085745</v>
      </c>
      <c r="P151" s="197">
        <f t="shared" si="111"/>
        <v>132.55488777262295</v>
      </c>
      <c r="Q151" s="197">
        <f t="shared" si="111"/>
        <v>132.30482971037611</v>
      </c>
    </row>
    <row r="152" spans="1:17" s="225" customFormat="1" hidden="1" outlineLevel="2">
      <c r="A152" s="220"/>
      <c r="B152" s="221"/>
      <c r="C152" s="222"/>
      <c r="D152" s="223"/>
      <c r="E152" s="224" t="s">
        <v>600</v>
      </c>
      <c r="F152" s="224"/>
      <c r="G152" s="224" t="s">
        <v>170</v>
      </c>
      <c r="H152" s="224"/>
      <c r="I152" s="224"/>
      <c r="J152" s="224">
        <f t="shared" ref="J152:Q152" si="112" xml:space="preserve"> J149 / J150</f>
        <v>0</v>
      </c>
      <c r="K152" s="224">
        <f t="shared" si="112"/>
        <v>0</v>
      </c>
      <c r="L152" s="224">
        <f t="shared" si="112"/>
        <v>0</v>
      </c>
      <c r="M152" s="224">
        <f t="shared" si="112"/>
        <v>2.880524720475151</v>
      </c>
      <c r="N152" s="224">
        <f t="shared" si="112"/>
        <v>3.2324478033454209</v>
      </c>
      <c r="O152" s="224">
        <f t="shared" si="112"/>
        <v>3.4189380295544956</v>
      </c>
      <c r="P152" s="224">
        <f t="shared" si="112"/>
        <v>3.464788109131423</v>
      </c>
      <c r="Q152" s="224">
        <f t="shared" si="112"/>
        <v>3.4495257328648772</v>
      </c>
    </row>
    <row r="153" spans="1:17" s="225" customFormat="1" hidden="1" outlineLevel="2">
      <c r="A153" s="220"/>
      <c r="B153" s="221"/>
      <c r="C153" s="222"/>
      <c r="D153" s="223"/>
      <c r="E153" s="224" t="str">
        <f t="shared" ref="E153:Q153" si="113" xml:space="preserve"> E61</f>
        <v>Indexation on RCV - CPI(H) other adjustments balance - WR - real</v>
      </c>
      <c r="F153" s="224">
        <f t="shared" si="113"/>
        <v>0</v>
      </c>
      <c r="G153" s="224" t="str">
        <f t="shared" si="113"/>
        <v>£m</v>
      </c>
      <c r="H153" s="224">
        <f t="shared" si="113"/>
        <v>0</v>
      </c>
      <c r="I153" s="224">
        <f t="shared" si="113"/>
        <v>0</v>
      </c>
      <c r="J153" s="224">
        <f t="shared" si="113"/>
        <v>0</v>
      </c>
      <c r="K153" s="224">
        <f t="shared" si="113"/>
        <v>0</v>
      </c>
      <c r="L153" s="224">
        <f t="shared" si="113"/>
        <v>0</v>
      </c>
      <c r="M153" s="224">
        <f t="shared" si="113"/>
        <v>0</v>
      </c>
      <c r="N153" s="224">
        <f t="shared" si="113"/>
        <v>0</v>
      </c>
      <c r="O153" s="224">
        <f t="shared" si="113"/>
        <v>0</v>
      </c>
      <c r="P153" s="224">
        <f t="shared" si="113"/>
        <v>0</v>
      </c>
      <c r="Q153" s="224">
        <f t="shared" si="113"/>
        <v>0</v>
      </c>
    </row>
    <row r="154" spans="1:17" s="243" customFormat="1" hidden="1" outlineLevel="2">
      <c r="A154" s="11"/>
      <c r="B154" s="12"/>
      <c r="C154" s="13"/>
      <c r="D154" s="14"/>
      <c r="E154" s="8" t="s">
        <v>601</v>
      </c>
      <c r="F154" s="8"/>
      <c r="G154" s="8" t="s">
        <v>170</v>
      </c>
      <c r="H154" s="8"/>
      <c r="I154" s="8"/>
      <c r="J154" s="8">
        <f t="shared" ref="J154:Q154" si="114" xml:space="preserve"> SUM(J151:J153)</f>
        <v>0</v>
      </c>
      <c r="K154" s="8">
        <f t="shared" si="114"/>
        <v>0</v>
      </c>
      <c r="L154" s="8">
        <f t="shared" si="114"/>
        <v>0</v>
      </c>
      <c r="M154" s="8">
        <f t="shared" si="114"/>
        <v>133.54106286925509</v>
      </c>
      <c r="N154" s="8">
        <f t="shared" si="114"/>
        <v>134.05929748855169</v>
      </c>
      <c r="O154" s="8">
        <f t="shared" si="114"/>
        <v>135.59773090041193</v>
      </c>
      <c r="P154" s="8">
        <f t="shared" si="114"/>
        <v>136.01967588175438</v>
      </c>
      <c r="Q154" s="8">
        <f t="shared" si="114"/>
        <v>135.754355443241</v>
      </c>
    </row>
    <row r="155" spans="1:17" s="241" customFormat="1" hidden="1" outlineLevel="2">
      <c r="A155" s="238"/>
      <c r="B155" s="242"/>
      <c r="C155" s="239"/>
      <c r="D155" s="240"/>
      <c r="E155" s="197"/>
      <c r="F155" s="197"/>
      <c r="G155" s="197"/>
      <c r="H155" s="197"/>
      <c r="I155" s="197"/>
      <c r="J155" s="197"/>
      <c r="K155" s="197"/>
      <c r="L155" s="197"/>
      <c r="M155" s="197"/>
      <c r="N155" s="197"/>
      <c r="O155" s="197"/>
      <c r="P155" s="197"/>
      <c r="Q155" s="197"/>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133.54106286925546</v>
      </c>
      <c r="N156" s="84">
        <f t="shared" si="115"/>
        <v>134.05929748855158</v>
      </c>
      <c r="O156" s="84">
        <f t="shared" si="115"/>
        <v>135.59773090041219</v>
      </c>
      <c r="P156" s="84">
        <f t="shared" si="115"/>
        <v>136.01967588175452</v>
      </c>
      <c r="Q156" s="84">
        <f t="shared" si="115"/>
        <v>135.75435544324139</v>
      </c>
    </row>
    <row r="157" spans="1:17" s="241" customFormat="1" hidden="1" outlineLevel="2">
      <c r="A157" s="238"/>
      <c r="B157" s="221"/>
      <c r="C157" s="239"/>
      <c r="D157" s="240"/>
      <c r="E157" s="197" t="str">
        <f t="shared" ref="E157:Q157" si="116" xml:space="preserve"> E154</f>
        <v>Total: WR BEG - real</v>
      </c>
      <c r="F157" s="197">
        <f t="shared" si="116"/>
        <v>0</v>
      </c>
      <c r="G157" s="197" t="str">
        <f t="shared" si="116"/>
        <v>£m</v>
      </c>
      <c r="H157" s="197">
        <f t="shared" si="116"/>
        <v>0</v>
      </c>
      <c r="I157" s="197">
        <f t="shared" si="116"/>
        <v>0</v>
      </c>
      <c r="J157" s="197">
        <f t="shared" si="116"/>
        <v>0</v>
      </c>
      <c r="K157" s="197">
        <f t="shared" si="116"/>
        <v>0</v>
      </c>
      <c r="L157" s="197">
        <f t="shared" si="116"/>
        <v>0</v>
      </c>
      <c r="M157" s="197">
        <f t="shared" si="116"/>
        <v>133.54106286925509</v>
      </c>
      <c r="N157" s="197">
        <f t="shared" si="116"/>
        <v>134.05929748855169</v>
      </c>
      <c r="O157" s="197">
        <f t="shared" si="116"/>
        <v>135.59773090041193</v>
      </c>
      <c r="P157" s="197">
        <f t="shared" si="116"/>
        <v>136.01967588175438</v>
      </c>
      <c r="Q157" s="197">
        <f t="shared" si="116"/>
        <v>135.754355443241</v>
      </c>
    </row>
    <row r="158" spans="1:17" s="225" customFormat="1" hidden="1" outlineLevel="2">
      <c r="A158" s="220"/>
      <c r="B158" s="221"/>
      <c r="C158" s="222"/>
      <c r="D158" s="223"/>
      <c r="E158" s="224" t="s">
        <v>602</v>
      </c>
      <c r="G158" s="225" t="s">
        <v>570</v>
      </c>
      <c r="H158" s="248">
        <f xml:space="preserve"> SUM(J158:Q158)</f>
        <v>0</v>
      </c>
      <c r="I158" s="197"/>
      <c r="J158" s="225">
        <f t="shared" ref="J158:Q158" si="117" xml:space="preserve"> IF(ROUND(J156,3) = ROUND(J157,3), 0, 1)</f>
        <v>0</v>
      </c>
      <c r="K158" s="225">
        <f t="shared" si="117"/>
        <v>0</v>
      </c>
      <c r="L158" s="225">
        <f t="shared" si="117"/>
        <v>0</v>
      </c>
      <c r="M158" s="225">
        <f t="shared" si="117"/>
        <v>0</v>
      </c>
      <c r="N158" s="225">
        <f t="shared" si="117"/>
        <v>0</v>
      </c>
      <c r="O158" s="225">
        <f t="shared" si="117"/>
        <v>0</v>
      </c>
      <c r="P158" s="225">
        <f t="shared" si="117"/>
        <v>0</v>
      </c>
      <c r="Q158" s="225">
        <f t="shared" si="117"/>
        <v>0</v>
      </c>
    </row>
    <row r="159" spans="1:17" hidden="1" outlineLevel="2"/>
    <row r="160" spans="1:17" hidden="1" outlineLevel="2">
      <c r="C160" s="86" t="s">
        <v>372</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133.44887919668759</v>
      </c>
      <c r="N161" s="84">
        <f t="shared" si="118"/>
        <v>134.92166825732593</v>
      </c>
      <c r="O161" s="84">
        <f t="shared" si="118"/>
        <v>135.33854041584823</v>
      </c>
      <c r="P161" s="84">
        <f t="shared" si="118"/>
        <v>135.08323113429469</v>
      </c>
      <c r="Q161" s="84">
        <f t="shared" si="118"/>
        <v>134.3511811289153</v>
      </c>
    </row>
    <row r="162" spans="1:17" s="188" customFormat="1" hidden="1" outlineLevel="2">
      <c r="A162" s="184"/>
      <c r="B162" s="219"/>
      <c r="C162" s="186"/>
      <c r="D162" s="187"/>
      <c r="E162" s="182" t="str">
        <f xml:space="preserve"> Inp!E$108</f>
        <v>RCV balance - WR - real</v>
      </c>
      <c r="F162" s="182">
        <f xml:space="preserve"> Inp!F$108</f>
        <v>0</v>
      </c>
      <c r="G162" s="182" t="str">
        <f xml:space="preserve"> Inp!G$108</f>
        <v>£m</v>
      </c>
      <c r="H162" s="182">
        <f xml:space="preserve"> Inp!H$108</f>
        <v>0</v>
      </c>
      <c r="I162" s="182">
        <f xml:space="preserve"> Inp!I$108</f>
        <v>0</v>
      </c>
      <c r="J162" s="182">
        <f xml:space="preserve"> Inp!J$108</f>
        <v>0</v>
      </c>
      <c r="K162" s="182">
        <f xml:space="preserve"> Inp!K$108</f>
        <v>0</v>
      </c>
      <c r="L162" s="182">
        <f xml:space="preserve"> Inp!L$108</f>
        <v>0</v>
      </c>
      <c r="M162" s="182">
        <f xml:space="preserve"> Inp!M$108</f>
        <v>133.44887919668801</v>
      </c>
      <c r="N162" s="182">
        <f xml:space="preserve"> Inp!N$108</f>
        <v>134.92166825732599</v>
      </c>
      <c r="O162" s="182">
        <f xml:space="preserve"> Inp!O$108</f>
        <v>135.338540415848</v>
      </c>
      <c r="P162" s="182">
        <f xml:space="preserve"> Inp!P$108</f>
        <v>135.083231134295</v>
      </c>
      <c r="Q162" s="182">
        <f xml:space="preserve"> Inp!Q$108</f>
        <v>134.35118112891499</v>
      </c>
    </row>
    <row r="163" spans="1:17" s="241" customFormat="1" hidden="1" outlineLevel="2">
      <c r="A163" s="238"/>
      <c r="B163" s="221"/>
      <c r="C163" s="239"/>
      <c r="D163" s="240"/>
      <c r="E163" s="197" t="str">
        <f t="shared" ref="E163:Q163" si="119" xml:space="preserve"> E61</f>
        <v>Indexation on RCV - CPI(H) other adjustments balance - WR - real</v>
      </c>
      <c r="F163" s="197">
        <f t="shared" si="119"/>
        <v>0</v>
      </c>
      <c r="G163" s="197" t="str">
        <f t="shared" si="119"/>
        <v>£m</v>
      </c>
      <c r="H163" s="197">
        <f t="shared" si="119"/>
        <v>0</v>
      </c>
      <c r="I163" s="197">
        <f t="shared" si="119"/>
        <v>0</v>
      </c>
      <c r="J163" s="197">
        <f t="shared" si="119"/>
        <v>0</v>
      </c>
      <c r="K163" s="197">
        <f t="shared" si="119"/>
        <v>0</v>
      </c>
      <c r="L163" s="197">
        <f t="shared" si="119"/>
        <v>0</v>
      </c>
      <c r="M163" s="197">
        <f t="shared" si="119"/>
        <v>0</v>
      </c>
      <c r="N163" s="197">
        <f t="shared" si="119"/>
        <v>0</v>
      </c>
      <c r="O163" s="197">
        <f t="shared" si="119"/>
        <v>0</v>
      </c>
      <c r="P163" s="197">
        <f t="shared" si="119"/>
        <v>0</v>
      </c>
      <c r="Q163" s="197">
        <f t="shared" si="119"/>
        <v>0</v>
      </c>
    </row>
    <row r="164" spans="1:17" s="225" customFormat="1" hidden="1" outlineLevel="2">
      <c r="A164" s="220"/>
      <c r="B164" s="221"/>
      <c r="C164" s="222"/>
      <c r="D164" s="223"/>
      <c r="E164" s="224" t="s">
        <v>1397</v>
      </c>
      <c r="G164" s="225" t="s">
        <v>570</v>
      </c>
      <c r="H164" s="248">
        <f xml:space="preserve"> SUM(J164:Q164)</f>
        <v>0</v>
      </c>
      <c r="I164" s="197"/>
      <c r="J164" s="225">
        <f t="shared" ref="J164:Q164" si="120" xml:space="preserve"> IF(ROUND(J161,3) = ROUND((J162 + J163),3), 0, 1)</f>
        <v>0</v>
      </c>
      <c r="K164" s="225">
        <f t="shared" si="120"/>
        <v>0</v>
      </c>
      <c r="L164" s="225">
        <f t="shared" si="120"/>
        <v>0</v>
      </c>
      <c r="M164" s="225">
        <f t="shared" si="120"/>
        <v>0</v>
      </c>
      <c r="N164" s="225">
        <f t="shared" si="120"/>
        <v>0</v>
      </c>
      <c r="O164" s="225">
        <f t="shared" si="120"/>
        <v>0</v>
      </c>
      <c r="P164" s="225">
        <f t="shared" si="120"/>
        <v>0</v>
      </c>
      <c r="Q164" s="225">
        <f t="shared" si="120"/>
        <v>0</v>
      </c>
    </row>
    <row r="165" spans="1:17" hidden="1" outlineLevel="2"/>
    <row r="166" spans="1:17" hidden="1" outlineLevel="2"/>
    <row r="167" spans="1:17" hidden="1" outlineLevel="1"/>
    <row r="168" spans="1:17" hidden="1" outlineLevel="1" collapsed="1">
      <c r="B168" s="85" t="s">
        <v>603</v>
      </c>
    </row>
    <row r="169" spans="1:17" hidden="1" outlineLevel="2"/>
    <row r="170" spans="1:17" s="162" customFormat="1" hidden="1" outlineLevel="2">
      <c r="A170" s="158"/>
      <c r="B170" s="159"/>
      <c r="C170" s="160"/>
      <c r="D170" s="161"/>
      <c r="E170" s="156" t="str">
        <f xml:space="preserve"> Inp!E$201</f>
        <v>Regulatory equity notional (PR19FD)</v>
      </c>
      <c r="F170" s="156">
        <f xml:space="preserve"> Inp!F$201</f>
        <v>0</v>
      </c>
      <c r="G170" s="156" t="str">
        <f xml:space="preserve"> Inp!G$201</f>
        <v>%</v>
      </c>
      <c r="H170" s="156">
        <f xml:space="preserve"> Inp!H$201</f>
        <v>0</v>
      </c>
      <c r="I170" s="156">
        <f xml:space="preserve"> Inp!I$201</f>
        <v>0</v>
      </c>
      <c r="J170" s="250">
        <f xml:space="preserve"> Inp!J$201</f>
        <v>0</v>
      </c>
      <c r="K170" s="250">
        <f xml:space="preserve"> Inp!K$201</f>
        <v>0</v>
      </c>
      <c r="L170" s="250">
        <f xml:space="preserve"> Inp!L$201</f>
        <v>0</v>
      </c>
      <c r="M170" s="250">
        <f xml:space="preserve"> Inp!M$201</f>
        <v>0.4</v>
      </c>
      <c r="N170" s="250">
        <f xml:space="preserve"> Inp!N$201</f>
        <v>0.4</v>
      </c>
      <c r="O170" s="250">
        <f xml:space="preserve"> Inp!O$201</f>
        <v>0.4</v>
      </c>
      <c r="P170" s="250">
        <f xml:space="preserve"> Inp!P$201</f>
        <v>0.4</v>
      </c>
      <c r="Q170" s="250">
        <f xml:space="preserve"> Inp!Q$201</f>
        <v>0.4</v>
      </c>
    </row>
    <row r="171" spans="1:17" hidden="1" outlineLevel="2">
      <c r="B171" s="309"/>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133.49497103297153</v>
      </c>
      <c r="N171" s="84">
        <f t="shared" si="121"/>
        <v>134.49048287293874</v>
      </c>
      <c r="O171" s="84">
        <f t="shared" si="121"/>
        <v>135.46813565813022</v>
      </c>
      <c r="P171" s="84">
        <f t="shared" si="121"/>
        <v>135.55145350802462</v>
      </c>
      <c r="Q171" s="84">
        <f t="shared" si="121"/>
        <v>135.05276828607833</v>
      </c>
    </row>
    <row r="172" spans="1:17" hidden="1" outlineLevel="2">
      <c r="B172" s="270"/>
      <c r="E172" s="84" t="s">
        <v>604</v>
      </c>
      <c r="G172" s="70" t="s">
        <v>170</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53.397988413188614</v>
      </c>
      <c r="N172" s="84">
        <f t="shared" ref="N172" si="126" xml:space="preserve"> N170 * N171</f>
        <v>53.796193149175501</v>
      </c>
      <c r="O172" s="84">
        <f t="shared" ref="O172" si="127" xml:space="preserve"> O170 * O171</f>
        <v>54.187254263252093</v>
      </c>
      <c r="P172" s="84">
        <f t="shared" ref="P172" si="128" xml:space="preserve"> P170 * P171</f>
        <v>54.220581403209849</v>
      </c>
      <c r="Q172" s="84">
        <f t="shared" ref="Q172" si="129" xml:space="preserve"> Q170 * Q171</f>
        <v>54.021107314431333</v>
      </c>
    </row>
    <row r="173" spans="1:17" hidden="1" outlineLevel="1"/>
    <row r="174" spans="1:17" hidden="1" outlineLevel="1" collapsed="1">
      <c r="B174" s="85" t="s">
        <v>605</v>
      </c>
    </row>
    <row r="175" spans="1:17" hidden="1" outlineLevel="2"/>
    <row r="176" spans="1:17" s="162" customFormat="1" hidden="1" outlineLevel="2">
      <c r="A176" s="158"/>
      <c r="B176" s="159"/>
      <c r="C176" s="160"/>
      <c r="D176" s="161"/>
      <c r="E176" s="156" t="str">
        <f xml:space="preserve"> Inp!E$209</f>
        <v>Regulatory equity actual</v>
      </c>
      <c r="F176" s="156">
        <f xml:space="preserve"> Inp!F$209</f>
        <v>0</v>
      </c>
      <c r="G176" s="156" t="str">
        <f xml:space="preserve"> Inp!G$209</f>
        <v>%</v>
      </c>
      <c r="H176" s="156">
        <f xml:space="preserve"> Inp!H$209</f>
        <v>0</v>
      </c>
      <c r="I176" s="156">
        <f xml:space="preserve"> Inp!I$209</f>
        <v>0</v>
      </c>
      <c r="J176" s="306">
        <f xml:space="preserve"> Inp!J$209</f>
        <v>0</v>
      </c>
      <c r="K176" s="306">
        <f xml:space="preserve"> Inp!K$209</f>
        <v>0</v>
      </c>
      <c r="L176" s="306">
        <f xml:space="preserve"> Inp!L$209</f>
        <v>0</v>
      </c>
      <c r="M176" s="306">
        <f xml:space="preserve"> Inp!M$209</f>
        <v>0</v>
      </c>
      <c r="N176" s="306">
        <f xml:space="preserve"> Inp!N$209</f>
        <v>0</v>
      </c>
      <c r="O176" s="306">
        <f xml:space="preserve"> Inp!O$209</f>
        <v>0</v>
      </c>
      <c r="P176" s="306">
        <f xml:space="preserve"> Inp!P$209</f>
        <v>0</v>
      </c>
      <c r="Q176" s="306">
        <f xml:space="preserve"> Inp!Q$209</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133.49497103297153</v>
      </c>
      <c r="N177" s="84">
        <f t="shared" si="130"/>
        <v>134.49048287293874</v>
      </c>
      <c r="O177" s="84">
        <f t="shared" si="130"/>
        <v>135.46813565813022</v>
      </c>
      <c r="P177" s="84">
        <f t="shared" si="130"/>
        <v>135.55145350802462</v>
      </c>
      <c r="Q177" s="84">
        <f t="shared" si="130"/>
        <v>135.05276828607833</v>
      </c>
    </row>
    <row r="178" spans="1:20" hidden="1" outlineLevel="2">
      <c r="E178" s="84" t="s">
        <v>606</v>
      </c>
      <c r="G178" s="70" t="s">
        <v>170</v>
      </c>
      <c r="J178" s="84">
        <f t="shared" ref="J178:Q178" si="131" xml:space="preserve"> J176 * J177</f>
        <v>0</v>
      </c>
      <c r="K178" s="84">
        <f t="shared" si="131"/>
        <v>0</v>
      </c>
      <c r="L178" s="84">
        <f t="shared" si="131"/>
        <v>0</v>
      </c>
      <c r="M178" s="84">
        <f t="shared" si="131"/>
        <v>0</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607</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559</v>
      </c>
      <c r="C184" s="13"/>
      <c r="D184" s="14"/>
      <c r="E184" s="91"/>
      <c r="G184" s="93"/>
    </row>
    <row r="185" spans="1:20" s="92" customFormat="1" hidden="1" outlineLevel="2">
      <c r="A185" s="11"/>
      <c r="B185" s="12"/>
      <c r="C185" s="13"/>
      <c r="D185" s="115"/>
      <c r="E185" s="91"/>
      <c r="G185" s="93"/>
    </row>
    <row r="186" spans="1:20" s="296" customFormat="1" hidden="1" outlineLevel="2">
      <c r="A186" s="291"/>
      <c r="B186" s="292"/>
      <c r="C186" s="293"/>
      <c r="D186" s="294"/>
      <c r="E186" s="182" t="str">
        <f>Inp!E$112</f>
        <v>RCV CPI(H) + RPI wedge bf balance BEG - WN - nominal</v>
      </c>
      <c r="F186" s="182">
        <f>Inp!F$112</f>
        <v>0</v>
      </c>
      <c r="G186" s="182" t="str">
        <f>Inp!G$112</f>
        <v>£m</v>
      </c>
      <c r="H186" s="182">
        <f>Inp!H$112</f>
        <v>0</v>
      </c>
      <c r="I186" s="182">
        <f>Inp!I$112</f>
        <v>0</v>
      </c>
      <c r="J186" s="182">
        <f>Inp!J$112</f>
        <v>0</v>
      </c>
      <c r="K186" s="182">
        <f>Inp!K$112</f>
        <v>0</v>
      </c>
      <c r="L186" s="182">
        <f>Inp!L$112</f>
        <v>0</v>
      </c>
      <c r="M186" s="297">
        <f>Inp!M$112</f>
        <v>706.81490405842396</v>
      </c>
      <c r="N186" s="297">
        <f>Inp!N$112</f>
        <v>689.93472310413199</v>
      </c>
      <c r="O186" s="297">
        <f>Inp!O$112</f>
        <v>676.96190064988605</v>
      </c>
      <c r="P186" s="297">
        <f>Inp!P$112</f>
        <v>665.46912533847797</v>
      </c>
      <c r="Q186" s="297">
        <f>Inp!Q$112</f>
        <v>654.48622289389198</v>
      </c>
    </row>
    <row r="187" spans="1:20" s="188" customFormat="1" hidden="1" outlineLevel="2">
      <c r="A187" s="184"/>
      <c r="B187" s="217"/>
      <c r="C187" s="186"/>
      <c r="D187" s="187"/>
      <c r="E187" s="182" t="str">
        <f>Inp!E$113</f>
        <v>Indexation on RCV - CPI(H) + RPI wedge bf balance - WN - nominal</v>
      </c>
      <c r="F187" s="182">
        <f>Inp!F$113</f>
        <v>0</v>
      </c>
      <c r="G187" s="182" t="str">
        <f>Inp!G$113</f>
        <v>£m</v>
      </c>
      <c r="H187" s="182">
        <f>Inp!H$113</f>
        <v>0</v>
      </c>
      <c r="I187" s="182">
        <f>Inp!I$113</f>
        <v>0</v>
      </c>
      <c r="J187" s="182">
        <f>Inp!J$113</f>
        <v>0</v>
      </c>
      <c r="K187" s="182">
        <f>Inp!K$113</f>
        <v>0</v>
      </c>
      <c r="L187" s="182">
        <f>Inp!L$113</f>
        <v>0</v>
      </c>
      <c r="M187" s="297">
        <f>Inp!M$113</f>
        <v>17.145980625869999</v>
      </c>
      <c r="N187" s="297">
        <f>Inp!N$113</f>
        <v>20.413546203198202</v>
      </c>
      <c r="O187" s="297">
        <f>Inp!O$113</f>
        <v>21.326793304445701</v>
      </c>
      <c r="P187" s="297">
        <f>Inp!P$113</f>
        <v>21.295012010831801</v>
      </c>
      <c r="Q187" s="297">
        <f>Inp!Q$113</f>
        <v>20.943559132604999</v>
      </c>
    </row>
    <row r="188" spans="1:20" s="188" customFormat="1" hidden="1" outlineLevel="2">
      <c r="A188" s="184"/>
      <c r="B188" s="217"/>
      <c r="C188" s="186"/>
      <c r="D188" s="187"/>
      <c r="E188" s="182" t="str">
        <f>Inp!E$114</f>
        <v>RCV - CPI(H) + RPI wedge bf depreciation - WN - nominal</v>
      </c>
      <c r="F188" s="182">
        <f>Inp!F$114</f>
        <v>0</v>
      </c>
      <c r="G188" s="182" t="str">
        <f>Inp!G$114</f>
        <v>£m</v>
      </c>
      <c r="H188" s="182">
        <f>Inp!H$114</f>
        <v>0</v>
      </c>
      <c r="I188" s="182">
        <f>Inp!I$114</f>
        <v>0</v>
      </c>
      <c r="J188" s="182">
        <f>Inp!J$114</f>
        <v>0</v>
      </c>
      <c r="K188" s="182">
        <f>Inp!K$114</f>
        <v>0</v>
      </c>
      <c r="L188" s="182">
        <f>Inp!L$114</f>
        <v>0</v>
      </c>
      <c r="M188" s="297">
        <f>Inp!M$114</f>
        <v>34.026161580161798</v>
      </c>
      <c r="N188" s="297">
        <f>Inp!N$114</f>
        <v>33.3863686574445</v>
      </c>
      <c r="O188" s="297">
        <f>Inp!O$114</f>
        <v>32.819568615853598</v>
      </c>
      <c r="P188" s="297">
        <f>Inp!P$114</f>
        <v>32.277914455417601</v>
      </c>
      <c r="Q188" s="297">
        <f>Inp!Q$114</f>
        <v>31.745199755245402</v>
      </c>
    </row>
    <row r="189" spans="1:20" s="260" customFormat="1" hidden="1" outlineLevel="2">
      <c r="A189" s="257"/>
      <c r="B189" s="258"/>
      <c r="C189" s="259"/>
      <c r="D189" s="256"/>
      <c r="E189" s="273" t="str">
        <f>Time!E$39</f>
        <v>Acquisition / initial balance date flag</v>
      </c>
      <c r="F189" s="273">
        <f>Time!F$39</f>
        <v>0</v>
      </c>
      <c r="G189" s="273" t="str">
        <f>Time!G$39</f>
        <v>flag</v>
      </c>
      <c r="H189" s="273">
        <f>Time!H$39</f>
        <v>1</v>
      </c>
      <c r="I189" s="273">
        <f>Time!I$39</f>
        <v>0</v>
      </c>
      <c r="J189" s="273">
        <f>Time!J$39</f>
        <v>0</v>
      </c>
      <c r="K189" s="273">
        <f>Time!K$39</f>
        <v>0</v>
      </c>
      <c r="L189" s="273">
        <f>Time!L$39</f>
        <v>1</v>
      </c>
      <c r="M189" s="273">
        <f>Time!M$39</f>
        <v>0</v>
      </c>
      <c r="N189" s="273">
        <f>Time!N$39</f>
        <v>0</v>
      </c>
      <c r="O189" s="273">
        <f>Time!O$39</f>
        <v>0</v>
      </c>
      <c r="P189" s="273">
        <f>Time!P$39</f>
        <v>0</v>
      </c>
      <c r="Q189" s="273">
        <f>Time!Q$39</f>
        <v>0</v>
      </c>
    </row>
    <row r="190" spans="1:20" s="260" customFormat="1" hidden="1" outlineLevel="2">
      <c r="A190" s="257"/>
      <c r="B190" s="258"/>
      <c r="C190" s="259"/>
      <c r="D190" s="256"/>
      <c r="E190" s="197" t="s">
        <v>608</v>
      </c>
      <c r="F190" s="279"/>
      <c r="G190" s="197" t="s">
        <v>170</v>
      </c>
      <c r="H190" s="279"/>
      <c r="I190" s="279"/>
      <c r="J190" s="279">
        <f t="shared" ref="J190" si="132" xml:space="preserve"> IF(J189 = 1, K186 * J189, 0)</f>
        <v>0</v>
      </c>
      <c r="K190" s="279">
        <f t="shared" ref="K190" si="133" xml:space="preserve"> IF(K189 = 1, L186 * K189, 0)</f>
        <v>0</v>
      </c>
      <c r="L190" s="279">
        <f t="shared" ref="L190" si="134" xml:space="preserve"> IF(L189 = 1, M186 * L189, 0)</f>
        <v>706.81490405842396</v>
      </c>
      <c r="M190" s="279">
        <f t="shared" ref="M190" si="135" xml:space="preserve"> IF(M189 = 1, N186 * M189, 0)</f>
        <v>0</v>
      </c>
      <c r="N190" s="279">
        <f t="shared" ref="N190" si="136" xml:space="preserve"> IF(N189 = 1, O186 * N189, 0)</f>
        <v>0</v>
      </c>
      <c r="O190" s="279">
        <f t="shared" ref="O190" si="137" xml:space="preserve"> IF(O189 = 1, P186 * O189, 0)</f>
        <v>0</v>
      </c>
      <c r="P190" s="279">
        <f t="shared" ref="P190" si="138" xml:space="preserve"> IF(P189 = 1, Q186 * P189, 0)</f>
        <v>0</v>
      </c>
      <c r="Q190" s="279">
        <f t="shared" ref="Q190" si="139" xml:space="preserve"> IF(Q189 = 1, R186 * Q189, 0)</f>
        <v>0</v>
      </c>
    </row>
    <row r="191" spans="1:20" s="260" customFormat="1" hidden="1" outlineLevel="2">
      <c r="A191" s="257"/>
      <c r="B191" s="258"/>
      <c r="C191" s="259"/>
      <c r="D191" s="256"/>
      <c r="E191" s="197"/>
      <c r="F191" s="279"/>
      <c r="G191" s="197"/>
      <c r="H191" s="279"/>
      <c r="I191" s="279"/>
      <c r="J191" s="279"/>
      <c r="K191" s="279"/>
      <c r="L191" s="279"/>
      <c r="M191" s="279"/>
      <c r="N191" s="279"/>
      <c r="O191" s="279"/>
      <c r="P191" s="279"/>
      <c r="Q191" s="279"/>
    </row>
    <row r="192" spans="1:20" s="188" customFormat="1" hidden="1" outlineLevel="2">
      <c r="A192" s="184"/>
      <c r="B192" s="217"/>
      <c r="C192" s="186"/>
      <c r="D192" s="187"/>
      <c r="E192" s="182" t="str">
        <f>Index!E$85</f>
        <v>CPIH index (PR19FD) - FYA - inflate from FYA 2017-18</v>
      </c>
      <c r="F192" s="182">
        <f>Index!F$85</f>
        <v>0</v>
      </c>
      <c r="G192" s="182" t="str">
        <f>Index!G$85</f>
        <v>Factor</v>
      </c>
      <c r="H192" s="182">
        <f>Index!H$85</f>
        <v>0</v>
      </c>
      <c r="I192" s="182">
        <f>Index!I$85</f>
        <v>0</v>
      </c>
      <c r="J192" s="182">
        <f>Index!J$85</f>
        <v>1</v>
      </c>
      <c r="K192" s="182">
        <f>Index!K$85</f>
        <v>1.0212697905005599</v>
      </c>
      <c r="L192" s="182">
        <f>Index!L$85</f>
        <v>1.0416029201511179</v>
      </c>
      <c r="M192" s="182">
        <f>Index!M$85</f>
        <v>1.0622616980779827</v>
      </c>
      <c r="N192" s="182">
        <f>Index!N$85</f>
        <v>1.0835515290872799</v>
      </c>
      <c r="O192" s="182">
        <f>Index!O$85</f>
        <v>1.1060365794841869</v>
      </c>
      <c r="P192" s="182">
        <f>Index!P$85</f>
        <v>1.1292633476533553</v>
      </c>
      <c r="Q192" s="182">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87"/>
      <c r="B194" s="270"/>
      <c r="C194" s="271"/>
      <c r="D194" s="272"/>
      <c r="E194" s="117" t="s">
        <v>609</v>
      </c>
      <c r="F194" s="117"/>
      <c r="G194" s="117" t="s">
        <v>170</v>
      </c>
      <c r="H194" s="117"/>
      <c r="I194" s="117"/>
      <c r="J194" s="117">
        <f t="shared" ref="J194:Q194" si="140" xml:space="preserve"> J190 / J192</f>
        <v>0</v>
      </c>
      <c r="K194" s="117">
        <f t="shared" si="140"/>
        <v>0</v>
      </c>
      <c r="L194" s="117">
        <f xml:space="preserve"> L190 / L192</f>
        <v>678.58383495687383</v>
      </c>
      <c r="M194" s="117">
        <f t="shared" si="140"/>
        <v>0</v>
      </c>
      <c r="N194" s="117">
        <f t="shared" si="140"/>
        <v>0</v>
      </c>
      <c r="O194" s="117">
        <f t="shared" si="140"/>
        <v>0</v>
      </c>
      <c r="P194" s="117">
        <f t="shared" si="140"/>
        <v>0</v>
      </c>
      <c r="Q194" s="117">
        <f t="shared" si="140"/>
        <v>0</v>
      </c>
    </row>
    <row r="195" spans="1:17" hidden="1" outlineLevel="2">
      <c r="E195" s="84" t="s">
        <v>610</v>
      </c>
      <c r="F195" s="84"/>
      <c r="G195" s="84" t="s">
        <v>170</v>
      </c>
      <c r="H195" s="84"/>
      <c r="I195" s="84"/>
      <c r="J195" s="84">
        <f t="shared" ref="J195:Q195" si="141" xml:space="preserve"> J186 / J192</f>
        <v>0</v>
      </c>
      <c r="K195" s="84">
        <f t="shared" si="141"/>
        <v>0</v>
      </c>
      <c r="L195" s="84">
        <f t="shared" si="141"/>
        <v>0</v>
      </c>
      <c r="M195" s="84">
        <f t="shared" si="141"/>
        <v>665.38679247995947</v>
      </c>
      <c r="N195" s="84">
        <f t="shared" si="141"/>
        <v>636.73457568307106</v>
      </c>
      <c r="O195" s="84">
        <f t="shared" si="141"/>
        <v>612.06104138580588</v>
      </c>
      <c r="P195" s="84">
        <f t="shared" si="141"/>
        <v>589.29489451804466</v>
      </c>
      <c r="Q195" s="84">
        <f t="shared" si="141"/>
        <v>567.64855198718726</v>
      </c>
    </row>
    <row r="196" spans="1:17" hidden="1" outlineLevel="2">
      <c r="E196" s="84" t="s">
        <v>611</v>
      </c>
      <c r="F196" s="84"/>
      <c r="G196" s="84" t="s">
        <v>170</v>
      </c>
      <c r="H196" s="84"/>
      <c r="I196" s="84"/>
      <c r="J196" s="84">
        <f t="shared" ref="J196:Q196" si="142" xml:space="preserve"> J187 / J192</f>
        <v>0</v>
      </c>
      <c r="K196" s="84">
        <f t="shared" si="142"/>
        <v>0</v>
      </c>
      <c r="L196" s="84">
        <f t="shared" si="142"/>
        <v>0</v>
      </c>
      <c r="M196" s="84">
        <f t="shared" si="142"/>
        <v>16.141013703961377</v>
      </c>
      <c r="N196" s="84">
        <f t="shared" si="142"/>
        <v>18.839478931281995</v>
      </c>
      <c r="O196" s="84">
        <f t="shared" si="142"/>
        <v>19.282177190189948</v>
      </c>
      <c r="P196" s="84">
        <f t="shared" si="142"/>
        <v>18.857436624577876</v>
      </c>
      <c r="Q196" s="84">
        <f t="shared" si="142"/>
        <v>18.164753663590389</v>
      </c>
    </row>
    <row r="197" spans="1:17" hidden="1" outlineLevel="2">
      <c r="E197" s="84" t="s">
        <v>612</v>
      </c>
      <c r="F197" s="84"/>
      <c r="G197" s="84" t="s">
        <v>170</v>
      </c>
      <c r="H197" s="84"/>
      <c r="I197" s="84"/>
      <c r="J197" s="84">
        <f t="shared" ref="J197:Q197" si="143" xml:space="preserve"> J188 / J192</f>
        <v>0</v>
      </c>
      <c r="K197" s="84">
        <f t="shared" si="143"/>
        <v>0</v>
      </c>
      <c r="L197" s="84">
        <f t="shared" si="143"/>
        <v>0</v>
      </c>
      <c r="M197" s="84">
        <f t="shared" si="143"/>
        <v>32.031806890644262</v>
      </c>
      <c r="N197" s="84">
        <f t="shared" si="143"/>
        <v>30.811980566874574</v>
      </c>
      <c r="O197" s="84">
        <f t="shared" si="143"/>
        <v>29.673131273071807</v>
      </c>
      <c r="P197" s="84">
        <f t="shared" si="143"/>
        <v>28.583159563703294</v>
      </c>
      <c r="Q197" s="84">
        <f t="shared" si="143"/>
        <v>27.533225365586588</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665.38679247995947</v>
      </c>
      <c r="N199" s="84">
        <f t="shared" si="144"/>
        <v>636.73457568307106</v>
      </c>
      <c r="O199" s="84">
        <f t="shared" si="144"/>
        <v>612.06104138580588</v>
      </c>
      <c r="P199" s="84">
        <f t="shared" si="144"/>
        <v>589.29489451804466</v>
      </c>
      <c r="Q199" s="84">
        <f t="shared" si="144"/>
        <v>567.64855198718726</v>
      </c>
    </row>
    <row r="200" spans="1:17" hidden="1" outlineLevel="2">
      <c r="D200" s="83" t="s">
        <v>565</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16.141013703961377</v>
      </c>
      <c r="N200" s="84">
        <f t="shared" si="145"/>
        <v>18.839478931281995</v>
      </c>
      <c r="O200" s="84">
        <f t="shared" si="145"/>
        <v>19.282177190189948</v>
      </c>
      <c r="P200" s="84">
        <f t="shared" si="145"/>
        <v>18.857436624577876</v>
      </c>
      <c r="Q200" s="84">
        <f t="shared" si="145"/>
        <v>18.164753663590389</v>
      </c>
    </row>
    <row r="201" spans="1:17" hidden="1" outlineLevel="2">
      <c r="E201" s="212" t="s">
        <v>613</v>
      </c>
      <c r="F201" s="212"/>
      <c r="G201" s="212" t="s">
        <v>170</v>
      </c>
      <c r="H201" s="212"/>
      <c r="I201" s="212"/>
      <c r="J201" s="212">
        <f t="shared" ref="J201:Q201" si="146" xml:space="preserve"> SUM(J199:J200)</f>
        <v>0</v>
      </c>
      <c r="K201" s="212">
        <f t="shared" si="146"/>
        <v>0</v>
      </c>
      <c r="L201" s="212">
        <f t="shared" si="146"/>
        <v>0</v>
      </c>
      <c r="M201" s="212">
        <f t="shared" si="146"/>
        <v>681.5278061839208</v>
      </c>
      <c r="N201" s="212">
        <f t="shared" si="146"/>
        <v>655.57405461435303</v>
      </c>
      <c r="O201" s="212">
        <f t="shared" si="146"/>
        <v>631.34321857599582</v>
      </c>
      <c r="P201" s="212">
        <f t="shared" si="146"/>
        <v>608.15233114262253</v>
      </c>
      <c r="Q201" s="212">
        <f t="shared" si="146"/>
        <v>585.81330565077769</v>
      </c>
    </row>
    <row r="202" spans="1:17" hidden="1" outlineLevel="2">
      <c r="F202" s="84"/>
      <c r="G202" s="84"/>
      <c r="H202" s="84"/>
      <c r="I202" s="84"/>
      <c r="J202" s="84"/>
      <c r="K202" s="84"/>
      <c r="L202" s="84"/>
      <c r="M202" s="84"/>
      <c r="N202" s="84"/>
      <c r="O202" s="84"/>
      <c r="P202" s="84"/>
      <c r="Q202" s="84"/>
    </row>
    <row r="203" spans="1:17" s="315" customFormat="1" hidden="1" outlineLevel="2">
      <c r="A203" s="311"/>
      <c r="B203" s="312"/>
      <c r="C203" s="313"/>
      <c r="D203" s="251"/>
      <c r="E203" s="314" t="str">
        <f t="shared" ref="E203:Q203" si="147" xml:space="preserve"> E201</f>
        <v>Opening RCV (RPI inflated RCV) - WN - real</v>
      </c>
      <c r="F203" s="314">
        <f t="shared" si="147"/>
        <v>0</v>
      </c>
      <c r="G203" s="314" t="str">
        <f t="shared" si="147"/>
        <v>£m</v>
      </c>
      <c r="H203" s="314">
        <f t="shared" si="147"/>
        <v>0</v>
      </c>
      <c r="I203" s="314">
        <f t="shared" si="147"/>
        <v>0</v>
      </c>
      <c r="J203" s="314">
        <f t="shared" si="147"/>
        <v>0</v>
      </c>
      <c r="K203" s="314">
        <f t="shared" si="147"/>
        <v>0</v>
      </c>
      <c r="L203" s="314">
        <f t="shared" si="147"/>
        <v>0</v>
      </c>
      <c r="M203" s="314">
        <f t="shared" si="147"/>
        <v>681.5278061839208</v>
      </c>
      <c r="N203" s="314">
        <f t="shared" si="147"/>
        <v>655.57405461435303</v>
      </c>
      <c r="O203" s="314">
        <f t="shared" si="147"/>
        <v>631.34321857599582</v>
      </c>
      <c r="P203" s="314">
        <f t="shared" si="147"/>
        <v>608.15233114262253</v>
      </c>
      <c r="Q203" s="314">
        <f t="shared" si="147"/>
        <v>585.81330565077769</v>
      </c>
    </row>
    <row r="204" spans="1:17" s="315" customFormat="1" hidden="1" outlineLevel="2">
      <c r="A204" s="311"/>
      <c r="B204" s="312"/>
      <c r="C204" s="313"/>
      <c r="D204" s="251" t="s">
        <v>473</v>
      </c>
      <c r="E204" s="314" t="str">
        <f t="shared" ref="E204:Q204" si="148" xml:space="preserve"> E197</f>
        <v>RCV - CPI(H) + RPI wedge bf depreciation - WN - real</v>
      </c>
      <c r="F204" s="314">
        <f t="shared" si="148"/>
        <v>0</v>
      </c>
      <c r="G204" s="314" t="str">
        <f t="shared" si="148"/>
        <v>£m</v>
      </c>
      <c r="H204" s="314">
        <f t="shared" si="148"/>
        <v>0</v>
      </c>
      <c r="I204" s="314">
        <f t="shared" si="148"/>
        <v>0</v>
      </c>
      <c r="J204" s="314">
        <f t="shared" si="148"/>
        <v>0</v>
      </c>
      <c r="K204" s="314">
        <f t="shared" si="148"/>
        <v>0</v>
      </c>
      <c r="L204" s="314">
        <f t="shared" si="148"/>
        <v>0</v>
      </c>
      <c r="M204" s="314">
        <f t="shared" si="148"/>
        <v>32.031806890644262</v>
      </c>
      <c r="N204" s="314">
        <f t="shared" si="148"/>
        <v>30.811980566874574</v>
      </c>
      <c r="O204" s="314">
        <f t="shared" si="148"/>
        <v>29.673131273071807</v>
      </c>
      <c r="P204" s="314">
        <f t="shared" si="148"/>
        <v>28.583159563703294</v>
      </c>
      <c r="Q204" s="314">
        <f t="shared" si="148"/>
        <v>27.533225365586588</v>
      </c>
    </row>
    <row r="205" spans="1:17" s="315" customFormat="1" hidden="1" outlineLevel="2">
      <c r="A205" s="311"/>
      <c r="B205" s="312"/>
      <c r="C205" s="313"/>
      <c r="D205" s="251"/>
      <c r="E205" s="317" t="s">
        <v>614</v>
      </c>
      <c r="F205" s="317"/>
      <c r="G205" s="317" t="s">
        <v>170</v>
      </c>
      <c r="H205" s="317"/>
      <c r="I205" s="317"/>
      <c r="J205" s="317">
        <f t="shared" ref="J205:Q205" si="149" xml:space="preserve"> J203 - J204</f>
        <v>0</v>
      </c>
      <c r="K205" s="317">
        <f t="shared" si="149"/>
        <v>0</v>
      </c>
      <c r="L205" s="317">
        <f t="shared" si="149"/>
        <v>0</v>
      </c>
      <c r="M205" s="317">
        <f t="shared" si="149"/>
        <v>649.49599929327655</v>
      </c>
      <c r="N205" s="317">
        <f t="shared" si="149"/>
        <v>624.76207404747845</v>
      </c>
      <c r="O205" s="317">
        <f t="shared" si="149"/>
        <v>601.670087302924</v>
      </c>
      <c r="P205" s="317">
        <f t="shared" si="149"/>
        <v>579.56917157891928</v>
      </c>
      <c r="Q205" s="317">
        <f t="shared" si="149"/>
        <v>558.28008028519116</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681.5278061839208</v>
      </c>
      <c r="N207" s="91">
        <f t="shared" si="150"/>
        <v>655.57405461435303</v>
      </c>
      <c r="O207" s="91">
        <f t="shared" si="150"/>
        <v>631.34321857599582</v>
      </c>
      <c r="P207" s="91">
        <f t="shared" si="150"/>
        <v>608.15233114262253</v>
      </c>
      <c r="Q207" s="91">
        <f t="shared" si="150"/>
        <v>585.81330565077769</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649.49599929327655</v>
      </c>
      <c r="N208" s="91">
        <f t="shared" si="151"/>
        <v>624.76207404747845</v>
      </c>
      <c r="O208" s="91">
        <f t="shared" si="151"/>
        <v>601.670087302924</v>
      </c>
      <c r="P208" s="91">
        <f t="shared" si="151"/>
        <v>579.56917157891928</v>
      </c>
      <c r="Q208" s="91">
        <f t="shared" si="151"/>
        <v>558.28008028519116</v>
      </c>
    </row>
    <row r="209" spans="1:17" s="315" customFormat="1" hidden="1" outlineLevel="2">
      <c r="A209" s="311"/>
      <c r="B209" s="312"/>
      <c r="C209" s="313"/>
      <c r="D209" s="251"/>
      <c r="E209" s="317" t="s">
        <v>615</v>
      </c>
      <c r="F209" s="317"/>
      <c r="G209" s="317" t="s">
        <v>170</v>
      </c>
      <c r="H209" s="317"/>
      <c r="I209" s="317"/>
      <c r="J209" s="317">
        <f t="shared" ref="J209:Q209" si="152" xml:space="preserve"> AVERAGE(J207:J208)</f>
        <v>0</v>
      </c>
      <c r="K209" s="317">
        <f t="shared" si="152"/>
        <v>0</v>
      </c>
      <c r="L209" s="317">
        <f t="shared" si="152"/>
        <v>0</v>
      </c>
      <c r="M209" s="317">
        <f t="shared" si="152"/>
        <v>665.51190273859868</v>
      </c>
      <c r="N209" s="317">
        <f t="shared" si="152"/>
        <v>640.16806433091574</v>
      </c>
      <c r="O209" s="317">
        <f t="shared" si="152"/>
        <v>616.50665293945985</v>
      </c>
      <c r="P209" s="317">
        <f t="shared" si="152"/>
        <v>593.86075136077091</v>
      </c>
      <c r="Q209" s="317">
        <f t="shared" si="152"/>
        <v>572.04669296798443</v>
      </c>
    </row>
    <row r="210" spans="1:17" hidden="1" outlineLevel="2">
      <c r="F210" s="84"/>
      <c r="G210" s="84"/>
      <c r="H210" s="84"/>
      <c r="I210" s="84"/>
      <c r="J210" s="84"/>
      <c r="K210" s="84"/>
      <c r="L210" s="84"/>
      <c r="M210" s="84"/>
      <c r="N210" s="84"/>
      <c r="O210" s="84"/>
      <c r="P210" s="84"/>
      <c r="Q210" s="84"/>
    </row>
    <row r="211" spans="1:17" hidden="1" outlineLevel="2">
      <c r="C211" s="86" t="s">
        <v>372</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649.49599929327655</v>
      </c>
      <c r="N212" s="84">
        <f t="shared" si="153"/>
        <v>624.76207404747845</v>
      </c>
      <c r="O212" s="84">
        <f t="shared" si="153"/>
        <v>601.670087302924</v>
      </c>
      <c r="P212" s="84">
        <f t="shared" si="153"/>
        <v>579.56917157891928</v>
      </c>
      <c r="Q212" s="84">
        <f t="shared" si="153"/>
        <v>558.28008028519116</v>
      </c>
    </row>
    <row r="213" spans="1:17" s="188" customFormat="1" hidden="1" outlineLevel="2">
      <c r="A213" s="184"/>
      <c r="B213" s="219"/>
      <c r="C213" s="186"/>
      <c r="D213" s="187"/>
      <c r="E213" s="182" t="str">
        <f xml:space="preserve"> Inp!E$115</f>
        <v>RCV CPI(H) + RPI wedge bf balance - WN - real</v>
      </c>
      <c r="F213" s="182">
        <f xml:space="preserve"> Inp!F$115</f>
        <v>0</v>
      </c>
      <c r="G213" s="182" t="str">
        <f xml:space="preserve"> Inp!G$115</f>
        <v>£m</v>
      </c>
      <c r="H213" s="182">
        <f xml:space="preserve"> Inp!H$115</f>
        <v>0</v>
      </c>
      <c r="I213" s="182">
        <f xml:space="preserve"> Inp!I$115</f>
        <v>0</v>
      </c>
      <c r="J213" s="182">
        <f xml:space="preserve"> Inp!J$115</f>
        <v>0</v>
      </c>
      <c r="K213" s="182">
        <f xml:space="preserve"> Inp!K$115</f>
        <v>0</v>
      </c>
      <c r="L213" s="182">
        <f xml:space="preserve"> Inp!L$115</f>
        <v>0</v>
      </c>
      <c r="M213" s="182">
        <f xml:space="preserve"> Inp!M$115</f>
        <v>649.49599929327701</v>
      </c>
      <c r="N213" s="182">
        <f xml:space="preserve"> Inp!N$115</f>
        <v>624.76207404747902</v>
      </c>
      <c r="O213" s="182">
        <f xml:space="preserve"> Inp!O$115</f>
        <v>601.670087302924</v>
      </c>
      <c r="P213" s="182">
        <f xml:space="preserve"> Inp!P$115</f>
        <v>579.56917157891905</v>
      </c>
      <c r="Q213" s="182">
        <f xml:space="preserve"> Inp!Q$115</f>
        <v>558.28008028519196</v>
      </c>
    </row>
    <row r="214" spans="1:17" s="225" customFormat="1" hidden="1" outlineLevel="2">
      <c r="A214" s="220"/>
      <c r="B214" s="221"/>
      <c r="C214" s="222"/>
      <c r="D214" s="223"/>
      <c r="E214" s="224" t="s">
        <v>616</v>
      </c>
      <c r="G214" s="225" t="s">
        <v>570</v>
      </c>
      <c r="H214" s="248">
        <f xml:space="preserve"> SUM(J214:Q214)</f>
        <v>0</v>
      </c>
      <c r="I214" s="197"/>
      <c r="J214" s="225">
        <f t="shared" ref="J214:Q214" si="154" xml:space="preserve"> IF(ROUND(J212,3) = ROUND(J213,3), 0, 1)</f>
        <v>0</v>
      </c>
      <c r="K214" s="225">
        <f t="shared" si="154"/>
        <v>0</v>
      </c>
      <c r="L214" s="225">
        <f t="shared" si="154"/>
        <v>0</v>
      </c>
      <c r="M214" s="225">
        <f t="shared" si="154"/>
        <v>0</v>
      </c>
      <c r="N214" s="225">
        <f t="shared" si="154"/>
        <v>0</v>
      </c>
      <c r="O214" s="225">
        <f t="shared" si="154"/>
        <v>0</v>
      </c>
      <c r="P214" s="225">
        <f t="shared" si="154"/>
        <v>0</v>
      </c>
      <c r="Q214" s="225">
        <f t="shared" si="154"/>
        <v>0</v>
      </c>
    </row>
    <row r="215" spans="1:17" s="149" customFormat="1" hidden="1" outlineLevel="2">
      <c r="A215" s="144"/>
      <c r="B215" s="145"/>
      <c r="C215" s="146"/>
      <c r="D215" s="218"/>
      <c r="E215" s="148"/>
      <c r="G215" s="150"/>
    </row>
    <row r="216" spans="1:17" s="188" customFormat="1" hidden="1" outlineLevel="2">
      <c r="A216" s="184"/>
      <c r="B216" s="217"/>
      <c r="C216" s="186"/>
      <c r="D216" s="187"/>
      <c r="E216" s="182"/>
      <c r="F216" s="182"/>
      <c r="G216" s="182"/>
      <c r="H216" s="182"/>
      <c r="I216" s="182"/>
      <c r="J216" s="182"/>
      <c r="K216" s="182"/>
      <c r="L216" s="182"/>
      <c r="M216" s="182"/>
      <c r="N216" s="182"/>
      <c r="O216" s="182"/>
      <c r="P216" s="182"/>
      <c r="Q216" s="182"/>
    </row>
    <row r="217" spans="1:17" s="149" customFormat="1" hidden="1" outlineLevel="1">
      <c r="A217" s="144"/>
      <c r="B217" s="145"/>
      <c r="C217" s="146"/>
      <c r="D217" s="147"/>
      <c r="E217" s="148"/>
      <c r="G217" s="150"/>
    </row>
    <row r="218" spans="1:17" s="92" customFormat="1" hidden="1" outlineLevel="1" collapsed="1">
      <c r="A218" s="11"/>
      <c r="B218" s="12" t="s">
        <v>571</v>
      </c>
      <c r="C218" s="13"/>
      <c r="D218" s="14"/>
      <c r="E218" s="91"/>
      <c r="G218" s="93"/>
    </row>
    <row r="219" spans="1:17" s="92" customFormat="1" hidden="1" outlineLevel="2">
      <c r="A219" s="11"/>
      <c r="B219" s="12"/>
      <c r="C219" s="13"/>
      <c r="D219" s="115"/>
      <c r="E219" s="91"/>
      <c r="G219" s="93"/>
    </row>
    <row r="220" spans="1:17" s="157" customFormat="1" hidden="1" outlineLevel="2">
      <c r="A220" s="152"/>
      <c r="B220" s="153"/>
      <c r="C220" s="154"/>
      <c r="D220" s="155"/>
      <c r="E220" s="156" t="str">
        <f>Inp!E$116</f>
        <v>RCV CPI(H) bf balance BEG - WN - nominal</v>
      </c>
      <c r="F220" s="156">
        <f>Inp!F$116</f>
        <v>0</v>
      </c>
      <c r="G220" s="156" t="str">
        <f>Inp!G$116</f>
        <v>£m</v>
      </c>
      <c r="H220" s="156">
        <f>Inp!H$116</f>
        <v>0</v>
      </c>
      <c r="I220" s="156">
        <f>Inp!I$116</f>
        <v>0</v>
      </c>
      <c r="J220" s="156">
        <f>Inp!J$116</f>
        <v>0</v>
      </c>
      <c r="K220" s="156">
        <f>Inp!K$116</f>
        <v>0</v>
      </c>
      <c r="L220" s="156">
        <f>Inp!L$116</f>
        <v>0</v>
      </c>
      <c r="M220" s="489">
        <f>Inp!M$116</f>
        <v>706.81490405842396</v>
      </c>
      <c r="N220" s="156">
        <f>Inp!N$116</f>
        <v>686.95443681950906</v>
      </c>
      <c r="O220" s="156">
        <f>Inp!O$116</f>
        <v>667.85848707110802</v>
      </c>
      <c r="P220" s="156">
        <f>Inp!P$116</f>
        <v>649.88118461392901</v>
      </c>
      <c r="Q220" s="156">
        <f>Inp!Q$116</f>
        <v>632.60825256055</v>
      </c>
    </row>
    <row r="221" spans="1:17" s="162" customFormat="1" hidden="1" outlineLevel="2">
      <c r="A221" s="158"/>
      <c r="B221" s="159"/>
      <c r="C221" s="160"/>
      <c r="D221" s="161"/>
      <c r="E221" s="156" t="str">
        <f>Inp!E$117</f>
        <v>Indexation on RCV - CPI(H) bf balance - WN - nominal</v>
      </c>
      <c r="F221" s="156">
        <f>Inp!F$117</f>
        <v>0</v>
      </c>
      <c r="G221" s="156" t="str">
        <f>Inp!G$117</f>
        <v>£m</v>
      </c>
      <c r="H221" s="156">
        <f>Inp!H$117</f>
        <v>0</v>
      </c>
      <c r="I221" s="156">
        <f>Inp!I$117</f>
        <v>0</v>
      </c>
      <c r="J221" s="156">
        <f>Inp!J$117</f>
        <v>0</v>
      </c>
      <c r="K221" s="156">
        <f>Inp!K$117</f>
        <v>0</v>
      </c>
      <c r="L221" s="156">
        <f>Inp!L$117</f>
        <v>0</v>
      </c>
      <c r="M221" s="156">
        <f>Inp!M$117</f>
        <v>14.0187127511344</v>
      </c>
      <c r="N221" s="156">
        <f>Inp!N$117</f>
        <v>13.7679292187948</v>
      </c>
      <c r="O221" s="156">
        <f>Inp!O$117</f>
        <v>13.8588994954815</v>
      </c>
      <c r="P221" s="156">
        <f>Inp!P$117</f>
        <v>13.647504876892899</v>
      </c>
      <c r="Q221" s="156">
        <f>Inp!Q$117</f>
        <v>13.2847733037725</v>
      </c>
    </row>
    <row r="222" spans="1:17" s="162" customFormat="1" hidden="1" outlineLevel="2">
      <c r="A222" s="158"/>
      <c r="B222" s="159"/>
      <c r="C222" s="160"/>
      <c r="D222" s="161"/>
      <c r="E222" s="156" t="str">
        <f>Inp!E$119</f>
        <v>Indexation on RCV - CPI(H) other adjustments balance - WN - nominal</v>
      </c>
      <c r="F222" s="156">
        <f>Inp!F$119</f>
        <v>0</v>
      </c>
      <c r="G222" s="156" t="str">
        <f>Inp!G$119</f>
        <v>£m</v>
      </c>
      <c r="H222" s="156">
        <f>Inp!H$119</f>
        <v>0</v>
      </c>
      <c r="I222" s="156">
        <f>Inp!I$119</f>
        <v>0</v>
      </c>
      <c r="J222" s="156">
        <f>Inp!J$119</f>
        <v>0</v>
      </c>
      <c r="K222" s="156">
        <f>Inp!K$119</f>
        <v>0</v>
      </c>
      <c r="L222" s="156">
        <f>Inp!L$119</f>
        <v>0</v>
      </c>
      <c r="M222" s="247">
        <f>Inp!M$119</f>
        <v>2.4933870195264801E-2</v>
      </c>
      <c r="N222" s="156">
        <f>Inp!N$119</f>
        <v>2.5695512326246402E-2</v>
      </c>
      <c r="O222" s="156">
        <f>Inp!O$119</f>
        <v>2.71380683753519E-2</v>
      </c>
      <c r="P222" s="156">
        <f>Inp!P$119</f>
        <v>2.80332759583251E-2</v>
      </c>
      <c r="Q222" s="156">
        <f>Inp!Q$119</f>
        <v>2.8621974753451102E-2</v>
      </c>
    </row>
    <row r="223" spans="1:17" s="162" customFormat="1" hidden="1" outlineLevel="2">
      <c r="A223" s="158"/>
      <c r="B223" s="159"/>
      <c r="C223" s="160"/>
      <c r="D223" s="161"/>
      <c r="E223" s="156" t="str">
        <f>Inp!E$120</f>
        <v>RCV - CPI(H) bf depreciation - WN - nominal</v>
      </c>
      <c r="F223" s="156">
        <f>Inp!F$120</f>
        <v>0</v>
      </c>
      <c r="G223" s="156" t="str">
        <f>Inp!G$120</f>
        <v>£m</v>
      </c>
      <c r="H223" s="156">
        <f>Inp!H$120</f>
        <v>0</v>
      </c>
      <c r="I223" s="156">
        <f>Inp!I$120</f>
        <v>0</v>
      </c>
      <c r="J223" s="156">
        <f>Inp!J$120</f>
        <v>0</v>
      </c>
      <c r="K223" s="156">
        <f>Inp!K$120</f>
        <v>0</v>
      </c>
      <c r="L223" s="156">
        <f>Inp!L$120</f>
        <v>0</v>
      </c>
      <c r="M223" s="156">
        <f>Inp!M$120</f>
        <v>33.879179990049302</v>
      </c>
      <c r="N223" s="156">
        <f>Inp!N$120</f>
        <v>32.863878967196499</v>
      </c>
      <c r="O223" s="156">
        <f>Inp!O$120</f>
        <v>31.8362019526597</v>
      </c>
      <c r="P223" s="156">
        <f>Inp!P$120</f>
        <v>30.920436930272299</v>
      </c>
      <c r="Q223" s="156">
        <f>Inp!Q$120</f>
        <v>30.034025702691</v>
      </c>
    </row>
    <row r="224" spans="1:17" s="162" customFormat="1" hidden="1" outlineLevel="2">
      <c r="A224" s="158"/>
      <c r="B224" s="159"/>
      <c r="C224" s="160"/>
      <c r="D224" s="161"/>
      <c r="E224" s="156" t="str">
        <f>Inp!E$121</f>
        <v>Other adjustments CPI(H) - WN - nominal</v>
      </c>
      <c r="F224" s="156">
        <f>Inp!F$121</f>
        <v>0</v>
      </c>
      <c r="G224" s="156" t="str">
        <f>Inp!G$121</f>
        <v>£m</v>
      </c>
      <c r="H224" s="156">
        <f>Inp!H$121</f>
        <v>0</v>
      </c>
      <c r="I224" s="156">
        <f>Inp!I$121</f>
        <v>0</v>
      </c>
      <c r="J224" s="156">
        <f>Inp!J$121</f>
        <v>0</v>
      </c>
      <c r="K224" s="156">
        <f>Inp!K$121</f>
        <v>0</v>
      </c>
      <c r="L224" s="156">
        <f>Inp!L$121</f>
        <v>0</v>
      </c>
      <c r="M224" s="156">
        <f>Inp!M$121</f>
        <v>0</v>
      </c>
      <c r="N224" s="156">
        <f>Inp!N$121</f>
        <v>0</v>
      </c>
      <c r="O224" s="156">
        <f>Inp!O$121</f>
        <v>0</v>
      </c>
      <c r="P224" s="156">
        <f>Inp!P$121</f>
        <v>0</v>
      </c>
      <c r="Q224" s="156">
        <f>Inp!Q$121</f>
        <v>0</v>
      </c>
    </row>
    <row r="225" spans="1:17" s="260" customFormat="1" hidden="1" outlineLevel="2">
      <c r="A225" s="257"/>
      <c r="B225" s="258"/>
      <c r="C225" s="259"/>
      <c r="D225" s="256"/>
      <c r="E225" s="273" t="str">
        <f>Time!E$39</f>
        <v>Acquisition / initial balance date flag</v>
      </c>
      <c r="F225" s="273">
        <f>Time!F$39</f>
        <v>0</v>
      </c>
      <c r="G225" s="273" t="str">
        <f>Time!G$39</f>
        <v>flag</v>
      </c>
      <c r="H225" s="273">
        <f>Time!H$39</f>
        <v>1</v>
      </c>
      <c r="I225" s="273">
        <f>Time!I$39</f>
        <v>0</v>
      </c>
      <c r="J225" s="273">
        <f>Time!J$39</f>
        <v>0</v>
      </c>
      <c r="K225" s="273">
        <f>Time!K$39</f>
        <v>0</v>
      </c>
      <c r="L225" s="273">
        <f>Time!L$39</f>
        <v>1</v>
      </c>
      <c r="M225" s="273">
        <f>Time!M$39</f>
        <v>0</v>
      </c>
      <c r="N225" s="273">
        <f>Time!N$39</f>
        <v>0</v>
      </c>
      <c r="O225" s="273">
        <f>Time!O$39</f>
        <v>0</v>
      </c>
      <c r="P225" s="273">
        <f>Time!P$39</f>
        <v>0</v>
      </c>
      <c r="Q225" s="273">
        <f>Time!Q$39</f>
        <v>0</v>
      </c>
    </row>
    <row r="226" spans="1:17" s="260" customFormat="1" hidden="1" outlineLevel="2">
      <c r="A226" s="257"/>
      <c r="B226" s="258"/>
      <c r="C226" s="259"/>
      <c r="D226" s="256"/>
      <c r="E226" s="197" t="s">
        <v>617</v>
      </c>
      <c r="F226" s="279"/>
      <c r="G226" s="197" t="s">
        <v>170</v>
      </c>
      <c r="H226" s="279"/>
      <c r="I226" s="279"/>
      <c r="J226" s="279">
        <f t="shared" ref="J226:Q226" si="155" xml:space="preserve"> IF(J225 = 1, K220 * J225, 0)</f>
        <v>0</v>
      </c>
      <c r="K226" s="279">
        <f t="shared" si="155"/>
        <v>0</v>
      </c>
      <c r="L226" s="279">
        <f t="shared" si="155"/>
        <v>706.81490405842396</v>
      </c>
      <c r="M226" s="279">
        <f t="shared" si="155"/>
        <v>0</v>
      </c>
      <c r="N226" s="279">
        <f t="shared" si="155"/>
        <v>0</v>
      </c>
      <c r="O226" s="279">
        <f t="shared" si="155"/>
        <v>0</v>
      </c>
      <c r="P226" s="279">
        <f t="shared" si="155"/>
        <v>0</v>
      </c>
      <c r="Q226" s="279">
        <f t="shared" si="155"/>
        <v>0</v>
      </c>
    </row>
    <row r="227" spans="1:17" hidden="1" outlineLevel="2">
      <c r="F227" s="84"/>
      <c r="G227" s="84"/>
      <c r="H227" s="84"/>
      <c r="I227" s="84"/>
      <c r="J227" s="84"/>
      <c r="K227" s="84"/>
      <c r="L227" s="84"/>
      <c r="M227" s="84"/>
      <c r="N227" s="84"/>
      <c r="O227" s="84"/>
      <c r="P227" s="84"/>
      <c r="Q227" s="84"/>
    </row>
    <row r="228" spans="1:17" s="188" customFormat="1" hidden="1" outlineLevel="2">
      <c r="A228" s="184"/>
      <c r="B228" s="217"/>
      <c r="C228" s="186"/>
      <c r="D228" s="187"/>
      <c r="E228" s="182" t="str">
        <f>Index!E$85</f>
        <v>CPIH index (PR19FD) - FYA - inflate from FYA 2017-18</v>
      </c>
      <c r="F228" s="182">
        <f>Index!F$85</f>
        <v>0</v>
      </c>
      <c r="G228" s="182" t="str">
        <f>Index!G$85</f>
        <v>Factor</v>
      </c>
      <c r="H228" s="182">
        <f>Index!H$85</f>
        <v>0</v>
      </c>
      <c r="I228" s="182">
        <f>Index!I$85</f>
        <v>0</v>
      </c>
      <c r="J228" s="182">
        <f>Index!J$85</f>
        <v>1</v>
      </c>
      <c r="K228" s="182">
        <f>Index!K$85</f>
        <v>1.0212697905005599</v>
      </c>
      <c r="L228" s="182">
        <f>Index!L$85</f>
        <v>1.0416029201511179</v>
      </c>
      <c r="M228" s="182">
        <f>Index!M$85</f>
        <v>1.0622616980779827</v>
      </c>
      <c r="N228" s="182">
        <f>Index!N$85</f>
        <v>1.0835515290872799</v>
      </c>
      <c r="O228" s="182">
        <f>Index!O$85</f>
        <v>1.1060365794841869</v>
      </c>
      <c r="P228" s="182">
        <f>Index!P$85</f>
        <v>1.1292633476533553</v>
      </c>
      <c r="Q228" s="182">
        <f>Index!Q$85</f>
        <v>1.1529778779540774</v>
      </c>
    </row>
    <row r="229" spans="1:17" s="188" customFormat="1" hidden="1" outlineLevel="2">
      <c r="A229" s="184"/>
      <c r="B229" s="217"/>
      <c r="C229" s="186"/>
      <c r="D229" s="187"/>
      <c r="E229" s="182"/>
      <c r="F229" s="182"/>
      <c r="G229" s="182"/>
      <c r="H229" s="182"/>
      <c r="I229" s="182"/>
      <c r="J229" s="182"/>
      <c r="K229" s="182"/>
      <c r="L229" s="182"/>
      <c r="M229" s="182"/>
      <c r="N229" s="182"/>
      <c r="O229" s="182"/>
      <c r="P229" s="182"/>
      <c r="Q229" s="182"/>
    </row>
    <row r="230" spans="1:17" s="260" customFormat="1" hidden="1" outlineLevel="2">
      <c r="A230" s="257"/>
      <c r="B230" s="258"/>
      <c r="C230" s="259"/>
      <c r="D230" s="256"/>
      <c r="E230" s="273" t="str">
        <f>Time!E$39</f>
        <v>Acquisition / initial balance date flag</v>
      </c>
      <c r="F230" s="273">
        <f>Time!F$39</f>
        <v>0</v>
      </c>
      <c r="G230" s="273" t="str">
        <f>Time!G$39</f>
        <v>flag</v>
      </c>
      <c r="H230" s="273">
        <f>Time!H$39</f>
        <v>1</v>
      </c>
      <c r="I230" s="273">
        <f>Time!I$39</f>
        <v>0</v>
      </c>
      <c r="J230" s="273">
        <f>Time!J$39</f>
        <v>0</v>
      </c>
      <c r="K230" s="273">
        <f>Time!K$39</f>
        <v>0</v>
      </c>
      <c r="L230" s="273">
        <f>Time!L$39</f>
        <v>1</v>
      </c>
      <c r="M230" s="273">
        <f>Time!M$39</f>
        <v>0</v>
      </c>
      <c r="N230" s="273">
        <f>Time!N$39</f>
        <v>0</v>
      </c>
      <c r="O230" s="273">
        <f>Time!O$39</f>
        <v>0</v>
      </c>
      <c r="P230" s="273">
        <f>Time!P$39</f>
        <v>0</v>
      </c>
      <c r="Q230" s="273">
        <f>Time!Q$39</f>
        <v>0</v>
      </c>
    </row>
    <row r="231" spans="1:17" s="188" customFormat="1" hidden="1" outlineLevel="2">
      <c r="A231" s="184"/>
      <c r="B231" s="217"/>
      <c r="C231" s="186"/>
      <c r="D231" s="187"/>
      <c r="E231" s="182" t="str">
        <f>Inp!E$118</f>
        <v>RCV other adjustments balance - WN - real</v>
      </c>
      <c r="F231" s="182">
        <f>Inp!F$118</f>
        <v>0</v>
      </c>
      <c r="G231" s="182" t="str">
        <f>Inp!G$118</f>
        <v>£m</v>
      </c>
      <c r="H231" s="182">
        <f>Inp!H$118</f>
        <v>0</v>
      </c>
      <c r="I231" s="182">
        <f>Inp!I$118</f>
        <v>0</v>
      </c>
      <c r="J231" s="182">
        <f>Inp!J$118</f>
        <v>0</v>
      </c>
      <c r="K231" s="182">
        <f>Inp!K$118</f>
        <v>0</v>
      </c>
      <c r="L231" s="182">
        <f>Inp!L$118</f>
        <v>0</v>
      </c>
      <c r="M231" s="493">
        <f>Inp!M$118</f>
        <v>1.2069382943915901</v>
      </c>
      <c r="N231" s="182">
        <f>Inp!N$118</f>
        <v>1.2069382943915901</v>
      </c>
      <c r="O231" s="182">
        <f>Inp!O$118</f>
        <v>1.2069382943915901</v>
      </c>
      <c r="P231" s="182">
        <f>Inp!P$118</f>
        <v>1.2069382943915901</v>
      </c>
      <c r="Q231" s="182">
        <f>Inp!Q$118</f>
        <v>1.2069382943915901</v>
      </c>
    </row>
    <row r="232" spans="1:17" s="241" customFormat="1" hidden="1" outlineLevel="2">
      <c r="A232" s="238"/>
      <c r="B232" s="242"/>
      <c r="C232" s="239"/>
      <c r="D232" s="240"/>
      <c r="E232" s="197" t="s">
        <v>1409</v>
      </c>
      <c r="F232" s="197"/>
      <c r="G232" s="197" t="s">
        <v>170</v>
      </c>
      <c r="H232" s="197"/>
      <c r="I232" s="197"/>
      <c r="J232" s="279">
        <f t="shared" ref="J232:Q232" si="156" xml:space="preserve"> IF(J230 = 1, K231 * J230, 0)</f>
        <v>0</v>
      </c>
      <c r="K232" s="279">
        <f t="shared" si="156"/>
        <v>0</v>
      </c>
      <c r="L232" s="279">
        <f t="shared" si="156"/>
        <v>1.2069382943915901</v>
      </c>
      <c r="M232" s="279">
        <f t="shared" si="156"/>
        <v>0</v>
      </c>
      <c r="N232" s="279">
        <f t="shared" si="156"/>
        <v>0</v>
      </c>
      <c r="O232" s="279">
        <f t="shared" si="156"/>
        <v>0</v>
      </c>
      <c r="P232" s="279">
        <f t="shared" si="156"/>
        <v>0</v>
      </c>
      <c r="Q232" s="279">
        <f t="shared" si="156"/>
        <v>0</v>
      </c>
    </row>
    <row r="233" spans="1:17" s="137" customFormat="1" hidden="1" outlineLevel="2">
      <c r="A233" s="387"/>
      <c r="B233" s="393"/>
      <c r="C233" s="388"/>
      <c r="D233" s="389"/>
      <c r="E233" s="280" t="s">
        <v>618</v>
      </c>
      <c r="F233" s="280"/>
      <c r="G233" s="280" t="s">
        <v>170</v>
      </c>
      <c r="H233" s="280"/>
      <c r="I233" s="280"/>
      <c r="J233" s="280">
        <f t="shared" ref="J233:K233" si="157" xml:space="preserve"> J226 / J228 + J232</f>
        <v>0</v>
      </c>
      <c r="K233" s="280">
        <f t="shared" si="157"/>
        <v>0</v>
      </c>
      <c r="L233" s="280">
        <f xml:space="preserve"> L226 / L228 + L232</f>
        <v>679.79077325126536</v>
      </c>
      <c r="M233" s="280">
        <f t="shared" ref="M233:Q233" si="158" xml:space="preserve"> M226 / M228 + M232</f>
        <v>0</v>
      </c>
      <c r="N233" s="280">
        <f t="shared" si="158"/>
        <v>0</v>
      </c>
      <c r="O233" s="280">
        <f t="shared" si="158"/>
        <v>0</v>
      </c>
      <c r="P233" s="280">
        <f t="shared" si="158"/>
        <v>0</v>
      </c>
      <c r="Q233" s="280">
        <f t="shared" si="158"/>
        <v>0</v>
      </c>
    </row>
    <row r="234" spans="1:17" hidden="1" outlineLevel="2">
      <c r="E234" s="84" t="s">
        <v>619</v>
      </c>
      <c r="F234" s="84"/>
      <c r="G234" s="84" t="s">
        <v>170</v>
      </c>
      <c r="H234" s="84"/>
      <c r="I234" s="84"/>
      <c r="J234" s="84">
        <f t="shared" ref="J234:Q234" si="159" xml:space="preserve"> J220 / J228</f>
        <v>0</v>
      </c>
      <c r="K234" s="84">
        <f t="shared" si="159"/>
        <v>0</v>
      </c>
      <c r="L234" s="84">
        <f t="shared" si="159"/>
        <v>0</v>
      </c>
      <c r="M234" s="84">
        <f t="shared" si="159"/>
        <v>665.38679247995947</v>
      </c>
      <c r="N234" s="84">
        <f t="shared" si="159"/>
        <v>633.98409616768208</v>
      </c>
      <c r="O234" s="84">
        <f t="shared" si="159"/>
        <v>603.83037908436233</v>
      </c>
      <c r="P234" s="84">
        <f t="shared" si="159"/>
        <v>575.49125805278504</v>
      </c>
      <c r="Q234" s="84">
        <f t="shared" si="159"/>
        <v>548.67336542752514</v>
      </c>
    </row>
    <row r="235" spans="1:17" hidden="1" outlineLevel="2">
      <c r="E235" s="84" t="s">
        <v>620</v>
      </c>
      <c r="F235" s="84"/>
      <c r="G235" s="84" t="s">
        <v>170</v>
      </c>
      <c r="H235" s="84"/>
      <c r="I235" s="84"/>
      <c r="J235" s="84">
        <f t="shared" ref="J235:Q235" si="160" xml:space="preserve"> J221 / J228</f>
        <v>0</v>
      </c>
      <c r="K235" s="84">
        <f t="shared" si="160"/>
        <v>0</v>
      </c>
      <c r="L235" s="84">
        <f t="shared" si="160"/>
        <v>0</v>
      </c>
      <c r="M235" s="84">
        <f t="shared" si="160"/>
        <v>13.19704247691444</v>
      </c>
      <c r="N235" s="84">
        <f t="shared" si="160"/>
        <v>12.706298546218742</v>
      </c>
      <c r="O235" s="84">
        <f t="shared" si="160"/>
        <v>12.530236117457129</v>
      </c>
      <c r="P235" s="84">
        <f t="shared" si="160"/>
        <v>12.085316419108832</v>
      </c>
      <c r="Q235" s="84">
        <f t="shared" si="160"/>
        <v>11.522140673978852</v>
      </c>
    </row>
    <row r="236" spans="1:17" hidden="1" outlineLevel="2">
      <c r="E236" s="84" t="s">
        <v>621</v>
      </c>
      <c r="F236" s="84"/>
      <c r="G236" s="84" t="s">
        <v>170</v>
      </c>
      <c r="H236" s="84"/>
      <c r="I236" s="84"/>
      <c r="J236" s="84">
        <f t="shared" ref="J236:Q236" si="161" xml:space="preserve"> J222 / J228</f>
        <v>0</v>
      </c>
      <c r="K236" s="84">
        <f t="shared" si="161"/>
        <v>0</v>
      </c>
      <c r="L236" s="84">
        <f t="shared" si="161"/>
        <v>0</v>
      </c>
      <c r="M236" s="84">
        <f t="shared" si="161"/>
        <v>2.3472436444220132E-2</v>
      </c>
      <c r="N236" s="84">
        <f t="shared" si="161"/>
        <v>2.3714158151657807E-2</v>
      </c>
      <c r="O236" s="84">
        <f t="shared" si="161"/>
        <v>2.453632084031801E-2</v>
      </c>
      <c r="P236" s="84">
        <f t="shared" si="161"/>
        <v>2.48243919512478E-2</v>
      </c>
      <c r="Q236" s="84">
        <f t="shared" si="161"/>
        <v>2.4824391951248786E-2</v>
      </c>
    </row>
    <row r="237" spans="1:17" hidden="1" outlineLevel="2">
      <c r="E237" s="84" t="s">
        <v>622</v>
      </c>
      <c r="F237" s="84"/>
      <c r="G237" s="84" t="s">
        <v>170</v>
      </c>
      <c r="H237" s="84"/>
      <c r="I237" s="84"/>
      <c r="J237" s="84">
        <f t="shared" ref="J237:Q237" si="162" xml:space="preserve"> J223 / J228</f>
        <v>0</v>
      </c>
      <c r="K237" s="84">
        <f t="shared" si="162"/>
        <v>0</v>
      </c>
      <c r="L237" s="84">
        <f t="shared" si="162"/>
        <v>0</v>
      </c>
      <c r="M237" s="84">
        <f t="shared" si="162"/>
        <v>31.893440242973128</v>
      </c>
      <c r="N237" s="84">
        <f t="shared" si="162"/>
        <v>30.329779512081995</v>
      </c>
      <c r="O237" s="84">
        <f t="shared" si="162"/>
        <v>28.784040729924943</v>
      </c>
      <c r="P237" s="84">
        <f t="shared" si="162"/>
        <v>27.381068370390253</v>
      </c>
      <c r="Q237" s="84">
        <f t="shared" si="162"/>
        <v>26.04909103371994</v>
      </c>
    </row>
    <row r="238" spans="1:17" hidden="1" outlineLevel="2">
      <c r="E238" s="84" t="s">
        <v>623</v>
      </c>
      <c r="F238" s="84"/>
      <c r="G238" s="84" t="s">
        <v>170</v>
      </c>
      <c r="H238" s="84"/>
      <c r="I238" s="84"/>
      <c r="J238" s="84">
        <f t="shared" ref="J238:Q238" si="163" xml:space="preserve"> J224 / J228</f>
        <v>0</v>
      </c>
      <c r="K238" s="84">
        <f t="shared" si="163"/>
        <v>0</v>
      </c>
      <c r="L238" s="84">
        <f t="shared" si="163"/>
        <v>0</v>
      </c>
      <c r="M238" s="84">
        <f t="shared" si="163"/>
        <v>0</v>
      </c>
      <c r="N238" s="84">
        <f t="shared" si="163"/>
        <v>0</v>
      </c>
      <c r="O238" s="84">
        <f t="shared" si="163"/>
        <v>0</v>
      </c>
      <c r="P238" s="84">
        <f t="shared" si="163"/>
        <v>0</v>
      </c>
      <c r="Q238" s="84">
        <f t="shared" si="163"/>
        <v>0</v>
      </c>
    </row>
    <row r="239" spans="1:17" hidden="1" outlineLevel="2">
      <c r="F239" s="84"/>
      <c r="G239" s="84"/>
      <c r="H239" s="84"/>
      <c r="I239" s="84"/>
      <c r="J239" s="84"/>
      <c r="K239" s="84"/>
      <c r="L239" s="84"/>
      <c r="M239" s="84"/>
      <c r="N239" s="84"/>
      <c r="O239" s="84"/>
      <c r="P239" s="84"/>
      <c r="Q239" s="84"/>
    </row>
    <row r="240" spans="1:17" hidden="1" outlineLevel="2">
      <c r="E240" s="84" t="str">
        <f t="shared" ref="E240:Q240" si="164" xml:space="preserve"> E234</f>
        <v>RCV CPI(H) bf balance BEG - WN - real</v>
      </c>
      <c r="F240" s="84">
        <f t="shared" si="164"/>
        <v>0</v>
      </c>
      <c r="G240" s="84" t="str">
        <f t="shared" si="164"/>
        <v>£m</v>
      </c>
      <c r="H240" s="84">
        <f t="shared" si="164"/>
        <v>0</v>
      </c>
      <c r="I240" s="84">
        <f t="shared" si="164"/>
        <v>0</v>
      </c>
      <c r="J240" s="84">
        <f t="shared" si="164"/>
        <v>0</v>
      </c>
      <c r="K240" s="84">
        <f t="shared" si="164"/>
        <v>0</v>
      </c>
      <c r="L240" s="84">
        <f t="shared" si="164"/>
        <v>0</v>
      </c>
      <c r="M240" s="84">
        <f t="shared" si="164"/>
        <v>665.38679247995947</v>
      </c>
      <c r="N240" s="84">
        <f t="shared" si="164"/>
        <v>633.98409616768208</v>
      </c>
      <c r="O240" s="84">
        <f t="shared" si="164"/>
        <v>603.83037908436233</v>
      </c>
      <c r="P240" s="84">
        <f t="shared" si="164"/>
        <v>575.49125805278504</v>
      </c>
      <c r="Q240" s="84">
        <f t="shared" si="164"/>
        <v>548.67336542752514</v>
      </c>
    </row>
    <row r="241" spans="1:16384" hidden="1" outlineLevel="2">
      <c r="D241" s="83" t="s">
        <v>565</v>
      </c>
      <c r="E241" s="84" t="str">
        <f t="shared" ref="E241:Q241" si="165" xml:space="preserve"> E235</f>
        <v>Indexation on RCV - CPI(H) bf balance - WN - real</v>
      </c>
      <c r="F241" s="84">
        <f t="shared" si="165"/>
        <v>0</v>
      </c>
      <c r="G241" s="84" t="str">
        <f t="shared" si="165"/>
        <v>£m</v>
      </c>
      <c r="H241" s="84">
        <f t="shared" si="165"/>
        <v>0</v>
      </c>
      <c r="I241" s="84">
        <f t="shared" si="165"/>
        <v>0</v>
      </c>
      <c r="J241" s="84">
        <f t="shared" si="165"/>
        <v>0</v>
      </c>
      <c r="K241" s="84">
        <f t="shared" si="165"/>
        <v>0</v>
      </c>
      <c r="L241" s="84">
        <f t="shared" si="165"/>
        <v>0</v>
      </c>
      <c r="M241" s="84">
        <f t="shared" si="165"/>
        <v>13.19704247691444</v>
      </c>
      <c r="N241" s="84">
        <f t="shared" si="165"/>
        <v>12.706298546218742</v>
      </c>
      <c r="O241" s="84">
        <f t="shared" si="165"/>
        <v>12.530236117457129</v>
      </c>
      <c r="P241" s="84">
        <f t="shared" si="165"/>
        <v>12.085316419108832</v>
      </c>
      <c r="Q241" s="84">
        <f t="shared" si="165"/>
        <v>11.522140673978852</v>
      </c>
    </row>
    <row r="242" spans="1:16384" s="193" customFormat="1" hidden="1" outlineLevel="2">
      <c r="A242" s="189"/>
      <c r="B242" s="309"/>
      <c r="C242" s="191"/>
      <c r="D242" s="192" t="s">
        <v>565</v>
      </c>
      <c r="E242" s="182" t="str">
        <f>Inp!E$118</f>
        <v>RCV other adjustments balance - WN - real</v>
      </c>
      <c r="F242" s="182">
        <f>Inp!F$118</f>
        <v>0</v>
      </c>
      <c r="G242" s="182" t="str">
        <f>Inp!G$118</f>
        <v>£m</v>
      </c>
      <c r="H242" s="182">
        <f>Inp!H$118</f>
        <v>0</v>
      </c>
      <c r="I242" s="182">
        <f>Inp!I$118</f>
        <v>0</v>
      </c>
      <c r="J242" s="182">
        <f>Inp!J$118</f>
        <v>0</v>
      </c>
      <c r="K242" s="182">
        <f>Inp!K$118</f>
        <v>0</v>
      </c>
      <c r="L242" s="182">
        <f>Inp!L$118</f>
        <v>0</v>
      </c>
      <c r="M242" s="493">
        <f>Inp!M$118</f>
        <v>1.2069382943915901</v>
      </c>
      <c r="N242" s="182">
        <f>Inp!N$118</f>
        <v>1.2069382943915901</v>
      </c>
      <c r="O242" s="182">
        <f>Inp!O$118</f>
        <v>1.2069382943915901</v>
      </c>
      <c r="P242" s="182">
        <f>Inp!P$118</f>
        <v>1.2069382943915901</v>
      </c>
      <c r="Q242" s="182">
        <f>Inp!Q$118</f>
        <v>1.2069382943915901</v>
      </c>
      <c r="R242" s="188"/>
      <c r="S242" s="188"/>
      <c r="T242" s="188"/>
      <c r="U242" s="188"/>
      <c r="V242" s="188"/>
      <c r="W242" s="188"/>
      <c r="X242" s="188"/>
      <c r="Y242" s="188"/>
      <c r="Z242" s="188"/>
      <c r="AA242" s="18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188"/>
      <c r="DV242" s="188"/>
      <c r="DW242" s="188"/>
      <c r="DX242" s="188"/>
      <c r="DY242" s="188"/>
      <c r="DZ242" s="188"/>
      <c r="EA242" s="188"/>
      <c r="EB242" s="188"/>
      <c r="EC242" s="188"/>
      <c r="ED242" s="188"/>
      <c r="EE242" s="188"/>
      <c r="EF242" s="188"/>
      <c r="EG242" s="188"/>
      <c r="EH242" s="188"/>
      <c r="EI242" s="188"/>
      <c r="EJ242" s="188"/>
      <c r="EK242" s="188"/>
      <c r="EL242" s="188"/>
      <c r="EM242" s="188"/>
      <c r="EN242" s="188"/>
      <c r="EO242" s="188"/>
      <c r="EP242" s="188"/>
      <c r="EQ242" s="188"/>
      <c r="ER242" s="188"/>
      <c r="ES242" s="188"/>
      <c r="ET242" s="188"/>
      <c r="EU242" s="188"/>
      <c r="EV242" s="188"/>
      <c r="EW242" s="188"/>
      <c r="EX242" s="188"/>
      <c r="EY242" s="188"/>
      <c r="EZ242" s="188"/>
      <c r="FA242" s="188"/>
      <c r="FB242" s="188"/>
      <c r="FC242" s="188"/>
      <c r="FD242" s="188"/>
      <c r="FE242" s="188"/>
      <c r="FF242" s="188"/>
      <c r="FG242" s="188"/>
      <c r="FH242" s="188"/>
      <c r="FI242" s="188"/>
      <c r="FJ242" s="188"/>
      <c r="FK242" s="188"/>
      <c r="FL242" s="188"/>
      <c r="FM242" s="188"/>
      <c r="FN242" s="188"/>
      <c r="FO242" s="188"/>
      <c r="FP242" s="188"/>
      <c r="FQ242" s="188"/>
      <c r="FR242" s="188"/>
      <c r="FS242" s="188"/>
      <c r="FT242" s="188"/>
      <c r="FU242" s="188"/>
      <c r="FV242" s="188"/>
      <c r="FW242" s="188"/>
      <c r="FX242" s="188"/>
      <c r="FY242" s="188"/>
      <c r="FZ242" s="188"/>
      <c r="GA242" s="188"/>
      <c r="GB242" s="188"/>
      <c r="GC242" s="188"/>
      <c r="GD242" s="188"/>
      <c r="GE242" s="188"/>
      <c r="GF242" s="188"/>
      <c r="GG242" s="188"/>
      <c r="GH242" s="188"/>
      <c r="GI242" s="188"/>
      <c r="GJ242" s="188"/>
      <c r="GK242" s="188"/>
      <c r="GL242" s="188"/>
      <c r="GM242" s="188"/>
      <c r="GN242" s="188"/>
      <c r="GO242" s="188"/>
      <c r="GP242" s="188"/>
      <c r="GQ242" s="188"/>
      <c r="GR242" s="188"/>
      <c r="GS242" s="188"/>
      <c r="GT242" s="188"/>
      <c r="GU242" s="188"/>
      <c r="GV242" s="188"/>
      <c r="GW242" s="188"/>
      <c r="GX242" s="188"/>
      <c r="GY242" s="188"/>
      <c r="GZ242" s="188"/>
      <c r="HA242" s="188"/>
      <c r="HB242" s="188"/>
      <c r="HC242" s="188"/>
      <c r="HD242" s="188"/>
      <c r="HE242" s="188"/>
      <c r="HF242" s="188"/>
      <c r="HG242" s="188"/>
      <c r="HH242" s="188"/>
      <c r="HI242" s="188"/>
      <c r="HJ242" s="188"/>
      <c r="HK242" s="188"/>
      <c r="HL242" s="188"/>
      <c r="HM242" s="188"/>
      <c r="HN242" s="188"/>
      <c r="HO242" s="188"/>
      <c r="HP242" s="188"/>
      <c r="HQ242" s="188"/>
      <c r="HR242" s="188"/>
      <c r="HS242" s="188"/>
      <c r="HT242" s="188"/>
      <c r="HU242" s="188"/>
      <c r="HV242" s="188"/>
      <c r="HW242" s="188"/>
      <c r="HX242" s="188"/>
      <c r="HY242" s="188"/>
      <c r="HZ242" s="188"/>
      <c r="IA242" s="188"/>
      <c r="IB242" s="188"/>
      <c r="IC242" s="188"/>
      <c r="ID242" s="188"/>
      <c r="IE242" s="188"/>
      <c r="IF242" s="188"/>
      <c r="IG242" s="188"/>
      <c r="IH242" s="188"/>
      <c r="II242" s="188"/>
      <c r="IJ242" s="188"/>
      <c r="IK242" s="188"/>
      <c r="IL242" s="188"/>
      <c r="IM242" s="188"/>
      <c r="IN242" s="188"/>
      <c r="IO242" s="188"/>
      <c r="IP242" s="188"/>
      <c r="IQ242" s="188"/>
      <c r="IR242" s="188"/>
      <c r="IS242" s="188"/>
      <c r="IT242" s="188"/>
      <c r="IU242" s="188"/>
      <c r="IV242" s="188"/>
      <c r="IW242" s="188"/>
      <c r="IX242" s="188"/>
      <c r="IY242" s="188"/>
      <c r="IZ242" s="188"/>
      <c r="JA242" s="188"/>
      <c r="JB242" s="188"/>
      <c r="JC242" s="188"/>
      <c r="JD242" s="188"/>
      <c r="JE242" s="188"/>
      <c r="JF242" s="188"/>
      <c r="JG242" s="188"/>
      <c r="JH242" s="188"/>
      <c r="JI242" s="188"/>
      <c r="JJ242" s="188"/>
      <c r="JK242" s="188"/>
      <c r="JL242" s="188"/>
      <c r="JM242" s="188"/>
      <c r="JN242" s="188"/>
      <c r="JO242" s="188"/>
      <c r="JP242" s="188"/>
      <c r="JQ242" s="188"/>
      <c r="JR242" s="188"/>
      <c r="JS242" s="188"/>
      <c r="JT242" s="188"/>
      <c r="JU242" s="188"/>
      <c r="JV242" s="188"/>
      <c r="JW242" s="188"/>
      <c r="JX242" s="188"/>
      <c r="JY242" s="188"/>
      <c r="JZ242" s="188"/>
      <c r="KA242" s="188"/>
      <c r="KB242" s="188"/>
      <c r="KC242" s="188"/>
      <c r="KD242" s="188"/>
      <c r="KE242" s="188"/>
      <c r="KF242" s="188"/>
      <c r="KG242" s="188"/>
      <c r="KH242" s="188"/>
      <c r="KI242" s="188"/>
      <c r="KJ242" s="188"/>
      <c r="KK242" s="188"/>
      <c r="KL242" s="188"/>
      <c r="KM242" s="188"/>
      <c r="KN242" s="188"/>
      <c r="KO242" s="188"/>
      <c r="KP242" s="188"/>
      <c r="KQ242" s="188"/>
      <c r="KR242" s="188"/>
      <c r="KS242" s="188"/>
      <c r="KT242" s="188"/>
      <c r="KU242" s="188"/>
      <c r="KV242" s="188"/>
      <c r="KW242" s="188"/>
      <c r="KX242" s="188"/>
      <c r="KY242" s="188"/>
      <c r="KZ242" s="188"/>
      <c r="LA242" s="188"/>
      <c r="LB242" s="188"/>
      <c r="LC242" s="188"/>
      <c r="LD242" s="188"/>
      <c r="LE242" s="188"/>
      <c r="LF242" s="188"/>
      <c r="LG242" s="188"/>
      <c r="LH242" s="188"/>
      <c r="LI242" s="188"/>
      <c r="LJ242" s="188"/>
      <c r="LK242" s="188"/>
      <c r="LL242" s="188"/>
      <c r="LM242" s="188"/>
      <c r="LN242" s="188"/>
      <c r="LO242" s="188"/>
      <c r="LP242" s="188"/>
      <c r="LQ242" s="188"/>
      <c r="LR242" s="188"/>
      <c r="LS242" s="188"/>
      <c r="LT242" s="188"/>
      <c r="LU242" s="188"/>
      <c r="LV242" s="188"/>
      <c r="LW242" s="188"/>
      <c r="LX242" s="188"/>
      <c r="LY242" s="188"/>
      <c r="LZ242" s="188"/>
      <c r="MA242" s="188"/>
      <c r="MB242" s="188"/>
      <c r="MC242" s="188"/>
      <c r="MD242" s="188"/>
      <c r="ME242" s="188"/>
      <c r="MF242" s="188"/>
      <c r="MG242" s="188"/>
      <c r="MH242" s="188"/>
      <c r="MI242" s="188"/>
      <c r="MJ242" s="188"/>
      <c r="MK242" s="188"/>
      <c r="ML242" s="188"/>
      <c r="MM242" s="188"/>
      <c r="MN242" s="188"/>
      <c r="MO242" s="188"/>
      <c r="MP242" s="188"/>
      <c r="MQ242" s="188"/>
      <c r="MR242" s="188"/>
      <c r="MS242" s="188"/>
      <c r="MT242" s="188"/>
      <c r="MU242" s="188"/>
      <c r="MV242" s="188"/>
      <c r="MW242" s="188"/>
      <c r="MX242" s="188"/>
      <c r="MY242" s="188"/>
      <c r="MZ242" s="188"/>
      <c r="NA242" s="188"/>
      <c r="NB242" s="188"/>
      <c r="NC242" s="188"/>
      <c r="ND242" s="188"/>
      <c r="NE242" s="188"/>
      <c r="NF242" s="188"/>
      <c r="NG242" s="188"/>
      <c r="NH242" s="188"/>
      <c r="NI242" s="188"/>
      <c r="NJ242" s="188"/>
      <c r="NK242" s="188"/>
      <c r="NL242" s="188"/>
      <c r="NM242" s="188"/>
      <c r="NN242" s="188"/>
      <c r="NO242" s="188"/>
      <c r="NP242" s="188"/>
      <c r="NQ242" s="188"/>
      <c r="NR242" s="188"/>
      <c r="NS242" s="188"/>
      <c r="NT242" s="188"/>
      <c r="NU242" s="188"/>
      <c r="NV242" s="188"/>
      <c r="NW242" s="188"/>
      <c r="NX242" s="188"/>
      <c r="NY242" s="188"/>
      <c r="NZ242" s="188"/>
      <c r="OA242" s="188"/>
      <c r="OB242" s="188"/>
      <c r="OC242" s="188"/>
      <c r="OD242" s="188"/>
      <c r="OE242" s="188"/>
      <c r="OF242" s="188"/>
      <c r="OG242" s="188"/>
      <c r="OH242" s="188"/>
      <c r="OI242" s="188"/>
      <c r="OJ242" s="188"/>
      <c r="OK242" s="188"/>
      <c r="OL242" s="188"/>
      <c r="OM242" s="188"/>
      <c r="ON242" s="188"/>
      <c r="OO242" s="188"/>
      <c r="OP242" s="188"/>
      <c r="OQ242" s="188"/>
      <c r="OR242" s="188"/>
      <c r="OS242" s="188"/>
      <c r="OT242" s="188"/>
      <c r="OU242" s="188"/>
      <c r="OV242" s="188"/>
      <c r="OW242" s="188"/>
      <c r="OX242" s="188"/>
      <c r="OY242" s="188"/>
      <c r="OZ242" s="188"/>
      <c r="PA242" s="188"/>
      <c r="PB242" s="188"/>
      <c r="PC242" s="188"/>
      <c r="PD242" s="188"/>
      <c r="PE242" s="188"/>
      <c r="PF242" s="188"/>
      <c r="PG242" s="188"/>
      <c r="PH242" s="188"/>
      <c r="PI242" s="188"/>
      <c r="PJ242" s="188"/>
      <c r="PK242" s="188"/>
      <c r="PL242" s="188"/>
      <c r="PM242" s="188"/>
      <c r="PN242" s="188"/>
      <c r="PO242" s="188"/>
      <c r="PP242" s="188"/>
      <c r="PQ242" s="188"/>
      <c r="PR242" s="188"/>
      <c r="PS242" s="188"/>
      <c r="PT242" s="188"/>
      <c r="PU242" s="188"/>
      <c r="PV242" s="188"/>
      <c r="PW242" s="188"/>
      <c r="PX242" s="188"/>
      <c r="PY242" s="188"/>
      <c r="PZ242" s="188"/>
      <c r="QA242" s="188"/>
      <c r="QB242" s="188"/>
      <c r="QC242" s="188"/>
      <c r="QD242" s="188"/>
      <c r="QE242" s="188"/>
      <c r="QF242" s="188"/>
      <c r="QG242" s="188"/>
      <c r="QH242" s="188"/>
      <c r="QI242" s="188"/>
      <c r="QJ242" s="188"/>
      <c r="QK242" s="188"/>
      <c r="QL242" s="188"/>
      <c r="QM242" s="188"/>
      <c r="QN242" s="188"/>
      <c r="QO242" s="188"/>
      <c r="QP242" s="188"/>
      <c r="QQ242" s="188"/>
      <c r="QR242" s="188"/>
      <c r="QS242" s="188"/>
      <c r="QT242" s="188"/>
      <c r="QU242" s="188"/>
      <c r="QV242" s="188"/>
      <c r="QW242" s="188"/>
      <c r="QX242" s="188"/>
      <c r="QY242" s="188"/>
      <c r="QZ242" s="188"/>
      <c r="RA242" s="188"/>
      <c r="RB242" s="188"/>
      <c r="RC242" s="188"/>
      <c r="RD242" s="188"/>
      <c r="RE242" s="188"/>
      <c r="RF242" s="188"/>
      <c r="RG242" s="188"/>
      <c r="RH242" s="188"/>
      <c r="RI242" s="188"/>
      <c r="RJ242" s="188"/>
      <c r="RK242" s="188"/>
      <c r="RL242" s="188"/>
      <c r="RM242" s="188"/>
      <c r="RN242" s="188"/>
      <c r="RO242" s="188"/>
      <c r="RP242" s="188"/>
      <c r="RQ242" s="188"/>
      <c r="RR242" s="188"/>
      <c r="RS242" s="188"/>
      <c r="RT242" s="188"/>
      <c r="RU242" s="188"/>
      <c r="RV242" s="188"/>
      <c r="RW242" s="188"/>
      <c r="RX242" s="188"/>
      <c r="RY242" s="188"/>
      <c r="RZ242" s="188"/>
      <c r="SA242" s="188"/>
      <c r="SB242" s="188"/>
      <c r="SC242" s="188"/>
      <c r="SD242" s="188"/>
      <c r="SE242" s="188"/>
      <c r="SF242" s="188"/>
      <c r="SG242" s="188"/>
      <c r="SH242" s="188"/>
      <c r="SI242" s="188"/>
      <c r="SJ242" s="188"/>
      <c r="SK242" s="188"/>
      <c r="SL242" s="188"/>
      <c r="SM242" s="188"/>
      <c r="SN242" s="188"/>
      <c r="SO242" s="188"/>
      <c r="SP242" s="188"/>
      <c r="SQ242" s="188"/>
      <c r="SR242" s="188"/>
      <c r="SS242" s="188"/>
      <c r="ST242" s="188"/>
      <c r="SU242" s="188"/>
      <c r="SV242" s="188"/>
      <c r="SW242" s="188"/>
      <c r="SX242" s="188"/>
      <c r="SY242" s="188"/>
      <c r="SZ242" s="188"/>
      <c r="TA242" s="188"/>
      <c r="TB242" s="188"/>
      <c r="TC242" s="188"/>
      <c r="TD242" s="188"/>
      <c r="TE242" s="188"/>
      <c r="TF242" s="188"/>
      <c r="TG242" s="188"/>
      <c r="TH242" s="188"/>
      <c r="TI242" s="188"/>
      <c r="TJ242" s="188"/>
      <c r="TK242" s="188"/>
      <c r="TL242" s="188"/>
      <c r="TM242" s="188"/>
      <c r="TN242" s="188"/>
      <c r="TO242" s="188"/>
      <c r="TP242" s="188"/>
      <c r="TQ242" s="188"/>
      <c r="TR242" s="188"/>
      <c r="TS242" s="188"/>
      <c r="TT242" s="188"/>
      <c r="TU242" s="188"/>
      <c r="TV242" s="188"/>
      <c r="TW242" s="188"/>
      <c r="TX242" s="188"/>
      <c r="TY242" s="188"/>
      <c r="TZ242" s="188"/>
      <c r="UA242" s="188"/>
      <c r="UB242" s="188"/>
      <c r="UC242" s="188"/>
      <c r="UD242" s="188"/>
      <c r="UE242" s="188"/>
      <c r="UF242" s="188"/>
      <c r="UG242" s="188"/>
      <c r="UH242" s="188"/>
      <c r="UI242" s="188"/>
      <c r="UJ242" s="188"/>
      <c r="UK242" s="188"/>
      <c r="UL242" s="188"/>
      <c r="UM242" s="188"/>
      <c r="UN242" s="188"/>
      <c r="UO242" s="188"/>
      <c r="UP242" s="188"/>
      <c r="UQ242" s="188"/>
      <c r="UR242" s="188"/>
      <c r="US242" s="188"/>
      <c r="UT242" s="188"/>
      <c r="UU242" s="188"/>
      <c r="UV242" s="188"/>
      <c r="UW242" s="188"/>
      <c r="UX242" s="188"/>
      <c r="UY242" s="188"/>
      <c r="UZ242" s="188"/>
      <c r="VA242" s="188"/>
      <c r="VB242" s="188"/>
      <c r="VC242" s="188"/>
      <c r="VD242" s="188"/>
      <c r="VE242" s="188"/>
      <c r="VF242" s="188"/>
      <c r="VG242" s="188"/>
      <c r="VH242" s="188"/>
      <c r="VI242" s="188"/>
      <c r="VJ242" s="188"/>
      <c r="VK242" s="188"/>
      <c r="VL242" s="188"/>
      <c r="VM242" s="188"/>
      <c r="VN242" s="188"/>
      <c r="VO242" s="188"/>
      <c r="VP242" s="188"/>
      <c r="VQ242" s="188"/>
      <c r="VR242" s="188"/>
      <c r="VS242" s="188"/>
      <c r="VT242" s="188"/>
      <c r="VU242" s="188"/>
      <c r="VV242" s="188"/>
      <c r="VW242" s="188"/>
      <c r="VX242" s="188"/>
      <c r="VY242" s="188"/>
      <c r="VZ242" s="188"/>
      <c r="WA242" s="188"/>
      <c r="WB242" s="188"/>
      <c r="WC242" s="188"/>
      <c r="WD242" s="188"/>
      <c r="WE242" s="188"/>
      <c r="WF242" s="188"/>
      <c r="WG242" s="188"/>
      <c r="WH242" s="188"/>
      <c r="WI242" s="188"/>
      <c r="WJ242" s="188"/>
      <c r="WK242" s="188"/>
      <c r="WL242" s="188"/>
      <c r="WM242" s="188"/>
      <c r="WN242" s="188"/>
      <c r="WO242" s="188"/>
      <c r="WP242" s="188"/>
      <c r="WQ242" s="188"/>
      <c r="WR242" s="188"/>
      <c r="WS242" s="188"/>
      <c r="WT242" s="188"/>
      <c r="WU242" s="188"/>
      <c r="WV242" s="188"/>
      <c r="WW242" s="188"/>
      <c r="WX242" s="188"/>
      <c r="WY242" s="188"/>
      <c r="WZ242" s="188"/>
      <c r="XA242" s="188"/>
      <c r="XB242" s="188"/>
      <c r="XC242" s="188"/>
      <c r="XD242" s="188"/>
      <c r="XE242" s="188"/>
      <c r="XF242" s="188"/>
      <c r="XG242" s="188"/>
      <c r="XH242" s="188"/>
      <c r="XI242" s="188"/>
      <c r="XJ242" s="188"/>
      <c r="XK242" s="188"/>
      <c r="XL242" s="188"/>
      <c r="XM242" s="188"/>
      <c r="XN242" s="188"/>
      <c r="XO242" s="188"/>
      <c r="XP242" s="188"/>
      <c r="XQ242" s="188"/>
      <c r="XR242" s="188"/>
      <c r="XS242" s="188"/>
      <c r="XT242" s="188"/>
      <c r="XU242" s="188"/>
      <c r="XV242" s="188"/>
      <c r="XW242" s="188"/>
      <c r="XX242" s="188"/>
      <c r="XY242" s="188"/>
      <c r="XZ242" s="188"/>
      <c r="YA242" s="188"/>
      <c r="YB242" s="188"/>
      <c r="YC242" s="188"/>
      <c r="YD242" s="188"/>
      <c r="YE242" s="188"/>
      <c r="YF242" s="188"/>
      <c r="YG242" s="188"/>
      <c r="YH242" s="188"/>
      <c r="YI242" s="188"/>
      <c r="YJ242" s="188"/>
      <c r="YK242" s="188"/>
      <c r="YL242" s="188"/>
      <c r="YM242" s="188"/>
      <c r="YN242" s="188"/>
      <c r="YO242" s="188"/>
      <c r="YP242" s="188"/>
      <c r="YQ242" s="188"/>
      <c r="YR242" s="188"/>
      <c r="YS242" s="188"/>
      <c r="YT242" s="188"/>
      <c r="YU242" s="188"/>
      <c r="YV242" s="188"/>
      <c r="YW242" s="188"/>
      <c r="YX242" s="188"/>
      <c r="YY242" s="188"/>
      <c r="YZ242" s="188"/>
      <c r="ZA242" s="188"/>
      <c r="ZB242" s="188"/>
      <c r="ZC242" s="188"/>
      <c r="ZD242" s="188"/>
      <c r="ZE242" s="188"/>
      <c r="ZF242" s="188"/>
      <c r="ZG242" s="188"/>
      <c r="ZH242" s="188"/>
      <c r="ZI242" s="188"/>
      <c r="ZJ242" s="188"/>
      <c r="ZK242" s="188"/>
      <c r="ZL242" s="188"/>
      <c r="ZM242" s="188"/>
      <c r="ZN242" s="188"/>
      <c r="ZO242" s="188"/>
      <c r="ZP242" s="188"/>
      <c r="ZQ242" s="188"/>
      <c r="ZR242" s="188"/>
      <c r="ZS242" s="188"/>
      <c r="ZT242" s="188"/>
      <c r="ZU242" s="188"/>
      <c r="ZV242" s="188"/>
      <c r="ZW242" s="188"/>
      <c r="ZX242" s="188"/>
      <c r="ZY242" s="188"/>
      <c r="ZZ242" s="188"/>
      <c r="AAA242" s="188"/>
      <c r="AAB242" s="188"/>
      <c r="AAC242" s="188"/>
      <c r="AAD242" s="188"/>
      <c r="AAE242" s="188"/>
      <c r="AAF242" s="188"/>
      <c r="AAG242" s="188"/>
      <c r="AAH242" s="188"/>
      <c r="AAI242" s="188"/>
      <c r="AAJ242" s="188"/>
      <c r="AAK242" s="188"/>
      <c r="AAL242" s="188"/>
      <c r="AAM242" s="188"/>
      <c r="AAN242" s="188"/>
      <c r="AAO242" s="188"/>
      <c r="AAP242" s="188"/>
      <c r="AAQ242" s="188"/>
      <c r="AAR242" s="188"/>
      <c r="AAS242" s="188"/>
      <c r="AAT242" s="188"/>
      <c r="AAU242" s="188"/>
      <c r="AAV242" s="188"/>
      <c r="AAW242" s="188"/>
      <c r="AAX242" s="188"/>
      <c r="AAY242" s="188"/>
      <c r="AAZ242" s="188"/>
      <c r="ABA242" s="188"/>
      <c r="ABB242" s="188"/>
      <c r="ABC242" s="188"/>
      <c r="ABD242" s="188"/>
      <c r="ABE242" s="188"/>
      <c r="ABF242" s="188"/>
      <c r="ABG242" s="188"/>
      <c r="ABH242" s="188"/>
      <c r="ABI242" s="188"/>
      <c r="ABJ242" s="188"/>
      <c r="ABK242" s="188"/>
      <c r="ABL242" s="188"/>
      <c r="ABM242" s="188"/>
      <c r="ABN242" s="188"/>
      <c r="ABO242" s="188"/>
      <c r="ABP242" s="188"/>
      <c r="ABQ242" s="188"/>
      <c r="ABR242" s="188"/>
      <c r="ABS242" s="188"/>
      <c r="ABT242" s="188"/>
      <c r="ABU242" s="188"/>
      <c r="ABV242" s="188"/>
      <c r="ABW242" s="188"/>
      <c r="ABX242" s="188"/>
      <c r="ABY242" s="188"/>
      <c r="ABZ242" s="188"/>
      <c r="ACA242" s="188"/>
      <c r="ACB242" s="188"/>
      <c r="ACC242" s="188"/>
      <c r="ACD242" s="188"/>
      <c r="ACE242" s="188"/>
      <c r="ACF242" s="188"/>
      <c r="ACG242" s="188"/>
      <c r="ACH242" s="188"/>
      <c r="ACI242" s="188"/>
      <c r="ACJ242" s="188"/>
      <c r="ACK242" s="188"/>
      <c r="ACL242" s="188"/>
      <c r="ACM242" s="188"/>
      <c r="ACN242" s="188"/>
      <c r="ACO242" s="188"/>
      <c r="ACP242" s="188"/>
      <c r="ACQ242" s="188"/>
      <c r="ACR242" s="188"/>
      <c r="ACS242" s="188"/>
      <c r="ACT242" s="188"/>
      <c r="ACU242" s="188"/>
      <c r="ACV242" s="188"/>
      <c r="ACW242" s="188"/>
      <c r="ACX242" s="188"/>
      <c r="ACY242" s="188"/>
      <c r="ACZ242" s="188"/>
      <c r="ADA242" s="188"/>
      <c r="ADB242" s="188"/>
      <c r="ADC242" s="188"/>
      <c r="ADD242" s="188"/>
      <c r="ADE242" s="188"/>
      <c r="ADF242" s="188"/>
      <c r="ADG242" s="188"/>
      <c r="ADH242" s="188"/>
      <c r="ADI242" s="188"/>
      <c r="ADJ242" s="188"/>
      <c r="ADK242" s="188"/>
      <c r="ADL242" s="188"/>
      <c r="ADM242" s="188"/>
      <c r="ADN242" s="188"/>
      <c r="ADO242" s="188"/>
      <c r="ADP242" s="188"/>
      <c r="ADQ242" s="188"/>
      <c r="ADR242" s="188"/>
      <c r="ADS242" s="188"/>
      <c r="ADT242" s="188"/>
      <c r="ADU242" s="188"/>
      <c r="ADV242" s="188"/>
      <c r="ADW242" s="188"/>
      <c r="ADX242" s="188"/>
      <c r="ADY242" s="188"/>
      <c r="ADZ242" s="188"/>
      <c r="AEA242" s="188"/>
      <c r="AEB242" s="188"/>
      <c r="AEC242" s="188"/>
      <c r="AED242" s="188"/>
      <c r="AEE242" s="188"/>
      <c r="AEF242" s="188"/>
      <c r="AEG242" s="188"/>
      <c r="AEH242" s="188"/>
      <c r="AEI242" s="188"/>
      <c r="AEJ242" s="188"/>
      <c r="AEK242" s="188"/>
      <c r="AEL242" s="188"/>
      <c r="AEM242" s="188"/>
      <c r="AEN242" s="188"/>
      <c r="AEO242" s="188"/>
      <c r="AEP242" s="188"/>
      <c r="AEQ242" s="188"/>
      <c r="AER242" s="188"/>
      <c r="AES242" s="188"/>
      <c r="AET242" s="188"/>
      <c r="AEU242" s="188"/>
      <c r="AEV242" s="188"/>
      <c r="AEW242" s="188"/>
      <c r="AEX242" s="188"/>
      <c r="AEY242" s="188"/>
      <c r="AEZ242" s="188"/>
      <c r="AFA242" s="188"/>
      <c r="AFB242" s="188"/>
      <c r="AFC242" s="188"/>
      <c r="AFD242" s="188"/>
      <c r="AFE242" s="188"/>
      <c r="AFF242" s="188"/>
      <c r="AFG242" s="188"/>
      <c r="AFH242" s="188"/>
      <c r="AFI242" s="188"/>
      <c r="AFJ242" s="188"/>
      <c r="AFK242" s="188"/>
      <c r="AFL242" s="188"/>
      <c r="AFM242" s="188"/>
      <c r="AFN242" s="188"/>
      <c r="AFO242" s="188"/>
      <c r="AFP242" s="188"/>
      <c r="AFQ242" s="188"/>
      <c r="AFR242" s="188"/>
      <c r="AFS242" s="188"/>
      <c r="AFT242" s="188"/>
      <c r="AFU242" s="188"/>
      <c r="AFV242" s="188"/>
      <c r="AFW242" s="188"/>
      <c r="AFX242" s="188"/>
      <c r="AFY242" s="188"/>
      <c r="AFZ242" s="188"/>
      <c r="AGA242" s="188"/>
      <c r="AGB242" s="188"/>
      <c r="AGC242" s="188"/>
      <c r="AGD242" s="188"/>
      <c r="AGE242" s="188"/>
      <c r="AGF242" s="188"/>
      <c r="AGG242" s="188"/>
      <c r="AGH242" s="188"/>
      <c r="AGI242" s="188"/>
      <c r="AGJ242" s="188"/>
      <c r="AGK242" s="188"/>
      <c r="AGL242" s="188"/>
      <c r="AGM242" s="188"/>
      <c r="AGN242" s="188"/>
      <c r="AGO242" s="188"/>
      <c r="AGP242" s="188"/>
      <c r="AGQ242" s="188"/>
      <c r="AGR242" s="188"/>
      <c r="AGS242" s="188"/>
      <c r="AGT242" s="188"/>
      <c r="AGU242" s="188"/>
      <c r="AGV242" s="188"/>
      <c r="AGW242" s="188"/>
      <c r="AGX242" s="188"/>
      <c r="AGY242" s="188"/>
      <c r="AGZ242" s="188"/>
      <c r="AHA242" s="188"/>
      <c r="AHB242" s="188"/>
      <c r="AHC242" s="188"/>
      <c r="AHD242" s="188"/>
      <c r="AHE242" s="188"/>
      <c r="AHF242" s="188"/>
      <c r="AHG242" s="188"/>
      <c r="AHH242" s="188"/>
      <c r="AHI242" s="188"/>
      <c r="AHJ242" s="188"/>
      <c r="AHK242" s="188"/>
      <c r="AHL242" s="188"/>
      <c r="AHM242" s="188"/>
      <c r="AHN242" s="188"/>
      <c r="AHO242" s="188"/>
      <c r="AHP242" s="188"/>
      <c r="AHQ242" s="188"/>
      <c r="AHR242" s="188"/>
      <c r="AHS242" s="188"/>
      <c r="AHT242" s="188"/>
      <c r="AHU242" s="188"/>
      <c r="AHV242" s="188"/>
      <c r="AHW242" s="188"/>
      <c r="AHX242" s="188"/>
      <c r="AHY242" s="188"/>
      <c r="AHZ242" s="188"/>
      <c r="AIA242" s="188"/>
      <c r="AIB242" s="188"/>
      <c r="AIC242" s="188"/>
      <c r="AID242" s="188"/>
      <c r="AIE242" s="188"/>
      <c r="AIF242" s="188"/>
      <c r="AIG242" s="188"/>
      <c r="AIH242" s="188"/>
      <c r="AII242" s="188"/>
      <c r="AIJ242" s="188"/>
      <c r="AIK242" s="188"/>
      <c r="AIL242" s="188"/>
      <c r="AIM242" s="188"/>
      <c r="AIN242" s="188"/>
      <c r="AIO242" s="188"/>
      <c r="AIP242" s="188"/>
      <c r="AIQ242" s="188"/>
      <c r="AIR242" s="188"/>
      <c r="AIS242" s="188"/>
      <c r="AIT242" s="188"/>
      <c r="AIU242" s="188"/>
      <c r="AIV242" s="188"/>
      <c r="AIW242" s="188"/>
      <c r="AIX242" s="188"/>
      <c r="AIY242" s="188"/>
      <c r="AIZ242" s="188"/>
      <c r="AJA242" s="188"/>
      <c r="AJB242" s="188"/>
      <c r="AJC242" s="188"/>
      <c r="AJD242" s="188"/>
      <c r="AJE242" s="188"/>
      <c r="AJF242" s="188"/>
      <c r="AJG242" s="188"/>
      <c r="AJH242" s="188"/>
      <c r="AJI242" s="188"/>
      <c r="AJJ242" s="188"/>
      <c r="AJK242" s="188"/>
      <c r="AJL242" s="188"/>
      <c r="AJM242" s="188"/>
      <c r="AJN242" s="188"/>
      <c r="AJO242" s="188"/>
      <c r="AJP242" s="188"/>
      <c r="AJQ242" s="188"/>
      <c r="AJR242" s="188"/>
      <c r="AJS242" s="188"/>
      <c r="AJT242" s="188"/>
      <c r="AJU242" s="188"/>
      <c r="AJV242" s="188"/>
      <c r="AJW242" s="188"/>
      <c r="AJX242" s="188"/>
      <c r="AJY242" s="188"/>
      <c r="AJZ242" s="188"/>
      <c r="AKA242" s="188"/>
      <c r="AKB242" s="188"/>
      <c r="AKC242" s="188"/>
      <c r="AKD242" s="188"/>
      <c r="AKE242" s="188"/>
      <c r="AKF242" s="188"/>
      <c r="AKG242" s="188"/>
      <c r="AKH242" s="188"/>
      <c r="AKI242" s="188"/>
      <c r="AKJ242" s="188"/>
      <c r="AKK242" s="188"/>
      <c r="AKL242" s="188"/>
      <c r="AKM242" s="188"/>
      <c r="AKN242" s="188"/>
      <c r="AKO242" s="188"/>
      <c r="AKP242" s="188"/>
      <c r="AKQ242" s="188"/>
      <c r="AKR242" s="188"/>
      <c r="AKS242" s="188"/>
      <c r="AKT242" s="188"/>
      <c r="AKU242" s="188"/>
      <c r="AKV242" s="188"/>
      <c r="AKW242" s="188"/>
      <c r="AKX242" s="188"/>
      <c r="AKY242" s="188"/>
      <c r="AKZ242" s="188"/>
      <c r="ALA242" s="188"/>
      <c r="ALB242" s="188"/>
      <c r="ALC242" s="188"/>
      <c r="ALD242" s="188"/>
      <c r="ALE242" s="188"/>
      <c r="ALF242" s="188"/>
      <c r="ALG242" s="188"/>
      <c r="ALH242" s="188"/>
      <c r="ALI242" s="188"/>
      <c r="ALJ242" s="188"/>
      <c r="ALK242" s="188"/>
      <c r="ALL242" s="188"/>
      <c r="ALM242" s="188"/>
      <c r="ALN242" s="188"/>
      <c r="ALO242" s="188"/>
      <c r="ALP242" s="188"/>
      <c r="ALQ242" s="188"/>
      <c r="ALR242" s="188"/>
      <c r="ALS242" s="188"/>
      <c r="ALT242" s="188"/>
      <c r="ALU242" s="188"/>
      <c r="ALV242" s="188"/>
      <c r="ALW242" s="188"/>
      <c r="ALX242" s="188"/>
      <c r="ALY242" s="188"/>
      <c r="ALZ242" s="188"/>
      <c r="AMA242" s="188"/>
      <c r="AMB242" s="188"/>
      <c r="AMC242" s="188"/>
      <c r="AMD242" s="188"/>
      <c r="AME242" s="188"/>
      <c r="AMF242" s="188"/>
      <c r="AMG242" s="188"/>
      <c r="AMH242" s="188"/>
      <c r="AMI242" s="188"/>
      <c r="AMJ242" s="188"/>
      <c r="AMK242" s="188"/>
      <c r="AML242" s="188"/>
      <c r="AMM242" s="188"/>
      <c r="AMN242" s="188"/>
      <c r="AMO242" s="188"/>
      <c r="AMP242" s="188"/>
      <c r="AMQ242" s="188"/>
      <c r="AMR242" s="188"/>
      <c r="AMS242" s="188"/>
      <c r="AMT242" s="188"/>
      <c r="AMU242" s="188"/>
      <c r="AMV242" s="188"/>
      <c r="AMW242" s="188"/>
      <c r="AMX242" s="188"/>
      <c r="AMY242" s="188"/>
      <c r="AMZ242" s="188"/>
      <c r="ANA242" s="188"/>
      <c r="ANB242" s="188"/>
      <c r="ANC242" s="188"/>
      <c r="AND242" s="188"/>
      <c r="ANE242" s="188"/>
      <c r="ANF242" s="188"/>
      <c r="ANG242" s="188"/>
      <c r="ANH242" s="188"/>
      <c r="ANI242" s="188"/>
      <c r="ANJ242" s="188"/>
      <c r="ANK242" s="188"/>
      <c r="ANL242" s="188"/>
      <c r="ANM242" s="188"/>
      <c r="ANN242" s="188"/>
      <c r="ANO242" s="188"/>
      <c r="ANP242" s="188"/>
      <c r="ANQ242" s="188"/>
      <c r="ANR242" s="188"/>
      <c r="ANS242" s="188"/>
      <c r="ANT242" s="188"/>
      <c r="ANU242" s="188"/>
      <c r="ANV242" s="188"/>
      <c r="ANW242" s="188"/>
      <c r="ANX242" s="188"/>
      <c r="ANY242" s="188"/>
      <c r="ANZ242" s="188"/>
      <c r="AOA242" s="188"/>
      <c r="AOB242" s="188"/>
      <c r="AOC242" s="188"/>
      <c r="AOD242" s="188"/>
      <c r="AOE242" s="188"/>
      <c r="AOF242" s="188"/>
      <c r="AOG242" s="188"/>
      <c r="AOH242" s="188"/>
      <c r="AOI242" s="188"/>
      <c r="AOJ242" s="188"/>
      <c r="AOK242" s="188"/>
      <c r="AOL242" s="188"/>
      <c r="AOM242" s="188"/>
      <c r="AON242" s="188"/>
      <c r="AOO242" s="188"/>
      <c r="AOP242" s="188"/>
      <c r="AOQ242" s="188"/>
      <c r="AOR242" s="188"/>
      <c r="AOS242" s="188"/>
      <c r="AOT242" s="188"/>
      <c r="AOU242" s="188"/>
      <c r="AOV242" s="188"/>
      <c r="AOW242" s="188"/>
      <c r="AOX242" s="188"/>
      <c r="AOY242" s="188"/>
      <c r="AOZ242" s="188"/>
      <c r="APA242" s="188"/>
      <c r="APB242" s="188"/>
      <c r="APC242" s="188"/>
      <c r="APD242" s="188"/>
      <c r="APE242" s="188"/>
      <c r="APF242" s="188"/>
      <c r="APG242" s="188"/>
      <c r="APH242" s="188"/>
      <c r="API242" s="188"/>
      <c r="APJ242" s="188"/>
      <c r="APK242" s="188"/>
      <c r="APL242" s="188"/>
      <c r="APM242" s="188"/>
      <c r="APN242" s="188"/>
      <c r="APO242" s="188"/>
      <c r="APP242" s="188"/>
      <c r="APQ242" s="188"/>
      <c r="APR242" s="188"/>
      <c r="APS242" s="188"/>
      <c r="APT242" s="188"/>
      <c r="APU242" s="188"/>
      <c r="APV242" s="188"/>
      <c r="APW242" s="188"/>
      <c r="APX242" s="188"/>
      <c r="APY242" s="188"/>
      <c r="APZ242" s="188"/>
      <c r="AQA242" s="188"/>
      <c r="AQB242" s="188"/>
      <c r="AQC242" s="188"/>
      <c r="AQD242" s="188"/>
      <c r="AQE242" s="188"/>
      <c r="AQF242" s="188"/>
      <c r="AQG242" s="188"/>
      <c r="AQH242" s="188"/>
      <c r="AQI242" s="188"/>
      <c r="AQJ242" s="188"/>
      <c r="AQK242" s="188"/>
      <c r="AQL242" s="188"/>
      <c r="AQM242" s="188"/>
      <c r="AQN242" s="188"/>
      <c r="AQO242" s="188"/>
      <c r="AQP242" s="188"/>
      <c r="AQQ242" s="188"/>
      <c r="AQR242" s="188"/>
      <c r="AQS242" s="188"/>
      <c r="AQT242" s="188"/>
      <c r="AQU242" s="188"/>
      <c r="AQV242" s="188"/>
      <c r="AQW242" s="188"/>
      <c r="AQX242" s="188"/>
      <c r="AQY242" s="188"/>
      <c r="AQZ242" s="188"/>
      <c r="ARA242" s="188"/>
      <c r="ARB242" s="188"/>
      <c r="ARC242" s="188"/>
      <c r="ARD242" s="188"/>
      <c r="ARE242" s="188"/>
      <c r="ARF242" s="188"/>
      <c r="ARG242" s="188"/>
      <c r="ARH242" s="188"/>
      <c r="ARI242" s="188"/>
      <c r="ARJ242" s="188"/>
      <c r="ARK242" s="188"/>
      <c r="ARL242" s="188"/>
      <c r="ARM242" s="188"/>
      <c r="ARN242" s="188"/>
      <c r="ARO242" s="188"/>
      <c r="ARP242" s="188"/>
      <c r="ARQ242" s="188"/>
      <c r="ARR242" s="188"/>
      <c r="ARS242" s="188"/>
      <c r="ART242" s="188"/>
      <c r="ARU242" s="188"/>
      <c r="ARV242" s="188"/>
      <c r="ARW242" s="188"/>
      <c r="ARX242" s="188"/>
      <c r="ARY242" s="188"/>
      <c r="ARZ242" s="188"/>
      <c r="ASA242" s="188"/>
      <c r="ASB242" s="188"/>
      <c r="ASC242" s="188"/>
      <c r="ASD242" s="188"/>
      <c r="ASE242" s="188"/>
      <c r="ASF242" s="188"/>
      <c r="ASG242" s="188"/>
      <c r="ASH242" s="188"/>
      <c r="ASI242" s="188"/>
      <c r="ASJ242" s="188"/>
      <c r="ASK242" s="188"/>
      <c r="ASL242" s="188"/>
      <c r="ASM242" s="188"/>
      <c r="ASN242" s="188"/>
      <c r="ASO242" s="188"/>
      <c r="ASP242" s="188"/>
      <c r="ASQ242" s="188"/>
      <c r="ASR242" s="188"/>
      <c r="ASS242" s="188"/>
      <c r="AST242" s="188"/>
      <c r="ASU242" s="188"/>
      <c r="ASV242" s="188"/>
      <c r="ASW242" s="188"/>
      <c r="ASX242" s="188"/>
      <c r="ASY242" s="188"/>
      <c r="ASZ242" s="188"/>
      <c r="ATA242" s="188"/>
      <c r="ATB242" s="188"/>
      <c r="ATC242" s="188"/>
      <c r="ATD242" s="188"/>
      <c r="ATE242" s="188"/>
      <c r="ATF242" s="188"/>
      <c r="ATG242" s="188"/>
      <c r="ATH242" s="188"/>
      <c r="ATI242" s="188"/>
      <c r="ATJ242" s="188"/>
      <c r="ATK242" s="188"/>
      <c r="ATL242" s="188"/>
      <c r="ATM242" s="188"/>
      <c r="ATN242" s="188"/>
      <c r="ATO242" s="188"/>
      <c r="ATP242" s="188"/>
      <c r="ATQ242" s="188"/>
      <c r="ATR242" s="188"/>
      <c r="ATS242" s="188"/>
      <c r="ATT242" s="188"/>
      <c r="ATU242" s="188"/>
      <c r="ATV242" s="188"/>
      <c r="ATW242" s="188"/>
      <c r="ATX242" s="188"/>
      <c r="ATY242" s="188"/>
      <c r="ATZ242" s="188"/>
      <c r="AUA242" s="188"/>
      <c r="AUB242" s="188"/>
      <c r="AUC242" s="188"/>
      <c r="AUD242" s="188"/>
      <c r="AUE242" s="188"/>
      <c r="AUF242" s="188"/>
      <c r="AUG242" s="188"/>
      <c r="AUH242" s="188"/>
      <c r="AUI242" s="188"/>
      <c r="AUJ242" s="188"/>
      <c r="AUK242" s="188"/>
      <c r="AUL242" s="188"/>
      <c r="AUM242" s="188"/>
      <c r="AUN242" s="188"/>
      <c r="AUO242" s="188"/>
      <c r="AUP242" s="188"/>
      <c r="AUQ242" s="188"/>
      <c r="AUR242" s="188"/>
      <c r="AUS242" s="188"/>
      <c r="AUT242" s="188"/>
      <c r="AUU242" s="188"/>
      <c r="AUV242" s="188"/>
      <c r="AUW242" s="188"/>
      <c r="AUX242" s="188"/>
      <c r="AUY242" s="188"/>
      <c r="AUZ242" s="188"/>
      <c r="AVA242" s="188"/>
      <c r="AVB242" s="188"/>
      <c r="AVC242" s="188"/>
      <c r="AVD242" s="188"/>
      <c r="AVE242" s="188"/>
      <c r="AVF242" s="188"/>
      <c r="AVG242" s="188"/>
      <c r="AVH242" s="188"/>
      <c r="AVI242" s="188"/>
      <c r="AVJ242" s="188"/>
      <c r="AVK242" s="188"/>
      <c r="AVL242" s="188"/>
      <c r="AVM242" s="188"/>
      <c r="AVN242" s="188"/>
      <c r="AVO242" s="188"/>
      <c r="AVP242" s="188"/>
      <c r="AVQ242" s="188"/>
      <c r="AVR242" s="188"/>
      <c r="AVS242" s="188"/>
      <c r="AVT242" s="188"/>
      <c r="AVU242" s="188"/>
      <c r="AVV242" s="188"/>
      <c r="AVW242" s="188"/>
      <c r="AVX242" s="188"/>
      <c r="AVY242" s="188"/>
      <c r="AVZ242" s="188"/>
      <c r="AWA242" s="188"/>
      <c r="AWB242" s="188"/>
      <c r="AWC242" s="188"/>
      <c r="AWD242" s="188"/>
      <c r="AWE242" s="188"/>
      <c r="AWF242" s="188"/>
      <c r="AWG242" s="188"/>
      <c r="AWH242" s="188"/>
      <c r="AWI242" s="188"/>
      <c r="AWJ242" s="188"/>
      <c r="AWK242" s="188"/>
      <c r="AWL242" s="188"/>
      <c r="AWM242" s="188"/>
      <c r="AWN242" s="188"/>
      <c r="AWO242" s="188"/>
      <c r="AWP242" s="188"/>
      <c r="AWQ242" s="188"/>
      <c r="AWR242" s="188"/>
      <c r="AWS242" s="188"/>
      <c r="AWT242" s="188"/>
      <c r="AWU242" s="188"/>
      <c r="AWV242" s="188"/>
      <c r="AWW242" s="188"/>
      <c r="AWX242" s="188"/>
      <c r="AWY242" s="188"/>
      <c r="AWZ242" s="188"/>
      <c r="AXA242" s="188"/>
      <c r="AXB242" s="188"/>
      <c r="AXC242" s="188"/>
      <c r="AXD242" s="188"/>
      <c r="AXE242" s="188"/>
      <c r="AXF242" s="188"/>
      <c r="AXG242" s="188"/>
      <c r="AXH242" s="188"/>
      <c r="AXI242" s="188"/>
      <c r="AXJ242" s="188"/>
      <c r="AXK242" s="188"/>
      <c r="AXL242" s="188"/>
      <c r="AXM242" s="188"/>
      <c r="AXN242" s="188"/>
      <c r="AXO242" s="188"/>
      <c r="AXP242" s="188"/>
      <c r="AXQ242" s="188"/>
      <c r="AXR242" s="188"/>
      <c r="AXS242" s="188"/>
      <c r="AXT242" s="188"/>
      <c r="AXU242" s="188"/>
      <c r="AXV242" s="188"/>
      <c r="AXW242" s="188"/>
      <c r="AXX242" s="188"/>
      <c r="AXY242" s="188"/>
      <c r="AXZ242" s="188"/>
      <c r="AYA242" s="188"/>
      <c r="AYB242" s="188"/>
      <c r="AYC242" s="188"/>
      <c r="AYD242" s="188"/>
      <c r="AYE242" s="188"/>
      <c r="AYF242" s="188"/>
      <c r="AYG242" s="188"/>
      <c r="AYH242" s="188"/>
      <c r="AYI242" s="188"/>
      <c r="AYJ242" s="188"/>
      <c r="AYK242" s="188"/>
      <c r="AYL242" s="188"/>
      <c r="AYM242" s="188"/>
      <c r="AYN242" s="188"/>
      <c r="AYO242" s="188"/>
      <c r="AYP242" s="188"/>
      <c r="AYQ242" s="188"/>
      <c r="AYR242" s="188"/>
      <c r="AYS242" s="188"/>
      <c r="AYT242" s="188"/>
      <c r="AYU242" s="188"/>
      <c r="AYV242" s="188"/>
      <c r="AYW242" s="188"/>
      <c r="AYX242" s="188"/>
      <c r="AYY242" s="188"/>
      <c r="AYZ242" s="188"/>
      <c r="AZA242" s="188"/>
      <c r="AZB242" s="188"/>
      <c r="AZC242" s="188"/>
      <c r="AZD242" s="188"/>
      <c r="AZE242" s="188"/>
      <c r="AZF242" s="188"/>
      <c r="AZG242" s="188"/>
      <c r="AZH242" s="188"/>
      <c r="AZI242" s="188"/>
      <c r="AZJ242" s="188"/>
      <c r="AZK242" s="188"/>
      <c r="AZL242" s="188"/>
      <c r="AZM242" s="188"/>
      <c r="AZN242" s="188"/>
      <c r="AZO242" s="188"/>
      <c r="AZP242" s="188"/>
      <c r="AZQ242" s="188"/>
      <c r="AZR242" s="188"/>
      <c r="AZS242" s="188"/>
      <c r="AZT242" s="188"/>
      <c r="AZU242" s="188"/>
      <c r="AZV242" s="188"/>
      <c r="AZW242" s="188"/>
      <c r="AZX242" s="188"/>
      <c r="AZY242" s="188"/>
      <c r="AZZ242" s="188"/>
      <c r="BAA242" s="188"/>
      <c r="BAB242" s="188"/>
      <c r="BAC242" s="188"/>
      <c r="BAD242" s="188"/>
      <c r="BAE242" s="188"/>
      <c r="BAF242" s="188"/>
      <c r="BAG242" s="188"/>
      <c r="BAH242" s="188"/>
      <c r="BAI242" s="188"/>
      <c r="BAJ242" s="188"/>
      <c r="BAK242" s="188"/>
      <c r="BAL242" s="188"/>
      <c r="BAM242" s="188"/>
      <c r="BAN242" s="188"/>
      <c r="BAO242" s="188"/>
      <c r="BAP242" s="188"/>
      <c r="BAQ242" s="188"/>
      <c r="BAR242" s="188"/>
      <c r="BAS242" s="188"/>
      <c r="BAT242" s="188"/>
      <c r="BAU242" s="188"/>
      <c r="BAV242" s="188"/>
      <c r="BAW242" s="188"/>
      <c r="BAX242" s="188"/>
      <c r="BAY242" s="188"/>
      <c r="BAZ242" s="188"/>
      <c r="BBA242" s="188"/>
      <c r="BBB242" s="188"/>
      <c r="BBC242" s="188"/>
      <c r="BBD242" s="188"/>
      <c r="BBE242" s="188"/>
      <c r="BBF242" s="188"/>
      <c r="BBG242" s="188"/>
      <c r="BBH242" s="188"/>
      <c r="BBI242" s="188"/>
      <c r="BBJ242" s="188"/>
      <c r="BBK242" s="188"/>
      <c r="BBL242" s="188"/>
      <c r="BBM242" s="188"/>
      <c r="BBN242" s="188"/>
      <c r="BBO242" s="188"/>
      <c r="BBP242" s="188"/>
      <c r="BBQ242" s="188"/>
      <c r="BBR242" s="188"/>
      <c r="BBS242" s="188"/>
      <c r="BBT242" s="188"/>
      <c r="BBU242" s="188"/>
      <c r="BBV242" s="188"/>
      <c r="BBW242" s="188"/>
      <c r="BBX242" s="188"/>
      <c r="BBY242" s="188"/>
      <c r="BBZ242" s="188"/>
      <c r="BCA242" s="188"/>
      <c r="BCB242" s="188"/>
      <c r="BCC242" s="188"/>
      <c r="BCD242" s="188"/>
      <c r="BCE242" s="188"/>
      <c r="BCF242" s="188"/>
      <c r="BCG242" s="188"/>
      <c r="BCH242" s="188"/>
      <c r="BCI242" s="188"/>
      <c r="BCJ242" s="188"/>
      <c r="BCK242" s="188"/>
      <c r="BCL242" s="188"/>
      <c r="BCM242" s="188"/>
      <c r="BCN242" s="188"/>
      <c r="BCO242" s="188"/>
      <c r="BCP242" s="188"/>
      <c r="BCQ242" s="188"/>
      <c r="BCR242" s="188"/>
      <c r="BCS242" s="188"/>
      <c r="BCT242" s="188"/>
      <c r="BCU242" s="188"/>
      <c r="BCV242" s="188"/>
      <c r="BCW242" s="188"/>
      <c r="BCX242" s="188"/>
      <c r="BCY242" s="188"/>
      <c r="BCZ242" s="188"/>
      <c r="BDA242" s="188"/>
      <c r="BDB242" s="188"/>
      <c r="BDC242" s="188"/>
      <c r="BDD242" s="188"/>
      <c r="BDE242" s="188"/>
      <c r="BDF242" s="188"/>
      <c r="BDG242" s="188"/>
      <c r="BDH242" s="188"/>
      <c r="BDI242" s="188"/>
      <c r="BDJ242" s="188"/>
      <c r="BDK242" s="188"/>
      <c r="BDL242" s="188"/>
      <c r="BDM242" s="188"/>
      <c r="BDN242" s="188"/>
      <c r="BDO242" s="188"/>
      <c r="BDP242" s="188"/>
      <c r="BDQ242" s="188"/>
      <c r="BDR242" s="188"/>
      <c r="BDS242" s="188"/>
      <c r="BDT242" s="188"/>
      <c r="BDU242" s="188"/>
      <c r="BDV242" s="188"/>
      <c r="BDW242" s="188"/>
      <c r="BDX242" s="188"/>
      <c r="BDY242" s="188"/>
      <c r="BDZ242" s="188"/>
      <c r="BEA242" s="188"/>
      <c r="BEB242" s="188"/>
      <c r="BEC242" s="188"/>
      <c r="BED242" s="188"/>
      <c r="BEE242" s="188"/>
      <c r="BEF242" s="188"/>
      <c r="BEG242" s="188"/>
      <c r="BEH242" s="188"/>
      <c r="BEI242" s="188"/>
      <c r="BEJ242" s="188"/>
      <c r="BEK242" s="188"/>
      <c r="BEL242" s="188"/>
      <c r="BEM242" s="188"/>
      <c r="BEN242" s="188"/>
      <c r="BEO242" s="188"/>
      <c r="BEP242" s="188"/>
      <c r="BEQ242" s="188"/>
      <c r="BER242" s="188"/>
      <c r="BES242" s="188"/>
      <c r="BET242" s="188"/>
      <c r="BEU242" s="188"/>
      <c r="BEV242" s="188"/>
      <c r="BEW242" s="188"/>
      <c r="BEX242" s="188"/>
      <c r="BEY242" s="188"/>
      <c r="BEZ242" s="188"/>
      <c r="BFA242" s="188"/>
      <c r="BFB242" s="188"/>
      <c r="BFC242" s="188"/>
      <c r="BFD242" s="188"/>
      <c r="BFE242" s="188"/>
      <c r="BFF242" s="188"/>
      <c r="BFG242" s="188"/>
      <c r="BFH242" s="188"/>
      <c r="BFI242" s="188"/>
      <c r="BFJ242" s="188"/>
      <c r="BFK242" s="188"/>
      <c r="BFL242" s="188"/>
      <c r="BFM242" s="188"/>
      <c r="BFN242" s="188"/>
      <c r="BFO242" s="188"/>
      <c r="BFP242" s="188"/>
      <c r="BFQ242" s="188"/>
      <c r="BFR242" s="188"/>
      <c r="BFS242" s="188"/>
      <c r="BFT242" s="188"/>
      <c r="BFU242" s="188"/>
      <c r="BFV242" s="188"/>
      <c r="BFW242" s="188"/>
      <c r="BFX242" s="188"/>
      <c r="BFY242" s="188"/>
      <c r="BFZ242" s="188"/>
      <c r="BGA242" s="188"/>
      <c r="BGB242" s="188"/>
      <c r="BGC242" s="188"/>
      <c r="BGD242" s="188"/>
      <c r="BGE242" s="188"/>
      <c r="BGF242" s="188"/>
      <c r="BGG242" s="188"/>
      <c r="BGH242" s="188"/>
      <c r="BGI242" s="188"/>
      <c r="BGJ242" s="188"/>
      <c r="BGK242" s="188"/>
      <c r="BGL242" s="188"/>
      <c r="BGM242" s="188"/>
      <c r="BGN242" s="188"/>
      <c r="BGO242" s="188"/>
      <c r="BGP242" s="188"/>
      <c r="BGQ242" s="188"/>
      <c r="BGR242" s="188"/>
      <c r="BGS242" s="188"/>
      <c r="BGT242" s="188"/>
      <c r="BGU242" s="188"/>
      <c r="BGV242" s="188"/>
      <c r="BGW242" s="188"/>
      <c r="BGX242" s="188"/>
      <c r="BGY242" s="188"/>
      <c r="BGZ242" s="188"/>
      <c r="BHA242" s="188"/>
      <c r="BHB242" s="188"/>
      <c r="BHC242" s="188"/>
      <c r="BHD242" s="188"/>
      <c r="BHE242" s="188"/>
      <c r="BHF242" s="188"/>
      <c r="BHG242" s="188"/>
      <c r="BHH242" s="188"/>
      <c r="BHI242" s="188"/>
      <c r="BHJ242" s="188"/>
      <c r="BHK242" s="188"/>
      <c r="BHL242" s="188"/>
      <c r="BHM242" s="188"/>
      <c r="BHN242" s="188"/>
      <c r="BHO242" s="188"/>
      <c r="BHP242" s="188"/>
      <c r="BHQ242" s="188"/>
      <c r="BHR242" s="188"/>
      <c r="BHS242" s="188"/>
      <c r="BHT242" s="188"/>
      <c r="BHU242" s="188"/>
      <c r="BHV242" s="188"/>
      <c r="BHW242" s="188"/>
      <c r="BHX242" s="188"/>
      <c r="BHY242" s="188"/>
      <c r="BHZ242" s="188"/>
      <c r="BIA242" s="188"/>
      <c r="BIB242" s="188"/>
      <c r="BIC242" s="188"/>
      <c r="BID242" s="188"/>
      <c r="BIE242" s="188"/>
      <c r="BIF242" s="188"/>
      <c r="BIG242" s="188"/>
      <c r="BIH242" s="188"/>
      <c r="BII242" s="188"/>
      <c r="BIJ242" s="188"/>
      <c r="BIK242" s="188"/>
      <c r="BIL242" s="188"/>
      <c r="BIM242" s="188"/>
      <c r="BIN242" s="188"/>
      <c r="BIO242" s="188"/>
      <c r="BIP242" s="188"/>
      <c r="BIQ242" s="188"/>
      <c r="BIR242" s="188"/>
      <c r="BIS242" s="188"/>
      <c r="BIT242" s="188"/>
      <c r="BIU242" s="188"/>
      <c r="BIV242" s="188"/>
      <c r="BIW242" s="188"/>
      <c r="BIX242" s="188"/>
      <c r="BIY242" s="188"/>
      <c r="BIZ242" s="188"/>
      <c r="BJA242" s="188"/>
      <c r="BJB242" s="188"/>
      <c r="BJC242" s="188"/>
      <c r="BJD242" s="188"/>
      <c r="BJE242" s="188"/>
      <c r="BJF242" s="188"/>
      <c r="BJG242" s="188"/>
      <c r="BJH242" s="188"/>
      <c r="BJI242" s="188"/>
      <c r="BJJ242" s="188"/>
      <c r="BJK242" s="188"/>
      <c r="BJL242" s="188"/>
      <c r="BJM242" s="188"/>
      <c r="BJN242" s="188"/>
      <c r="BJO242" s="188"/>
      <c r="BJP242" s="188"/>
      <c r="BJQ242" s="188"/>
      <c r="BJR242" s="188"/>
      <c r="BJS242" s="188"/>
      <c r="BJT242" s="188"/>
      <c r="BJU242" s="188"/>
      <c r="BJV242" s="188"/>
      <c r="BJW242" s="188"/>
      <c r="BJX242" s="188"/>
      <c r="BJY242" s="188"/>
      <c r="BJZ242" s="188"/>
      <c r="BKA242" s="188"/>
      <c r="BKB242" s="188"/>
      <c r="BKC242" s="188"/>
      <c r="BKD242" s="188"/>
      <c r="BKE242" s="188"/>
      <c r="BKF242" s="188"/>
      <c r="BKG242" s="188"/>
      <c r="BKH242" s="188"/>
      <c r="BKI242" s="188"/>
      <c r="BKJ242" s="188"/>
      <c r="BKK242" s="188"/>
      <c r="BKL242" s="188"/>
      <c r="BKM242" s="188"/>
      <c r="BKN242" s="188"/>
      <c r="BKO242" s="188"/>
      <c r="BKP242" s="188"/>
      <c r="BKQ242" s="188"/>
      <c r="BKR242" s="188"/>
      <c r="BKS242" s="188"/>
      <c r="BKT242" s="188"/>
      <c r="BKU242" s="188"/>
      <c r="BKV242" s="188"/>
      <c r="BKW242" s="188"/>
      <c r="BKX242" s="188"/>
      <c r="BKY242" s="188"/>
      <c r="BKZ242" s="188"/>
      <c r="BLA242" s="188"/>
      <c r="BLB242" s="188"/>
      <c r="BLC242" s="188"/>
      <c r="BLD242" s="188"/>
      <c r="BLE242" s="188"/>
      <c r="BLF242" s="188"/>
      <c r="BLG242" s="188"/>
      <c r="BLH242" s="188"/>
      <c r="BLI242" s="188"/>
      <c r="BLJ242" s="188"/>
      <c r="BLK242" s="188"/>
      <c r="BLL242" s="188"/>
      <c r="BLM242" s="188"/>
      <c r="BLN242" s="188"/>
      <c r="BLO242" s="188"/>
      <c r="BLP242" s="188"/>
      <c r="BLQ242" s="188"/>
      <c r="BLR242" s="188"/>
      <c r="BLS242" s="188"/>
      <c r="BLT242" s="188"/>
      <c r="BLU242" s="188"/>
      <c r="BLV242" s="188"/>
      <c r="BLW242" s="188"/>
      <c r="BLX242" s="188"/>
      <c r="BLY242" s="188"/>
      <c r="BLZ242" s="188"/>
      <c r="BMA242" s="188"/>
      <c r="BMB242" s="188"/>
      <c r="BMC242" s="188"/>
      <c r="BMD242" s="188"/>
      <c r="BME242" s="188"/>
      <c r="BMF242" s="188"/>
      <c r="BMG242" s="188"/>
      <c r="BMH242" s="188"/>
      <c r="BMI242" s="188"/>
      <c r="BMJ242" s="188"/>
      <c r="BMK242" s="188"/>
      <c r="BML242" s="188"/>
      <c r="BMM242" s="188"/>
      <c r="BMN242" s="188"/>
      <c r="BMO242" s="188"/>
      <c r="BMP242" s="188"/>
      <c r="BMQ242" s="188"/>
      <c r="BMR242" s="188"/>
      <c r="BMS242" s="188"/>
      <c r="BMT242" s="188"/>
      <c r="BMU242" s="188"/>
      <c r="BMV242" s="188"/>
      <c r="BMW242" s="188"/>
      <c r="BMX242" s="188"/>
      <c r="BMY242" s="188"/>
      <c r="BMZ242" s="188"/>
      <c r="BNA242" s="188"/>
      <c r="BNB242" s="188"/>
      <c r="BNC242" s="188"/>
      <c r="BND242" s="188"/>
      <c r="BNE242" s="188"/>
      <c r="BNF242" s="188"/>
      <c r="BNG242" s="188"/>
      <c r="BNH242" s="188"/>
      <c r="BNI242" s="188"/>
      <c r="BNJ242" s="188"/>
      <c r="BNK242" s="188"/>
      <c r="BNL242" s="188"/>
      <c r="BNM242" s="188"/>
      <c r="BNN242" s="188"/>
      <c r="BNO242" s="188"/>
      <c r="BNP242" s="188"/>
      <c r="BNQ242" s="188"/>
      <c r="BNR242" s="188"/>
      <c r="BNS242" s="188"/>
      <c r="BNT242" s="188"/>
      <c r="BNU242" s="188"/>
      <c r="BNV242" s="188"/>
      <c r="BNW242" s="188"/>
      <c r="BNX242" s="188"/>
      <c r="BNY242" s="188"/>
      <c r="BNZ242" s="188"/>
      <c r="BOA242" s="188"/>
      <c r="BOB242" s="188"/>
      <c r="BOC242" s="188"/>
      <c r="BOD242" s="188"/>
      <c r="BOE242" s="188"/>
      <c r="BOF242" s="188"/>
      <c r="BOG242" s="188"/>
      <c r="BOH242" s="188"/>
      <c r="BOI242" s="188"/>
      <c r="BOJ242" s="188"/>
      <c r="BOK242" s="188"/>
      <c r="BOL242" s="188"/>
      <c r="BOM242" s="188"/>
      <c r="BON242" s="188"/>
      <c r="BOO242" s="188"/>
      <c r="BOP242" s="188"/>
      <c r="BOQ242" s="188"/>
      <c r="BOR242" s="188"/>
      <c r="BOS242" s="188"/>
      <c r="BOT242" s="188"/>
      <c r="BOU242" s="188"/>
      <c r="BOV242" s="188"/>
      <c r="BOW242" s="188"/>
      <c r="BOX242" s="188"/>
      <c r="BOY242" s="188"/>
      <c r="BOZ242" s="188"/>
      <c r="BPA242" s="188"/>
      <c r="BPB242" s="188"/>
      <c r="BPC242" s="188"/>
      <c r="BPD242" s="188"/>
      <c r="BPE242" s="188"/>
      <c r="BPF242" s="188"/>
      <c r="BPG242" s="188"/>
      <c r="BPH242" s="188"/>
      <c r="BPI242" s="188"/>
      <c r="BPJ242" s="188"/>
      <c r="BPK242" s="188"/>
      <c r="BPL242" s="188"/>
      <c r="BPM242" s="188"/>
      <c r="BPN242" s="188"/>
      <c r="BPO242" s="188"/>
      <c r="BPP242" s="188"/>
      <c r="BPQ242" s="188"/>
      <c r="BPR242" s="188"/>
      <c r="BPS242" s="188"/>
      <c r="BPT242" s="188"/>
      <c r="BPU242" s="188"/>
      <c r="BPV242" s="188"/>
      <c r="BPW242" s="188"/>
      <c r="BPX242" s="188"/>
      <c r="BPY242" s="188"/>
      <c r="BPZ242" s="188"/>
      <c r="BQA242" s="188"/>
      <c r="BQB242" s="188"/>
      <c r="BQC242" s="188"/>
      <c r="BQD242" s="188"/>
      <c r="BQE242" s="188"/>
      <c r="BQF242" s="188"/>
      <c r="BQG242" s="188"/>
      <c r="BQH242" s="188"/>
      <c r="BQI242" s="188"/>
      <c r="BQJ242" s="188"/>
      <c r="BQK242" s="188"/>
      <c r="BQL242" s="188"/>
      <c r="BQM242" s="188"/>
      <c r="BQN242" s="188"/>
      <c r="BQO242" s="188"/>
      <c r="BQP242" s="188"/>
      <c r="BQQ242" s="188"/>
      <c r="BQR242" s="188"/>
      <c r="BQS242" s="188"/>
      <c r="BQT242" s="188"/>
      <c r="BQU242" s="188"/>
      <c r="BQV242" s="188"/>
      <c r="BQW242" s="188"/>
      <c r="BQX242" s="188"/>
      <c r="BQY242" s="188"/>
      <c r="BQZ242" s="188"/>
      <c r="BRA242" s="188"/>
      <c r="BRB242" s="188"/>
      <c r="BRC242" s="188"/>
      <c r="BRD242" s="188"/>
      <c r="BRE242" s="188"/>
      <c r="BRF242" s="188"/>
      <c r="BRG242" s="188"/>
      <c r="BRH242" s="188"/>
      <c r="BRI242" s="188"/>
      <c r="BRJ242" s="188"/>
      <c r="BRK242" s="188"/>
      <c r="BRL242" s="188"/>
      <c r="BRM242" s="188"/>
      <c r="BRN242" s="188"/>
      <c r="BRO242" s="188"/>
      <c r="BRP242" s="188"/>
      <c r="BRQ242" s="188"/>
      <c r="BRR242" s="188"/>
      <c r="BRS242" s="188"/>
      <c r="BRT242" s="188"/>
      <c r="BRU242" s="188"/>
      <c r="BRV242" s="188"/>
      <c r="BRW242" s="188"/>
      <c r="BRX242" s="188"/>
      <c r="BRY242" s="188"/>
      <c r="BRZ242" s="188"/>
      <c r="BSA242" s="188"/>
      <c r="BSB242" s="188"/>
      <c r="BSC242" s="188"/>
      <c r="BSD242" s="188"/>
      <c r="BSE242" s="188"/>
      <c r="BSF242" s="188"/>
      <c r="BSG242" s="188"/>
      <c r="BSH242" s="188"/>
      <c r="BSI242" s="188"/>
      <c r="BSJ242" s="188"/>
      <c r="BSK242" s="188"/>
      <c r="BSL242" s="188"/>
      <c r="BSM242" s="188"/>
      <c r="BSN242" s="188"/>
      <c r="BSO242" s="188"/>
      <c r="BSP242" s="188"/>
      <c r="BSQ242" s="188"/>
      <c r="BSR242" s="188"/>
      <c r="BSS242" s="188"/>
      <c r="BST242" s="188"/>
      <c r="BSU242" s="188"/>
      <c r="BSV242" s="188"/>
      <c r="BSW242" s="188"/>
      <c r="BSX242" s="188"/>
      <c r="BSY242" s="188"/>
      <c r="BSZ242" s="188"/>
      <c r="BTA242" s="188"/>
      <c r="BTB242" s="188"/>
      <c r="BTC242" s="188"/>
      <c r="BTD242" s="188"/>
      <c r="BTE242" s="188"/>
      <c r="BTF242" s="188"/>
      <c r="BTG242" s="188"/>
      <c r="BTH242" s="188"/>
      <c r="BTI242" s="188"/>
      <c r="BTJ242" s="188"/>
      <c r="BTK242" s="188"/>
      <c r="BTL242" s="188"/>
      <c r="BTM242" s="188"/>
      <c r="BTN242" s="188"/>
      <c r="BTO242" s="188"/>
      <c r="BTP242" s="188"/>
      <c r="BTQ242" s="188"/>
      <c r="BTR242" s="188"/>
      <c r="BTS242" s="188"/>
      <c r="BTT242" s="188"/>
      <c r="BTU242" s="188"/>
      <c r="BTV242" s="188"/>
      <c r="BTW242" s="188"/>
      <c r="BTX242" s="188"/>
      <c r="BTY242" s="188"/>
      <c r="BTZ242" s="188"/>
      <c r="BUA242" s="188"/>
      <c r="BUB242" s="188"/>
      <c r="BUC242" s="188"/>
      <c r="BUD242" s="188"/>
      <c r="BUE242" s="188"/>
      <c r="BUF242" s="188"/>
      <c r="BUG242" s="188"/>
      <c r="BUH242" s="188"/>
      <c r="BUI242" s="188"/>
      <c r="BUJ242" s="188"/>
      <c r="BUK242" s="188"/>
      <c r="BUL242" s="188"/>
      <c r="BUM242" s="188"/>
      <c r="BUN242" s="188"/>
      <c r="BUO242" s="188"/>
      <c r="BUP242" s="188"/>
      <c r="BUQ242" s="188"/>
      <c r="BUR242" s="188"/>
      <c r="BUS242" s="188"/>
      <c r="BUT242" s="188"/>
      <c r="BUU242" s="188"/>
      <c r="BUV242" s="188"/>
      <c r="BUW242" s="188"/>
      <c r="BUX242" s="188"/>
      <c r="BUY242" s="188"/>
      <c r="BUZ242" s="188"/>
      <c r="BVA242" s="188"/>
      <c r="BVB242" s="188"/>
      <c r="BVC242" s="188"/>
      <c r="BVD242" s="188"/>
      <c r="BVE242" s="188"/>
      <c r="BVF242" s="188"/>
      <c r="BVG242" s="188"/>
      <c r="BVH242" s="188"/>
      <c r="BVI242" s="188"/>
      <c r="BVJ242" s="188"/>
      <c r="BVK242" s="188"/>
      <c r="BVL242" s="188"/>
      <c r="BVM242" s="188"/>
      <c r="BVN242" s="188"/>
      <c r="BVO242" s="188"/>
      <c r="BVP242" s="188"/>
      <c r="BVQ242" s="188"/>
      <c r="BVR242" s="188"/>
      <c r="BVS242" s="188"/>
      <c r="BVT242" s="188"/>
      <c r="BVU242" s="188"/>
      <c r="BVV242" s="188"/>
      <c r="BVW242" s="188"/>
      <c r="BVX242" s="188"/>
      <c r="BVY242" s="188"/>
      <c r="BVZ242" s="188"/>
      <c r="BWA242" s="188"/>
      <c r="BWB242" s="188"/>
      <c r="BWC242" s="188"/>
      <c r="BWD242" s="188"/>
      <c r="BWE242" s="188"/>
      <c r="BWF242" s="188"/>
      <c r="BWG242" s="188"/>
      <c r="BWH242" s="188"/>
      <c r="BWI242" s="188"/>
      <c r="BWJ242" s="188"/>
      <c r="BWK242" s="188"/>
      <c r="BWL242" s="188"/>
      <c r="BWM242" s="188"/>
      <c r="BWN242" s="188"/>
      <c r="BWO242" s="188"/>
      <c r="BWP242" s="188"/>
      <c r="BWQ242" s="188"/>
      <c r="BWR242" s="188"/>
      <c r="BWS242" s="188"/>
      <c r="BWT242" s="188"/>
      <c r="BWU242" s="188"/>
      <c r="BWV242" s="188"/>
      <c r="BWW242" s="188"/>
      <c r="BWX242" s="188"/>
      <c r="BWY242" s="188"/>
      <c r="BWZ242" s="188"/>
      <c r="BXA242" s="188"/>
      <c r="BXB242" s="188"/>
      <c r="BXC242" s="188"/>
      <c r="BXD242" s="188"/>
      <c r="BXE242" s="188"/>
      <c r="BXF242" s="188"/>
      <c r="BXG242" s="188"/>
      <c r="BXH242" s="188"/>
      <c r="BXI242" s="188"/>
      <c r="BXJ242" s="188"/>
      <c r="BXK242" s="188"/>
      <c r="BXL242" s="188"/>
      <c r="BXM242" s="188"/>
      <c r="BXN242" s="188"/>
      <c r="BXO242" s="188"/>
      <c r="BXP242" s="188"/>
      <c r="BXQ242" s="188"/>
      <c r="BXR242" s="188"/>
      <c r="BXS242" s="188"/>
      <c r="BXT242" s="188"/>
      <c r="BXU242" s="188"/>
      <c r="BXV242" s="188"/>
      <c r="BXW242" s="188"/>
      <c r="BXX242" s="188"/>
      <c r="BXY242" s="188"/>
      <c r="BXZ242" s="188"/>
      <c r="BYA242" s="188"/>
      <c r="BYB242" s="188"/>
      <c r="BYC242" s="188"/>
      <c r="BYD242" s="188"/>
      <c r="BYE242" s="188"/>
      <c r="BYF242" s="188"/>
      <c r="BYG242" s="188"/>
      <c r="BYH242" s="188"/>
      <c r="BYI242" s="188"/>
      <c r="BYJ242" s="188"/>
      <c r="BYK242" s="188"/>
      <c r="BYL242" s="188"/>
      <c r="BYM242" s="188"/>
      <c r="BYN242" s="188"/>
      <c r="BYO242" s="188"/>
      <c r="BYP242" s="188"/>
      <c r="BYQ242" s="188"/>
      <c r="BYR242" s="188"/>
      <c r="BYS242" s="188"/>
      <c r="BYT242" s="188"/>
      <c r="BYU242" s="188"/>
      <c r="BYV242" s="188"/>
      <c r="BYW242" s="188"/>
      <c r="BYX242" s="188"/>
      <c r="BYY242" s="188"/>
      <c r="BYZ242" s="188"/>
      <c r="BZA242" s="188"/>
      <c r="BZB242" s="188"/>
      <c r="BZC242" s="188"/>
      <c r="BZD242" s="188"/>
      <c r="BZE242" s="188"/>
      <c r="BZF242" s="188"/>
      <c r="BZG242" s="188"/>
      <c r="BZH242" s="188"/>
      <c r="BZI242" s="188"/>
      <c r="BZJ242" s="188"/>
      <c r="BZK242" s="188"/>
      <c r="BZL242" s="188"/>
      <c r="BZM242" s="188"/>
      <c r="BZN242" s="188"/>
      <c r="BZO242" s="188"/>
      <c r="BZP242" s="188"/>
      <c r="BZQ242" s="188"/>
      <c r="BZR242" s="188"/>
      <c r="BZS242" s="188"/>
      <c r="BZT242" s="188"/>
      <c r="BZU242" s="188"/>
      <c r="BZV242" s="188"/>
      <c r="BZW242" s="188"/>
      <c r="BZX242" s="188"/>
      <c r="BZY242" s="188"/>
      <c r="BZZ242" s="188"/>
      <c r="CAA242" s="188"/>
      <c r="CAB242" s="188"/>
      <c r="CAC242" s="188"/>
      <c r="CAD242" s="188"/>
      <c r="CAE242" s="188"/>
      <c r="CAF242" s="188"/>
      <c r="CAG242" s="188"/>
      <c r="CAH242" s="188"/>
      <c r="CAI242" s="188"/>
      <c r="CAJ242" s="188"/>
      <c r="CAK242" s="188"/>
      <c r="CAL242" s="188"/>
      <c r="CAM242" s="188"/>
      <c r="CAN242" s="188"/>
      <c r="CAO242" s="188"/>
      <c r="CAP242" s="188"/>
      <c r="CAQ242" s="188"/>
      <c r="CAR242" s="188"/>
      <c r="CAS242" s="188"/>
      <c r="CAT242" s="188"/>
      <c r="CAU242" s="188"/>
      <c r="CAV242" s="188"/>
      <c r="CAW242" s="188"/>
      <c r="CAX242" s="188"/>
      <c r="CAY242" s="188"/>
      <c r="CAZ242" s="188"/>
      <c r="CBA242" s="188"/>
      <c r="CBB242" s="188"/>
      <c r="CBC242" s="188"/>
      <c r="CBD242" s="188"/>
      <c r="CBE242" s="188"/>
      <c r="CBF242" s="188"/>
      <c r="CBG242" s="188"/>
      <c r="CBH242" s="188"/>
      <c r="CBI242" s="188"/>
      <c r="CBJ242" s="188"/>
      <c r="CBK242" s="188"/>
      <c r="CBL242" s="188"/>
      <c r="CBM242" s="188"/>
      <c r="CBN242" s="188"/>
      <c r="CBO242" s="188"/>
      <c r="CBP242" s="188"/>
      <c r="CBQ242" s="188"/>
      <c r="CBR242" s="188"/>
      <c r="CBS242" s="188"/>
      <c r="CBT242" s="188"/>
      <c r="CBU242" s="188"/>
      <c r="CBV242" s="188"/>
      <c r="CBW242" s="188"/>
      <c r="CBX242" s="188"/>
      <c r="CBY242" s="188"/>
      <c r="CBZ242" s="188"/>
      <c r="CCA242" s="188"/>
      <c r="CCB242" s="188"/>
      <c r="CCC242" s="188"/>
      <c r="CCD242" s="188"/>
      <c r="CCE242" s="188"/>
      <c r="CCF242" s="188"/>
      <c r="CCG242" s="188"/>
      <c r="CCH242" s="188"/>
      <c r="CCI242" s="188"/>
      <c r="CCJ242" s="188"/>
      <c r="CCK242" s="188"/>
      <c r="CCL242" s="188"/>
      <c r="CCM242" s="188"/>
      <c r="CCN242" s="188"/>
      <c r="CCO242" s="188"/>
      <c r="CCP242" s="188"/>
      <c r="CCQ242" s="188"/>
      <c r="CCR242" s="188"/>
      <c r="CCS242" s="188"/>
      <c r="CCT242" s="188"/>
      <c r="CCU242" s="188"/>
      <c r="CCV242" s="188"/>
      <c r="CCW242" s="188"/>
      <c r="CCX242" s="188"/>
      <c r="CCY242" s="188"/>
      <c r="CCZ242" s="188"/>
      <c r="CDA242" s="188"/>
      <c r="CDB242" s="188"/>
      <c r="CDC242" s="188"/>
      <c r="CDD242" s="188"/>
      <c r="CDE242" s="188"/>
      <c r="CDF242" s="188"/>
      <c r="CDG242" s="188"/>
      <c r="CDH242" s="188"/>
      <c r="CDI242" s="188"/>
      <c r="CDJ242" s="188"/>
      <c r="CDK242" s="188"/>
      <c r="CDL242" s="188"/>
      <c r="CDM242" s="188"/>
      <c r="CDN242" s="188"/>
      <c r="CDO242" s="188"/>
      <c r="CDP242" s="188"/>
      <c r="CDQ242" s="188"/>
      <c r="CDR242" s="188"/>
      <c r="CDS242" s="188"/>
      <c r="CDT242" s="188"/>
      <c r="CDU242" s="188"/>
      <c r="CDV242" s="188"/>
      <c r="CDW242" s="188"/>
      <c r="CDX242" s="188"/>
      <c r="CDY242" s="188"/>
      <c r="CDZ242" s="188"/>
      <c r="CEA242" s="188"/>
      <c r="CEB242" s="188"/>
      <c r="CEC242" s="188"/>
      <c r="CED242" s="188"/>
      <c r="CEE242" s="188"/>
      <c r="CEF242" s="188"/>
      <c r="CEG242" s="188"/>
      <c r="CEH242" s="188"/>
      <c r="CEI242" s="188"/>
      <c r="CEJ242" s="188"/>
      <c r="CEK242" s="188"/>
      <c r="CEL242" s="188"/>
      <c r="CEM242" s="188"/>
      <c r="CEN242" s="188"/>
      <c r="CEO242" s="188"/>
      <c r="CEP242" s="188"/>
      <c r="CEQ242" s="188"/>
      <c r="CER242" s="188"/>
      <c r="CES242" s="188"/>
      <c r="CET242" s="188"/>
      <c r="CEU242" s="188"/>
      <c r="CEV242" s="188"/>
      <c r="CEW242" s="188"/>
      <c r="CEX242" s="188"/>
      <c r="CEY242" s="188"/>
      <c r="CEZ242" s="188"/>
      <c r="CFA242" s="188"/>
      <c r="CFB242" s="188"/>
      <c r="CFC242" s="188"/>
      <c r="CFD242" s="188"/>
      <c r="CFE242" s="188"/>
      <c r="CFF242" s="188"/>
      <c r="CFG242" s="188"/>
      <c r="CFH242" s="188"/>
      <c r="CFI242" s="188"/>
      <c r="CFJ242" s="188"/>
      <c r="CFK242" s="188"/>
      <c r="CFL242" s="188"/>
      <c r="CFM242" s="188"/>
      <c r="CFN242" s="188"/>
      <c r="CFO242" s="188"/>
      <c r="CFP242" s="188"/>
      <c r="CFQ242" s="188"/>
      <c r="CFR242" s="188"/>
      <c r="CFS242" s="188"/>
      <c r="CFT242" s="188"/>
      <c r="CFU242" s="188"/>
      <c r="CFV242" s="188"/>
      <c r="CFW242" s="188"/>
      <c r="CFX242" s="188"/>
      <c r="CFY242" s="188"/>
      <c r="CFZ242" s="188"/>
      <c r="CGA242" s="188"/>
      <c r="CGB242" s="188"/>
      <c r="CGC242" s="188"/>
      <c r="CGD242" s="188"/>
      <c r="CGE242" s="188"/>
      <c r="CGF242" s="188"/>
      <c r="CGG242" s="188"/>
      <c r="CGH242" s="188"/>
      <c r="CGI242" s="188"/>
      <c r="CGJ242" s="188"/>
      <c r="CGK242" s="188"/>
      <c r="CGL242" s="188"/>
      <c r="CGM242" s="188"/>
      <c r="CGN242" s="188"/>
      <c r="CGO242" s="188"/>
      <c r="CGP242" s="188"/>
      <c r="CGQ242" s="188"/>
      <c r="CGR242" s="188"/>
      <c r="CGS242" s="188"/>
      <c r="CGT242" s="188"/>
      <c r="CGU242" s="188"/>
      <c r="CGV242" s="188"/>
      <c r="CGW242" s="188"/>
      <c r="CGX242" s="188"/>
      <c r="CGY242" s="188"/>
      <c r="CGZ242" s="188"/>
      <c r="CHA242" s="188"/>
      <c r="CHB242" s="188"/>
      <c r="CHC242" s="188"/>
      <c r="CHD242" s="188"/>
      <c r="CHE242" s="188"/>
      <c r="CHF242" s="188"/>
      <c r="CHG242" s="188"/>
      <c r="CHH242" s="188"/>
      <c r="CHI242" s="188"/>
      <c r="CHJ242" s="188"/>
      <c r="CHK242" s="188"/>
      <c r="CHL242" s="188"/>
      <c r="CHM242" s="188"/>
      <c r="CHN242" s="188"/>
      <c r="CHO242" s="188"/>
      <c r="CHP242" s="188"/>
      <c r="CHQ242" s="188"/>
      <c r="CHR242" s="188"/>
      <c r="CHS242" s="188"/>
      <c r="CHT242" s="188"/>
      <c r="CHU242" s="188"/>
      <c r="CHV242" s="188"/>
      <c r="CHW242" s="188"/>
      <c r="CHX242" s="188"/>
      <c r="CHY242" s="188"/>
      <c r="CHZ242" s="188"/>
      <c r="CIA242" s="188"/>
      <c r="CIB242" s="188"/>
      <c r="CIC242" s="188"/>
      <c r="CID242" s="188"/>
      <c r="CIE242" s="188"/>
      <c r="CIF242" s="188"/>
      <c r="CIG242" s="188"/>
      <c r="CIH242" s="188"/>
      <c r="CII242" s="188"/>
      <c r="CIJ242" s="188"/>
      <c r="CIK242" s="188"/>
      <c r="CIL242" s="188"/>
      <c r="CIM242" s="188"/>
      <c r="CIN242" s="188"/>
      <c r="CIO242" s="188"/>
      <c r="CIP242" s="188"/>
      <c r="CIQ242" s="188"/>
      <c r="CIR242" s="188"/>
      <c r="CIS242" s="188"/>
      <c r="CIT242" s="188"/>
      <c r="CIU242" s="188"/>
      <c r="CIV242" s="188"/>
      <c r="CIW242" s="188"/>
      <c r="CIX242" s="188"/>
      <c r="CIY242" s="188"/>
      <c r="CIZ242" s="188"/>
      <c r="CJA242" s="188"/>
      <c r="CJB242" s="188"/>
      <c r="CJC242" s="188"/>
      <c r="CJD242" s="188"/>
      <c r="CJE242" s="188"/>
      <c r="CJF242" s="188"/>
      <c r="CJG242" s="188"/>
      <c r="CJH242" s="188"/>
      <c r="CJI242" s="188"/>
      <c r="CJJ242" s="188"/>
      <c r="CJK242" s="188"/>
      <c r="CJL242" s="188"/>
      <c r="CJM242" s="188"/>
      <c r="CJN242" s="188"/>
      <c r="CJO242" s="188"/>
      <c r="CJP242" s="188"/>
      <c r="CJQ242" s="188"/>
      <c r="CJR242" s="188"/>
      <c r="CJS242" s="188"/>
      <c r="CJT242" s="188"/>
      <c r="CJU242" s="188"/>
      <c r="CJV242" s="188"/>
      <c r="CJW242" s="188"/>
      <c r="CJX242" s="188"/>
      <c r="CJY242" s="188"/>
      <c r="CJZ242" s="188"/>
      <c r="CKA242" s="188"/>
      <c r="CKB242" s="188"/>
      <c r="CKC242" s="188"/>
      <c r="CKD242" s="188"/>
      <c r="CKE242" s="188"/>
      <c r="CKF242" s="188"/>
      <c r="CKG242" s="188"/>
      <c r="CKH242" s="188"/>
      <c r="CKI242" s="188"/>
      <c r="CKJ242" s="188"/>
      <c r="CKK242" s="188"/>
      <c r="CKL242" s="188"/>
      <c r="CKM242" s="188"/>
      <c r="CKN242" s="188"/>
      <c r="CKO242" s="188"/>
      <c r="CKP242" s="188"/>
      <c r="CKQ242" s="188"/>
      <c r="CKR242" s="188"/>
      <c r="CKS242" s="188"/>
      <c r="CKT242" s="188"/>
      <c r="CKU242" s="188"/>
      <c r="CKV242" s="188"/>
      <c r="CKW242" s="188"/>
      <c r="CKX242" s="188"/>
      <c r="CKY242" s="188"/>
      <c r="CKZ242" s="188"/>
      <c r="CLA242" s="188"/>
      <c r="CLB242" s="188"/>
      <c r="CLC242" s="188"/>
      <c r="CLD242" s="188"/>
      <c r="CLE242" s="188"/>
      <c r="CLF242" s="188"/>
      <c r="CLG242" s="188"/>
      <c r="CLH242" s="188"/>
      <c r="CLI242" s="188"/>
      <c r="CLJ242" s="188"/>
      <c r="CLK242" s="188"/>
      <c r="CLL242" s="188"/>
      <c r="CLM242" s="188"/>
      <c r="CLN242" s="188"/>
      <c r="CLO242" s="188"/>
      <c r="CLP242" s="188"/>
      <c r="CLQ242" s="188"/>
      <c r="CLR242" s="188"/>
      <c r="CLS242" s="188"/>
      <c r="CLT242" s="188"/>
      <c r="CLU242" s="188"/>
      <c r="CLV242" s="188"/>
      <c r="CLW242" s="188"/>
      <c r="CLX242" s="188"/>
      <c r="CLY242" s="188"/>
      <c r="CLZ242" s="188"/>
      <c r="CMA242" s="188"/>
      <c r="CMB242" s="188"/>
      <c r="CMC242" s="188"/>
      <c r="CMD242" s="188"/>
      <c r="CME242" s="188"/>
      <c r="CMF242" s="188"/>
      <c r="CMG242" s="188"/>
      <c r="CMH242" s="188"/>
      <c r="CMI242" s="188"/>
      <c r="CMJ242" s="188"/>
      <c r="CMK242" s="188"/>
      <c r="CML242" s="188"/>
      <c r="CMM242" s="188"/>
      <c r="CMN242" s="188"/>
      <c r="CMO242" s="188"/>
      <c r="CMP242" s="188"/>
      <c r="CMQ242" s="188"/>
      <c r="CMR242" s="188"/>
      <c r="CMS242" s="188"/>
      <c r="CMT242" s="188"/>
      <c r="CMU242" s="188"/>
      <c r="CMV242" s="188"/>
      <c r="CMW242" s="188"/>
      <c r="CMX242" s="188"/>
      <c r="CMY242" s="188"/>
      <c r="CMZ242" s="188"/>
      <c r="CNA242" s="188"/>
      <c r="CNB242" s="188"/>
      <c r="CNC242" s="188"/>
      <c r="CND242" s="188"/>
      <c r="CNE242" s="188"/>
      <c r="CNF242" s="188"/>
      <c r="CNG242" s="188"/>
      <c r="CNH242" s="188"/>
      <c r="CNI242" s="188"/>
      <c r="CNJ242" s="188"/>
      <c r="CNK242" s="188"/>
      <c r="CNL242" s="188"/>
      <c r="CNM242" s="188"/>
      <c r="CNN242" s="188"/>
      <c r="CNO242" s="188"/>
      <c r="CNP242" s="188"/>
      <c r="CNQ242" s="188"/>
      <c r="CNR242" s="188"/>
      <c r="CNS242" s="188"/>
      <c r="CNT242" s="188"/>
      <c r="CNU242" s="188"/>
      <c r="CNV242" s="188"/>
      <c r="CNW242" s="188"/>
      <c r="CNX242" s="188"/>
      <c r="CNY242" s="188"/>
      <c r="CNZ242" s="188"/>
      <c r="COA242" s="188"/>
      <c r="COB242" s="188"/>
      <c r="COC242" s="188"/>
      <c r="COD242" s="188"/>
      <c r="COE242" s="188"/>
      <c r="COF242" s="188"/>
      <c r="COG242" s="188"/>
      <c r="COH242" s="188"/>
      <c r="COI242" s="188"/>
      <c r="COJ242" s="188"/>
      <c r="COK242" s="188"/>
      <c r="COL242" s="188"/>
      <c r="COM242" s="188"/>
      <c r="CON242" s="188"/>
      <c r="COO242" s="188"/>
      <c r="COP242" s="188"/>
      <c r="COQ242" s="188"/>
      <c r="COR242" s="188"/>
      <c r="COS242" s="188"/>
      <c r="COT242" s="188"/>
      <c r="COU242" s="188"/>
      <c r="COV242" s="188"/>
      <c r="COW242" s="188"/>
      <c r="COX242" s="188"/>
      <c r="COY242" s="188"/>
      <c r="COZ242" s="188"/>
      <c r="CPA242" s="188"/>
      <c r="CPB242" s="188"/>
      <c r="CPC242" s="188"/>
      <c r="CPD242" s="188"/>
      <c r="CPE242" s="188"/>
      <c r="CPF242" s="188"/>
      <c r="CPG242" s="188"/>
      <c r="CPH242" s="188"/>
      <c r="CPI242" s="188"/>
      <c r="CPJ242" s="188"/>
      <c r="CPK242" s="188"/>
      <c r="CPL242" s="188"/>
      <c r="CPM242" s="188"/>
      <c r="CPN242" s="188"/>
      <c r="CPO242" s="188"/>
      <c r="CPP242" s="188"/>
      <c r="CPQ242" s="188"/>
      <c r="CPR242" s="188"/>
      <c r="CPS242" s="188"/>
      <c r="CPT242" s="188"/>
      <c r="CPU242" s="188"/>
      <c r="CPV242" s="188"/>
      <c r="CPW242" s="188"/>
      <c r="CPX242" s="188"/>
      <c r="CPY242" s="188"/>
      <c r="CPZ242" s="188"/>
      <c r="CQA242" s="188"/>
      <c r="CQB242" s="188"/>
      <c r="CQC242" s="188"/>
      <c r="CQD242" s="188"/>
      <c r="CQE242" s="188"/>
      <c r="CQF242" s="188"/>
      <c r="CQG242" s="188"/>
      <c r="CQH242" s="188"/>
      <c r="CQI242" s="188"/>
      <c r="CQJ242" s="188"/>
      <c r="CQK242" s="188"/>
      <c r="CQL242" s="188"/>
      <c r="CQM242" s="188"/>
      <c r="CQN242" s="188"/>
      <c r="CQO242" s="188"/>
      <c r="CQP242" s="188"/>
      <c r="CQQ242" s="188"/>
      <c r="CQR242" s="188"/>
      <c r="CQS242" s="188"/>
      <c r="CQT242" s="188"/>
      <c r="CQU242" s="188"/>
      <c r="CQV242" s="188"/>
      <c r="CQW242" s="188"/>
      <c r="CQX242" s="188"/>
      <c r="CQY242" s="188"/>
      <c r="CQZ242" s="188"/>
      <c r="CRA242" s="188"/>
      <c r="CRB242" s="188"/>
      <c r="CRC242" s="188"/>
      <c r="CRD242" s="188"/>
      <c r="CRE242" s="188"/>
      <c r="CRF242" s="188"/>
      <c r="CRG242" s="188"/>
      <c r="CRH242" s="188"/>
      <c r="CRI242" s="188"/>
      <c r="CRJ242" s="188"/>
      <c r="CRK242" s="188"/>
      <c r="CRL242" s="188"/>
      <c r="CRM242" s="188"/>
      <c r="CRN242" s="188"/>
      <c r="CRO242" s="188"/>
      <c r="CRP242" s="188"/>
      <c r="CRQ242" s="188"/>
      <c r="CRR242" s="188"/>
      <c r="CRS242" s="188"/>
      <c r="CRT242" s="188"/>
      <c r="CRU242" s="188"/>
      <c r="CRV242" s="188"/>
      <c r="CRW242" s="188"/>
      <c r="CRX242" s="188"/>
      <c r="CRY242" s="188"/>
      <c r="CRZ242" s="188"/>
      <c r="CSA242" s="188"/>
      <c r="CSB242" s="188"/>
      <c r="CSC242" s="188"/>
      <c r="CSD242" s="188"/>
      <c r="CSE242" s="188"/>
      <c r="CSF242" s="188"/>
      <c r="CSG242" s="188"/>
      <c r="CSH242" s="188"/>
      <c r="CSI242" s="188"/>
      <c r="CSJ242" s="188"/>
      <c r="CSK242" s="188"/>
      <c r="CSL242" s="188"/>
      <c r="CSM242" s="188"/>
      <c r="CSN242" s="188"/>
      <c r="CSO242" s="188"/>
      <c r="CSP242" s="188"/>
      <c r="CSQ242" s="188"/>
      <c r="CSR242" s="188"/>
      <c r="CSS242" s="188"/>
      <c r="CST242" s="188"/>
      <c r="CSU242" s="188"/>
      <c r="CSV242" s="188"/>
      <c r="CSW242" s="188"/>
      <c r="CSX242" s="188"/>
      <c r="CSY242" s="188"/>
      <c r="CSZ242" s="188"/>
      <c r="CTA242" s="188"/>
      <c r="CTB242" s="188"/>
      <c r="CTC242" s="188"/>
      <c r="CTD242" s="188"/>
      <c r="CTE242" s="188"/>
      <c r="CTF242" s="188"/>
      <c r="CTG242" s="188"/>
      <c r="CTH242" s="188"/>
      <c r="CTI242" s="188"/>
      <c r="CTJ242" s="188"/>
      <c r="CTK242" s="188"/>
      <c r="CTL242" s="188"/>
      <c r="CTM242" s="188"/>
      <c r="CTN242" s="188"/>
      <c r="CTO242" s="188"/>
      <c r="CTP242" s="188"/>
      <c r="CTQ242" s="188"/>
      <c r="CTR242" s="188"/>
      <c r="CTS242" s="188"/>
      <c r="CTT242" s="188"/>
      <c r="CTU242" s="188"/>
      <c r="CTV242" s="188"/>
      <c r="CTW242" s="188"/>
      <c r="CTX242" s="188"/>
      <c r="CTY242" s="188"/>
      <c r="CTZ242" s="188"/>
      <c r="CUA242" s="188"/>
      <c r="CUB242" s="188"/>
      <c r="CUC242" s="188"/>
      <c r="CUD242" s="188"/>
      <c r="CUE242" s="188"/>
      <c r="CUF242" s="188"/>
      <c r="CUG242" s="188"/>
      <c r="CUH242" s="188"/>
      <c r="CUI242" s="188"/>
      <c r="CUJ242" s="188"/>
      <c r="CUK242" s="188"/>
      <c r="CUL242" s="188"/>
      <c r="CUM242" s="188"/>
      <c r="CUN242" s="188"/>
      <c r="CUO242" s="188"/>
      <c r="CUP242" s="188"/>
      <c r="CUQ242" s="188"/>
      <c r="CUR242" s="188"/>
      <c r="CUS242" s="188"/>
      <c r="CUT242" s="188"/>
      <c r="CUU242" s="188"/>
      <c r="CUV242" s="188"/>
      <c r="CUW242" s="188"/>
      <c r="CUX242" s="188"/>
      <c r="CUY242" s="188"/>
      <c r="CUZ242" s="188"/>
      <c r="CVA242" s="188"/>
      <c r="CVB242" s="188"/>
      <c r="CVC242" s="188"/>
      <c r="CVD242" s="188"/>
      <c r="CVE242" s="188"/>
      <c r="CVF242" s="188"/>
      <c r="CVG242" s="188"/>
      <c r="CVH242" s="188"/>
      <c r="CVI242" s="188"/>
      <c r="CVJ242" s="188"/>
      <c r="CVK242" s="188"/>
      <c r="CVL242" s="188"/>
      <c r="CVM242" s="188"/>
      <c r="CVN242" s="188"/>
      <c r="CVO242" s="188"/>
      <c r="CVP242" s="188"/>
      <c r="CVQ242" s="188"/>
      <c r="CVR242" s="188"/>
      <c r="CVS242" s="188"/>
      <c r="CVT242" s="188"/>
      <c r="CVU242" s="188"/>
      <c r="CVV242" s="188"/>
      <c r="CVW242" s="188"/>
      <c r="CVX242" s="188"/>
      <c r="CVY242" s="188"/>
      <c r="CVZ242" s="188"/>
      <c r="CWA242" s="188"/>
      <c r="CWB242" s="188"/>
      <c r="CWC242" s="188"/>
      <c r="CWD242" s="188"/>
      <c r="CWE242" s="188"/>
      <c r="CWF242" s="188"/>
      <c r="CWG242" s="188"/>
      <c r="CWH242" s="188"/>
      <c r="CWI242" s="188"/>
      <c r="CWJ242" s="188"/>
      <c r="CWK242" s="188"/>
      <c r="CWL242" s="188"/>
      <c r="CWM242" s="188"/>
      <c r="CWN242" s="188"/>
      <c r="CWO242" s="188"/>
      <c r="CWP242" s="188"/>
      <c r="CWQ242" s="188"/>
      <c r="CWR242" s="188"/>
      <c r="CWS242" s="188"/>
      <c r="CWT242" s="188"/>
      <c r="CWU242" s="188"/>
      <c r="CWV242" s="188"/>
      <c r="CWW242" s="188"/>
      <c r="CWX242" s="188"/>
      <c r="CWY242" s="188"/>
      <c r="CWZ242" s="188"/>
      <c r="CXA242" s="188"/>
      <c r="CXB242" s="188"/>
      <c r="CXC242" s="188"/>
      <c r="CXD242" s="188"/>
      <c r="CXE242" s="188"/>
      <c r="CXF242" s="188"/>
      <c r="CXG242" s="188"/>
      <c r="CXH242" s="188"/>
      <c r="CXI242" s="188"/>
      <c r="CXJ242" s="188"/>
      <c r="CXK242" s="188"/>
      <c r="CXL242" s="188"/>
      <c r="CXM242" s="188"/>
      <c r="CXN242" s="188"/>
      <c r="CXO242" s="188"/>
      <c r="CXP242" s="188"/>
      <c r="CXQ242" s="188"/>
      <c r="CXR242" s="188"/>
      <c r="CXS242" s="188"/>
      <c r="CXT242" s="188"/>
      <c r="CXU242" s="188"/>
      <c r="CXV242" s="188"/>
      <c r="CXW242" s="188"/>
      <c r="CXX242" s="188"/>
      <c r="CXY242" s="188"/>
      <c r="CXZ242" s="188"/>
      <c r="CYA242" s="188"/>
      <c r="CYB242" s="188"/>
      <c r="CYC242" s="188"/>
      <c r="CYD242" s="188"/>
      <c r="CYE242" s="188"/>
      <c r="CYF242" s="188"/>
      <c r="CYG242" s="188"/>
      <c r="CYH242" s="188"/>
      <c r="CYI242" s="188"/>
      <c r="CYJ242" s="188"/>
      <c r="CYK242" s="188"/>
      <c r="CYL242" s="188"/>
      <c r="CYM242" s="188"/>
      <c r="CYN242" s="188"/>
      <c r="CYO242" s="188"/>
      <c r="CYP242" s="188"/>
      <c r="CYQ242" s="188"/>
      <c r="CYR242" s="188"/>
      <c r="CYS242" s="188"/>
      <c r="CYT242" s="188"/>
      <c r="CYU242" s="188"/>
      <c r="CYV242" s="188"/>
      <c r="CYW242" s="188"/>
      <c r="CYX242" s="188"/>
      <c r="CYY242" s="188"/>
      <c r="CYZ242" s="188"/>
      <c r="CZA242" s="188"/>
      <c r="CZB242" s="188"/>
      <c r="CZC242" s="188"/>
      <c r="CZD242" s="188"/>
      <c r="CZE242" s="188"/>
      <c r="CZF242" s="188"/>
      <c r="CZG242" s="188"/>
      <c r="CZH242" s="188"/>
      <c r="CZI242" s="188"/>
      <c r="CZJ242" s="188"/>
      <c r="CZK242" s="188"/>
      <c r="CZL242" s="188"/>
      <c r="CZM242" s="188"/>
      <c r="CZN242" s="188"/>
      <c r="CZO242" s="188"/>
      <c r="CZP242" s="188"/>
      <c r="CZQ242" s="188"/>
      <c r="CZR242" s="188"/>
      <c r="CZS242" s="188"/>
      <c r="CZT242" s="188"/>
      <c r="CZU242" s="188"/>
      <c r="CZV242" s="188"/>
      <c r="CZW242" s="188"/>
      <c r="CZX242" s="188"/>
      <c r="CZY242" s="188"/>
      <c r="CZZ242" s="188"/>
      <c r="DAA242" s="188"/>
      <c r="DAB242" s="188"/>
      <c r="DAC242" s="188"/>
      <c r="DAD242" s="188"/>
      <c r="DAE242" s="188"/>
      <c r="DAF242" s="188"/>
      <c r="DAG242" s="188"/>
      <c r="DAH242" s="188"/>
      <c r="DAI242" s="188"/>
      <c r="DAJ242" s="188"/>
      <c r="DAK242" s="188"/>
      <c r="DAL242" s="188"/>
      <c r="DAM242" s="188"/>
      <c r="DAN242" s="188"/>
      <c r="DAO242" s="188"/>
      <c r="DAP242" s="188"/>
      <c r="DAQ242" s="188"/>
      <c r="DAR242" s="188"/>
      <c r="DAS242" s="188"/>
      <c r="DAT242" s="188"/>
      <c r="DAU242" s="188"/>
      <c r="DAV242" s="188"/>
      <c r="DAW242" s="188"/>
      <c r="DAX242" s="188"/>
      <c r="DAY242" s="188"/>
      <c r="DAZ242" s="188"/>
      <c r="DBA242" s="188"/>
      <c r="DBB242" s="188"/>
      <c r="DBC242" s="188"/>
      <c r="DBD242" s="188"/>
      <c r="DBE242" s="188"/>
      <c r="DBF242" s="188"/>
      <c r="DBG242" s="188"/>
      <c r="DBH242" s="188"/>
      <c r="DBI242" s="188"/>
      <c r="DBJ242" s="188"/>
      <c r="DBK242" s="188"/>
      <c r="DBL242" s="188"/>
      <c r="DBM242" s="188"/>
      <c r="DBN242" s="188"/>
      <c r="DBO242" s="188"/>
      <c r="DBP242" s="188"/>
      <c r="DBQ242" s="188"/>
      <c r="DBR242" s="188"/>
      <c r="DBS242" s="188"/>
      <c r="DBT242" s="188"/>
      <c r="DBU242" s="188"/>
      <c r="DBV242" s="188"/>
      <c r="DBW242" s="188"/>
      <c r="DBX242" s="188"/>
      <c r="DBY242" s="188"/>
      <c r="DBZ242" s="188"/>
      <c r="DCA242" s="188"/>
      <c r="DCB242" s="188"/>
      <c r="DCC242" s="188"/>
      <c r="DCD242" s="188"/>
      <c r="DCE242" s="188"/>
      <c r="DCF242" s="188"/>
      <c r="DCG242" s="188"/>
      <c r="DCH242" s="188"/>
      <c r="DCI242" s="188"/>
      <c r="DCJ242" s="188"/>
      <c r="DCK242" s="188"/>
      <c r="DCL242" s="188"/>
      <c r="DCM242" s="188"/>
      <c r="DCN242" s="188"/>
      <c r="DCO242" s="188"/>
      <c r="DCP242" s="188"/>
      <c r="DCQ242" s="188"/>
      <c r="DCR242" s="188"/>
      <c r="DCS242" s="188"/>
      <c r="DCT242" s="188"/>
      <c r="DCU242" s="188"/>
      <c r="DCV242" s="188"/>
      <c r="DCW242" s="188"/>
      <c r="DCX242" s="188"/>
      <c r="DCY242" s="188"/>
      <c r="DCZ242" s="188"/>
      <c r="DDA242" s="188"/>
      <c r="DDB242" s="188"/>
      <c r="DDC242" s="188"/>
      <c r="DDD242" s="188"/>
      <c r="DDE242" s="188"/>
      <c r="DDF242" s="188"/>
      <c r="DDG242" s="188"/>
      <c r="DDH242" s="188"/>
      <c r="DDI242" s="188"/>
      <c r="DDJ242" s="188"/>
      <c r="DDK242" s="188"/>
      <c r="DDL242" s="188"/>
      <c r="DDM242" s="188"/>
      <c r="DDN242" s="188"/>
      <c r="DDO242" s="188"/>
      <c r="DDP242" s="188"/>
      <c r="DDQ242" s="188"/>
      <c r="DDR242" s="188"/>
      <c r="DDS242" s="188"/>
      <c r="DDT242" s="188"/>
      <c r="DDU242" s="188"/>
      <c r="DDV242" s="188"/>
      <c r="DDW242" s="188"/>
      <c r="DDX242" s="188"/>
      <c r="DDY242" s="188"/>
      <c r="DDZ242" s="188"/>
      <c r="DEA242" s="188"/>
      <c r="DEB242" s="188"/>
      <c r="DEC242" s="188"/>
      <c r="DED242" s="188"/>
      <c r="DEE242" s="188"/>
      <c r="DEF242" s="188"/>
      <c r="DEG242" s="188"/>
      <c r="DEH242" s="188"/>
      <c r="DEI242" s="188"/>
      <c r="DEJ242" s="188"/>
      <c r="DEK242" s="188"/>
      <c r="DEL242" s="188"/>
      <c r="DEM242" s="188"/>
      <c r="DEN242" s="188"/>
      <c r="DEO242" s="188"/>
      <c r="DEP242" s="188"/>
      <c r="DEQ242" s="188"/>
      <c r="DER242" s="188"/>
      <c r="DES242" s="188"/>
      <c r="DET242" s="188"/>
      <c r="DEU242" s="188"/>
      <c r="DEV242" s="188"/>
      <c r="DEW242" s="188"/>
      <c r="DEX242" s="188"/>
      <c r="DEY242" s="188"/>
      <c r="DEZ242" s="188"/>
      <c r="DFA242" s="188"/>
      <c r="DFB242" s="188"/>
      <c r="DFC242" s="188"/>
      <c r="DFD242" s="188"/>
      <c r="DFE242" s="188"/>
      <c r="DFF242" s="188"/>
      <c r="DFG242" s="188"/>
      <c r="DFH242" s="188"/>
      <c r="DFI242" s="188"/>
      <c r="DFJ242" s="188"/>
      <c r="DFK242" s="188"/>
      <c r="DFL242" s="188"/>
      <c r="DFM242" s="188"/>
      <c r="DFN242" s="188"/>
      <c r="DFO242" s="188"/>
      <c r="DFP242" s="188"/>
      <c r="DFQ242" s="188"/>
      <c r="DFR242" s="188"/>
      <c r="DFS242" s="188"/>
      <c r="DFT242" s="188"/>
      <c r="DFU242" s="188"/>
      <c r="DFV242" s="188"/>
      <c r="DFW242" s="188"/>
      <c r="DFX242" s="188"/>
      <c r="DFY242" s="188"/>
      <c r="DFZ242" s="188"/>
      <c r="DGA242" s="188"/>
      <c r="DGB242" s="188"/>
      <c r="DGC242" s="188"/>
      <c r="DGD242" s="188"/>
      <c r="DGE242" s="188"/>
      <c r="DGF242" s="188"/>
      <c r="DGG242" s="188"/>
      <c r="DGH242" s="188"/>
      <c r="DGI242" s="188"/>
      <c r="DGJ242" s="188"/>
      <c r="DGK242" s="188"/>
      <c r="DGL242" s="188"/>
      <c r="DGM242" s="188"/>
      <c r="DGN242" s="188"/>
      <c r="DGO242" s="188"/>
      <c r="DGP242" s="188"/>
      <c r="DGQ242" s="188"/>
      <c r="DGR242" s="188"/>
      <c r="DGS242" s="188"/>
      <c r="DGT242" s="188"/>
      <c r="DGU242" s="188"/>
      <c r="DGV242" s="188"/>
      <c r="DGW242" s="188"/>
      <c r="DGX242" s="188"/>
      <c r="DGY242" s="188"/>
      <c r="DGZ242" s="188"/>
      <c r="DHA242" s="188"/>
      <c r="DHB242" s="188"/>
      <c r="DHC242" s="188"/>
      <c r="DHD242" s="188"/>
      <c r="DHE242" s="188"/>
      <c r="DHF242" s="188"/>
      <c r="DHG242" s="188"/>
      <c r="DHH242" s="188"/>
      <c r="DHI242" s="188"/>
      <c r="DHJ242" s="188"/>
      <c r="DHK242" s="188"/>
      <c r="DHL242" s="188"/>
      <c r="DHM242" s="188"/>
      <c r="DHN242" s="188"/>
      <c r="DHO242" s="188"/>
      <c r="DHP242" s="188"/>
      <c r="DHQ242" s="188"/>
      <c r="DHR242" s="188"/>
      <c r="DHS242" s="188"/>
      <c r="DHT242" s="188"/>
      <c r="DHU242" s="188"/>
      <c r="DHV242" s="188"/>
      <c r="DHW242" s="188"/>
      <c r="DHX242" s="188"/>
      <c r="DHY242" s="188"/>
      <c r="DHZ242" s="188"/>
      <c r="DIA242" s="188"/>
      <c r="DIB242" s="188"/>
      <c r="DIC242" s="188"/>
      <c r="DID242" s="188"/>
      <c r="DIE242" s="188"/>
      <c r="DIF242" s="188"/>
      <c r="DIG242" s="188"/>
      <c r="DIH242" s="188"/>
      <c r="DII242" s="188"/>
      <c r="DIJ242" s="188"/>
      <c r="DIK242" s="188"/>
      <c r="DIL242" s="188"/>
      <c r="DIM242" s="188"/>
      <c r="DIN242" s="188"/>
      <c r="DIO242" s="188"/>
      <c r="DIP242" s="188"/>
      <c r="DIQ242" s="188"/>
      <c r="DIR242" s="188"/>
      <c r="DIS242" s="188"/>
      <c r="DIT242" s="188"/>
      <c r="DIU242" s="188"/>
      <c r="DIV242" s="188"/>
      <c r="DIW242" s="188"/>
      <c r="DIX242" s="188"/>
      <c r="DIY242" s="188"/>
      <c r="DIZ242" s="188"/>
      <c r="DJA242" s="188"/>
      <c r="DJB242" s="188"/>
      <c r="DJC242" s="188"/>
      <c r="DJD242" s="188"/>
      <c r="DJE242" s="188"/>
      <c r="DJF242" s="188"/>
      <c r="DJG242" s="188"/>
      <c r="DJH242" s="188"/>
      <c r="DJI242" s="188"/>
      <c r="DJJ242" s="188"/>
      <c r="DJK242" s="188"/>
      <c r="DJL242" s="188"/>
      <c r="DJM242" s="188"/>
      <c r="DJN242" s="188"/>
      <c r="DJO242" s="188"/>
      <c r="DJP242" s="188"/>
      <c r="DJQ242" s="188"/>
      <c r="DJR242" s="188"/>
      <c r="DJS242" s="188"/>
      <c r="DJT242" s="188"/>
      <c r="DJU242" s="188"/>
      <c r="DJV242" s="188"/>
      <c r="DJW242" s="188"/>
      <c r="DJX242" s="188"/>
      <c r="DJY242" s="188"/>
      <c r="DJZ242" s="188"/>
      <c r="DKA242" s="188"/>
      <c r="DKB242" s="188"/>
      <c r="DKC242" s="188"/>
      <c r="DKD242" s="188"/>
      <c r="DKE242" s="188"/>
      <c r="DKF242" s="188"/>
      <c r="DKG242" s="188"/>
      <c r="DKH242" s="188"/>
      <c r="DKI242" s="188"/>
      <c r="DKJ242" s="188"/>
      <c r="DKK242" s="188"/>
      <c r="DKL242" s="188"/>
      <c r="DKM242" s="188"/>
      <c r="DKN242" s="188"/>
      <c r="DKO242" s="188"/>
      <c r="DKP242" s="188"/>
      <c r="DKQ242" s="188"/>
      <c r="DKR242" s="188"/>
      <c r="DKS242" s="188"/>
      <c r="DKT242" s="188"/>
      <c r="DKU242" s="188"/>
      <c r="DKV242" s="188"/>
      <c r="DKW242" s="188"/>
      <c r="DKX242" s="188"/>
      <c r="DKY242" s="188"/>
      <c r="DKZ242" s="188"/>
      <c r="DLA242" s="188"/>
      <c r="DLB242" s="188"/>
      <c r="DLC242" s="188"/>
      <c r="DLD242" s="188"/>
      <c r="DLE242" s="188"/>
      <c r="DLF242" s="188"/>
      <c r="DLG242" s="188"/>
      <c r="DLH242" s="188"/>
      <c r="DLI242" s="188"/>
      <c r="DLJ242" s="188"/>
      <c r="DLK242" s="188"/>
      <c r="DLL242" s="188"/>
      <c r="DLM242" s="188"/>
      <c r="DLN242" s="188"/>
      <c r="DLO242" s="188"/>
      <c r="DLP242" s="188"/>
      <c r="DLQ242" s="188"/>
      <c r="DLR242" s="188"/>
      <c r="DLS242" s="188"/>
      <c r="DLT242" s="188"/>
      <c r="DLU242" s="188"/>
      <c r="DLV242" s="188"/>
      <c r="DLW242" s="188"/>
      <c r="DLX242" s="188"/>
      <c r="DLY242" s="188"/>
      <c r="DLZ242" s="188"/>
      <c r="DMA242" s="188"/>
      <c r="DMB242" s="188"/>
      <c r="DMC242" s="188"/>
      <c r="DMD242" s="188"/>
      <c r="DME242" s="188"/>
      <c r="DMF242" s="188"/>
      <c r="DMG242" s="188"/>
      <c r="DMH242" s="188"/>
      <c r="DMI242" s="188"/>
      <c r="DMJ242" s="188"/>
      <c r="DMK242" s="188"/>
      <c r="DML242" s="188"/>
      <c r="DMM242" s="188"/>
      <c r="DMN242" s="188"/>
      <c r="DMO242" s="188"/>
      <c r="DMP242" s="188"/>
      <c r="DMQ242" s="188"/>
      <c r="DMR242" s="188"/>
      <c r="DMS242" s="188"/>
      <c r="DMT242" s="188"/>
      <c r="DMU242" s="188"/>
      <c r="DMV242" s="188"/>
      <c r="DMW242" s="188"/>
      <c r="DMX242" s="188"/>
      <c r="DMY242" s="188"/>
      <c r="DMZ242" s="188"/>
      <c r="DNA242" s="188"/>
      <c r="DNB242" s="188"/>
      <c r="DNC242" s="188"/>
      <c r="DND242" s="188"/>
      <c r="DNE242" s="188"/>
      <c r="DNF242" s="188"/>
      <c r="DNG242" s="188"/>
      <c r="DNH242" s="188"/>
      <c r="DNI242" s="188"/>
      <c r="DNJ242" s="188"/>
      <c r="DNK242" s="188"/>
      <c r="DNL242" s="188"/>
      <c r="DNM242" s="188"/>
      <c r="DNN242" s="188"/>
      <c r="DNO242" s="188"/>
      <c r="DNP242" s="188"/>
      <c r="DNQ242" s="188"/>
      <c r="DNR242" s="188"/>
      <c r="DNS242" s="188"/>
      <c r="DNT242" s="188"/>
      <c r="DNU242" s="188"/>
      <c r="DNV242" s="188"/>
      <c r="DNW242" s="188"/>
      <c r="DNX242" s="188"/>
      <c r="DNY242" s="188"/>
      <c r="DNZ242" s="188"/>
      <c r="DOA242" s="188"/>
      <c r="DOB242" s="188"/>
      <c r="DOC242" s="188"/>
      <c r="DOD242" s="188"/>
      <c r="DOE242" s="188"/>
      <c r="DOF242" s="188"/>
      <c r="DOG242" s="188"/>
      <c r="DOH242" s="188"/>
      <c r="DOI242" s="188"/>
      <c r="DOJ242" s="188"/>
      <c r="DOK242" s="188"/>
      <c r="DOL242" s="188"/>
      <c r="DOM242" s="188"/>
      <c r="DON242" s="188"/>
      <c r="DOO242" s="188"/>
      <c r="DOP242" s="188"/>
      <c r="DOQ242" s="188"/>
      <c r="DOR242" s="188"/>
      <c r="DOS242" s="188"/>
      <c r="DOT242" s="188"/>
      <c r="DOU242" s="188"/>
      <c r="DOV242" s="188"/>
      <c r="DOW242" s="188"/>
      <c r="DOX242" s="188"/>
      <c r="DOY242" s="188"/>
      <c r="DOZ242" s="188"/>
      <c r="DPA242" s="188"/>
      <c r="DPB242" s="188"/>
      <c r="DPC242" s="188"/>
      <c r="DPD242" s="188"/>
      <c r="DPE242" s="188"/>
      <c r="DPF242" s="188"/>
      <c r="DPG242" s="188"/>
      <c r="DPH242" s="188"/>
      <c r="DPI242" s="188"/>
      <c r="DPJ242" s="188"/>
      <c r="DPK242" s="188"/>
      <c r="DPL242" s="188"/>
      <c r="DPM242" s="188"/>
      <c r="DPN242" s="188"/>
      <c r="DPO242" s="188"/>
      <c r="DPP242" s="188"/>
      <c r="DPQ242" s="188"/>
      <c r="DPR242" s="188"/>
      <c r="DPS242" s="188"/>
      <c r="DPT242" s="188"/>
      <c r="DPU242" s="188"/>
      <c r="DPV242" s="188"/>
      <c r="DPW242" s="188"/>
      <c r="DPX242" s="188"/>
      <c r="DPY242" s="188"/>
      <c r="DPZ242" s="188"/>
      <c r="DQA242" s="188"/>
      <c r="DQB242" s="188"/>
      <c r="DQC242" s="188"/>
      <c r="DQD242" s="188"/>
      <c r="DQE242" s="188"/>
      <c r="DQF242" s="188"/>
      <c r="DQG242" s="188"/>
      <c r="DQH242" s="188"/>
      <c r="DQI242" s="188"/>
      <c r="DQJ242" s="188"/>
      <c r="DQK242" s="188"/>
      <c r="DQL242" s="188"/>
      <c r="DQM242" s="188"/>
      <c r="DQN242" s="188"/>
      <c r="DQO242" s="188"/>
      <c r="DQP242" s="188"/>
      <c r="DQQ242" s="188"/>
      <c r="DQR242" s="188"/>
      <c r="DQS242" s="188"/>
      <c r="DQT242" s="188"/>
      <c r="DQU242" s="188"/>
      <c r="DQV242" s="188"/>
      <c r="DQW242" s="188"/>
      <c r="DQX242" s="188"/>
      <c r="DQY242" s="188"/>
      <c r="DQZ242" s="188"/>
      <c r="DRA242" s="188"/>
      <c r="DRB242" s="188"/>
      <c r="DRC242" s="188"/>
      <c r="DRD242" s="188"/>
      <c r="DRE242" s="188"/>
      <c r="DRF242" s="188"/>
      <c r="DRG242" s="188"/>
      <c r="DRH242" s="188"/>
      <c r="DRI242" s="188"/>
      <c r="DRJ242" s="188"/>
      <c r="DRK242" s="188"/>
      <c r="DRL242" s="188"/>
      <c r="DRM242" s="188"/>
      <c r="DRN242" s="188"/>
      <c r="DRO242" s="188"/>
      <c r="DRP242" s="188"/>
      <c r="DRQ242" s="188"/>
      <c r="DRR242" s="188"/>
      <c r="DRS242" s="188"/>
      <c r="DRT242" s="188"/>
      <c r="DRU242" s="188"/>
      <c r="DRV242" s="188"/>
      <c r="DRW242" s="188"/>
      <c r="DRX242" s="188"/>
      <c r="DRY242" s="188"/>
      <c r="DRZ242" s="188"/>
      <c r="DSA242" s="188"/>
      <c r="DSB242" s="188"/>
      <c r="DSC242" s="188"/>
      <c r="DSD242" s="188"/>
      <c r="DSE242" s="188"/>
      <c r="DSF242" s="188"/>
      <c r="DSG242" s="188"/>
      <c r="DSH242" s="188"/>
      <c r="DSI242" s="188"/>
      <c r="DSJ242" s="188"/>
      <c r="DSK242" s="188"/>
      <c r="DSL242" s="188"/>
      <c r="DSM242" s="188"/>
      <c r="DSN242" s="188"/>
      <c r="DSO242" s="188"/>
      <c r="DSP242" s="188"/>
      <c r="DSQ242" s="188"/>
      <c r="DSR242" s="188"/>
      <c r="DSS242" s="188"/>
      <c r="DST242" s="188"/>
      <c r="DSU242" s="188"/>
      <c r="DSV242" s="188"/>
      <c r="DSW242" s="188"/>
      <c r="DSX242" s="188"/>
      <c r="DSY242" s="188"/>
      <c r="DSZ242" s="188"/>
      <c r="DTA242" s="188"/>
      <c r="DTB242" s="188"/>
      <c r="DTC242" s="188"/>
      <c r="DTD242" s="188"/>
      <c r="DTE242" s="188"/>
      <c r="DTF242" s="188"/>
      <c r="DTG242" s="188"/>
      <c r="DTH242" s="188"/>
      <c r="DTI242" s="188"/>
      <c r="DTJ242" s="188"/>
      <c r="DTK242" s="188"/>
      <c r="DTL242" s="188"/>
      <c r="DTM242" s="188"/>
      <c r="DTN242" s="188"/>
      <c r="DTO242" s="188"/>
      <c r="DTP242" s="188"/>
      <c r="DTQ242" s="188"/>
      <c r="DTR242" s="188"/>
      <c r="DTS242" s="188"/>
      <c r="DTT242" s="188"/>
      <c r="DTU242" s="188"/>
      <c r="DTV242" s="188"/>
      <c r="DTW242" s="188"/>
      <c r="DTX242" s="188"/>
      <c r="DTY242" s="188"/>
      <c r="DTZ242" s="188"/>
      <c r="DUA242" s="188"/>
      <c r="DUB242" s="188"/>
      <c r="DUC242" s="188"/>
      <c r="DUD242" s="188"/>
      <c r="DUE242" s="188"/>
      <c r="DUF242" s="188"/>
      <c r="DUG242" s="188"/>
      <c r="DUH242" s="188"/>
      <c r="DUI242" s="188"/>
      <c r="DUJ242" s="188"/>
      <c r="DUK242" s="188"/>
      <c r="DUL242" s="188"/>
      <c r="DUM242" s="188"/>
      <c r="DUN242" s="188"/>
      <c r="DUO242" s="188"/>
      <c r="DUP242" s="188"/>
      <c r="DUQ242" s="188"/>
      <c r="DUR242" s="188"/>
      <c r="DUS242" s="188"/>
      <c r="DUT242" s="188"/>
      <c r="DUU242" s="188"/>
      <c r="DUV242" s="188"/>
      <c r="DUW242" s="188"/>
      <c r="DUX242" s="188"/>
      <c r="DUY242" s="188"/>
      <c r="DUZ242" s="188"/>
      <c r="DVA242" s="188"/>
      <c r="DVB242" s="188"/>
      <c r="DVC242" s="188"/>
      <c r="DVD242" s="188"/>
      <c r="DVE242" s="188"/>
      <c r="DVF242" s="188"/>
      <c r="DVG242" s="188"/>
      <c r="DVH242" s="188"/>
      <c r="DVI242" s="188"/>
      <c r="DVJ242" s="188"/>
      <c r="DVK242" s="188"/>
      <c r="DVL242" s="188"/>
      <c r="DVM242" s="188"/>
      <c r="DVN242" s="188"/>
      <c r="DVO242" s="188"/>
      <c r="DVP242" s="188"/>
      <c r="DVQ242" s="188"/>
      <c r="DVR242" s="188"/>
      <c r="DVS242" s="188"/>
      <c r="DVT242" s="188"/>
      <c r="DVU242" s="188"/>
      <c r="DVV242" s="188"/>
      <c r="DVW242" s="188"/>
      <c r="DVX242" s="188"/>
      <c r="DVY242" s="188"/>
      <c r="DVZ242" s="188"/>
      <c r="DWA242" s="188"/>
      <c r="DWB242" s="188"/>
      <c r="DWC242" s="188"/>
      <c r="DWD242" s="188"/>
      <c r="DWE242" s="188"/>
      <c r="DWF242" s="188"/>
      <c r="DWG242" s="188"/>
      <c r="DWH242" s="188"/>
      <c r="DWI242" s="188"/>
      <c r="DWJ242" s="188"/>
      <c r="DWK242" s="188"/>
      <c r="DWL242" s="188"/>
      <c r="DWM242" s="188"/>
      <c r="DWN242" s="188"/>
      <c r="DWO242" s="188"/>
      <c r="DWP242" s="188"/>
      <c r="DWQ242" s="188"/>
      <c r="DWR242" s="188"/>
      <c r="DWS242" s="188"/>
      <c r="DWT242" s="188"/>
      <c r="DWU242" s="188"/>
      <c r="DWV242" s="188"/>
      <c r="DWW242" s="188"/>
      <c r="DWX242" s="188"/>
      <c r="DWY242" s="188"/>
      <c r="DWZ242" s="188"/>
      <c r="DXA242" s="188"/>
      <c r="DXB242" s="188"/>
      <c r="DXC242" s="188"/>
      <c r="DXD242" s="188"/>
      <c r="DXE242" s="188"/>
      <c r="DXF242" s="188"/>
      <c r="DXG242" s="188"/>
      <c r="DXH242" s="188"/>
      <c r="DXI242" s="188"/>
      <c r="DXJ242" s="188"/>
      <c r="DXK242" s="188"/>
      <c r="DXL242" s="188"/>
      <c r="DXM242" s="188"/>
      <c r="DXN242" s="188"/>
      <c r="DXO242" s="188"/>
      <c r="DXP242" s="188"/>
      <c r="DXQ242" s="188"/>
      <c r="DXR242" s="188"/>
      <c r="DXS242" s="188"/>
      <c r="DXT242" s="188"/>
      <c r="DXU242" s="188"/>
      <c r="DXV242" s="188"/>
      <c r="DXW242" s="188"/>
      <c r="DXX242" s="188"/>
      <c r="DXY242" s="188"/>
      <c r="DXZ242" s="188"/>
      <c r="DYA242" s="188"/>
      <c r="DYB242" s="188"/>
      <c r="DYC242" s="188"/>
      <c r="DYD242" s="188"/>
      <c r="DYE242" s="188"/>
      <c r="DYF242" s="188"/>
      <c r="DYG242" s="188"/>
      <c r="DYH242" s="188"/>
      <c r="DYI242" s="188"/>
      <c r="DYJ242" s="188"/>
      <c r="DYK242" s="188"/>
      <c r="DYL242" s="188"/>
      <c r="DYM242" s="188"/>
      <c r="DYN242" s="188"/>
      <c r="DYO242" s="188"/>
      <c r="DYP242" s="188"/>
      <c r="DYQ242" s="188"/>
      <c r="DYR242" s="188"/>
      <c r="DYS242" s="188"/>
      <c r="DYT242" s="188"/>
      <c r="DYU242" s="188"/>
      <c r="DYV242" s="188"/>
      <c r="DYW242" s="188"/>
      <c r="DYX242" s="188"/>
      <c r="DYY242" s="188"/>
      <c r="DYZ242" s="188"/>
      <c r="DZA242" s="188"/>
      <c r="DZB242" s="188"/>
      <c r="DZC242" s="188"/>
      <c r="DZD242" s="188"/>
      <c r="DZE242" s="188"/>
      <c r="DZF242" s="188"/>
      <c r="DZG242" s="188"/>
      <c r="DZH242" s="188"/>
      <c r="DZI242" s="188"/>
      <c r="DZJ242" s="188"/>
      <c r="DZK242" s="188"/>
      <c r="DZL242" s="188"/>
      <c r="DZM242" s="188"/>
      <c r="DZN242" s="188"/>
      <c r="DZO242" s="188"/>
      <c r="DZP242" s="188"/>
      <c r="DZQ242" s="188"/>
      <c r="DZR242" s="188"/>
      <c r="DZS242" s="188"/>
      <c r="DZT242" s="188"/>
      <c r="DZU242" s="188"/>
      <c r="DZV242" s="188"/>
      <c r="DZW242" s="188"/>
      <c r="DZX242" s="188"/>
      <c r="DZY242" s="188"/>
      <c r="DZZ242" s="188"/>
      <c r="EAA242" s="188"/>
      <c r="EAB242" s="188"/>
      <c r="EAC242" s="188"/>
      <c r="EAD242" s="188"/>
      <c r="EAE242" s="188"/>
      <c r="EAF242" s="188"/>
      <c r="EAG242" s="188"/>
      <c r="EAH242" s="188"/>
      <c r="EAI242" s="188"/>
      <c r="EAJ242" s="188"/>
      <c r="EAK242" s="188"/>
      <c r="EAL242" s="188"/>
      <c r="EAM242" s="188"/>
      <c r="EAN242" s="188"/>
      <c r="EAO242" s="188"/>
      <c r="EAP242" s="188"/>
      <c r="EAQ242" s="188"/>
      <c r="EAR242" s="188"/>
      <c r="EAS242" s="188"/>
      <c r="EAT242" s="188"/>
      <c r="EAU242" s="188"/>
      <c r="EAV242" s="188"/>
      <c r="EAW242" s="188"/>
      <c r="EAX242" s="188"/>
      <c r="EAY242" s="188"/>
      <c r="EAZ242" s="188"/>
      <c r="EBA242" s="188"/>
      <c r="EBB242" s="188"/>
      <c r="EBC242" s="188"/>
      <c r="EBD242" s="188"/>
      <c r="EBE242" s="188"/>
      <c r="EBF242" s="188"/>
      <c r="EBG242" s="188"/>
      <c r="EBH242" s="188"/>
      <c r="EBI242" s="188"/>
      <c r="EBJ242" s="188"/>
      <c r="EBK242" s="188"/>
      <c r="EBL242" s="188"/>
      <c r="EBM242" s="188"/>
      <c r="EBN242" s="188"/>
      <c r="EBO242" s="188"/>
      <c r="EBP242" s="188"/>
      <c r="EBQ242" s="188"/>
      <c r="EBR242" s="188"/>
      <c r="EBS242" s="188"/>
      <c r="EBT242" s="188"/>
      <c r="EBU242" s="188"/>
      <c r="EBV242" s="188"/>
      <c r="EBW242" s="188"/>
      <c r="EBX242" s="188"/>
      <c r="EBY242" s="188"/>
      <c r="EBZ242" s="188"/>
      <c r="ECA242" s="188"/>
      <c r="ECB242" s="188"/>
      <c r="ECC242" s="188"/>
      <c r="ECD242" s="188"/>
      <c r="ECE242" s="188"/>
      <c r="ECF242" s="188"/>
      <c r="ECG242" s="188"/>
      <c r="ECH242" s="188"/>
      <c r="ECI242" s="188"/>
      <c r="ECJ242" s="188"/>
      <c r="ECK242" s="188"/>
      <c r="ECL242" s="188"/>
      <c r="ECM242" s="188"/>
      <c r="ECN242" s="188"/>
      <c r="ECO242" s="188"/>
      <c r="ECP242" s="188"/>
      <c r="ECQ242" s="188"/>
      <c r="ECR242" s="188"/>
      <c r="ECS242" s="188"/>
      <c r="ECT242" s="188"/>
      <c r="ECU242" s="188"/>
      <c r="ECV242" s="188"/>
      <c r="ECW242" s="188"/>
      <c r="ECX242" s="188"/>
      <c r="ECY242" s="188"/>
      <c r="ECZ242" s="188"/>
      <c r="EDA242" s="188"/>
      <c r="EDB242" s="188"/>
      <c r="EDC242" s="188"/>
      <c r="EDD242" s="188"/>
      <c r="EDE242" s="188"/>
      <c r="EDF242" s="188"/>
      <c r="EDG242" s="188"/>
      <c r="EDH242" s="188"/>
      <c r="EDI242" s="188"/>
      <c r="EDJ242" s="188"/>
      <c r="EDK242" s="188"/>
      <c r="EDL242" s="188"/>
      <c r="EDM242" s="188"/>
      <c r="EDN242" s="188"/>
      <c r="EDO242" s="188"/>
      <c r="EDP242" s="188"/>
      <c r="EDQ242" s="188"/>
      <c r="EDR242" s="188"/>
      <c r="EDS242" s="188"/>
      <c r="EDT242" s="188"/>
      <c r="EDU242" s="188"/>
      <c r="EDV242" s="188"/>
      <c r="EDW242" s="188"/>
      <c r="EDX242" s="188"/>
      <c r="EDY242" s="188"/>
      <c r="EDZ242" s="188"/>
      <c r="EEA242" s="188"/>
      <c r="EEB242" s="188"/>
      <c r="EEC242" s="188"/>
      <c r="EED242" s="188"/>
      <c r="EEE242" s="188"/>
      <c r="EEF242" s="188"/>
      <c r="EEG242" s="188"/>
      <c r="EEH242" s="188"/>
      <c r="EEI242" s="188"/>
      <c r="EEJ242" s="188"/>
      <c r="EEK242" s="188"/>
      <c r="EEL242" s="188"/>
      <c r="EEM242" s="188"/>
      <c r="EEN242" s="188"/>
      <c r="EEO242" s="188"/>
      <c r="EEP242" s="188"/>
      <c r="EEQ242" s="188"/>
      <c r="EER242" s="188"/>
      <c r="EES242" s="188"/>
      <c r="EET242" s="188"/>
      <c r="EEU242" s="188"/>
      <c r="EEV242" s="188"/>
      <c r="EEW242" s="188"/>
      <c r="EEX242" s="188"/>
      <c r="EEY242" s="188"/>
      <c r="EEZ242" s="188"/>
      <c r="EFA242" s="188"/>
      <c r="EFB242" s="188"/>
      <c r="EFC242" s="188"/>
      <c r="EFD242" s="188"/>
      <c r="EFE242" s="188"/>
      <c r="EFF242" s="188"/>
      <c r="EFG242" s="188"/>
      <c r="EFH242" s="188"/>
      <c r="EFI242" s="188"/>
      <c r="EFJ242" s="188"/>
      <c r="EFK242" s="188"/>
      <c r="EFL242" s="188"/>
      <c r="EFM242" s="188"/>
      <c r="EFN242" s="188"/>
      <c r="EFO242" s="188"/>
      <c r="EFP242" s="188"/>
      <c r="EFQ242" s="188"/>
      <c r="EFR242" s="188"/>
      <c r="EFS242" s="188"/>
      <c r="EFT242" s="188"/>
      <c r="EFU242" s="188"/>
      <c r="EFV242" s="188"/>
      <c r="EFW242" s="188"/>
      <c r="EFX242" s="188"/>
      <c r="EFY242" s="188"/>
      <c r="EFZ242" s="188"/>
      <c r="EGA242" s="188"/>
      <c r="EGB242" s="188"/>
      <c r="EGC242" s="188"/>
      <c r="EGD242" s="188"/>
      <c r="EGE242" s="188"/>
      <c r="EGF242" s="188"/>
      <c r="EGG242" s="188"/>
      <c r="EGH242" s="188"/>
      <c r="EGI242" s="188"/>
      <c r="EGJ242" s="188"/>
      <c r="EGK242" s="188"/>
      <c r="EGL242" s="188"/>
      <c r="EGM242" s="188"/>
      <c r="EGN242" s="188"/>
      <c r="EGO242" s="188"/>
      <c r="EGP242" s="188"/>
      <c r="EGQ242" s="188"/>
      <c r="EGR242" s="188"/>
      <c r="EGS242" s="188"/>
      <c r="EGT242" s="188"/>
      <c r="EGU242" s="188"/>
      <c r="EGV242" s="188"/>
      <c r="EGW242" s="188"/>
      <c r="EGX242" s="188"/>
      <c r="EGY242" s="188"/>
      <c r="EGZ242" s="188"/>
      <c r="EHA242" s="188"/>
      <c r="EHB242" s="188"/>
      <c r="EHC242" s="188"/>
      <c r="EHD242" s="188"/>
      <c r="EHE242" s="188"/>
      <c r="EHF242" s="188"/>
      <c r="EHG242" s="188"/>
      <c r="EHH242" s="188"/>
      <c r="EHI242" s="188"/>
      <c r="EHJ242" s="188"/>
      <c r="EHK242" s="188"/>
      <c r="EHL242" s="188"/>
      <c r="EHM242" s="188"/>
      <c r="EHN242" s="188"/>
      <c r="EHO242" s="188"/>
      <c r="EHP242" s="188"/>
      <c r="EHQ242" s="188"/>
      <c r="EHR242" s="188"/>
      <c r="EHS242" s="188"/>
      <c r="EHT242" s="188"/>
      <c r="EHU242" s="188"/>
      <c r="EHV242" s="188"/>
      <c r="EHW242" s="188"/>
      <c r="EHX242" s="188"/>
      <c r="EHY242" s="188"/>
      <c r="EHZ242" s="188"/>
      <c r="EIA242" s="188"/>
      <c r="EIB242" s="188"/>
      <c r="EIC242" s="188"/>
      <c r="EID242" s="188"/>
      <c r="EIE242" s="188"/>
      <c r="EIF242" s="188"/>
      <c r="EIG242" s="188"/>
      <c r="EIH242" s="188"/>
      <c r="EII242" s="188"/>
      <c r="EIJ242" s="188"/>
      <c r="EIK242" s="188"/>
      <c r="EIL242" s="188"/>
      <c r="EIM242" s="188"/>
      <c r="EIN242" s="188"/>
      <c r="EIO242" s="188"/>
      <c r="EIP242" s="188"/>
      <c r="EIQ242" s="188"/>
      <c r="EIR242" s="188"/>
      <c r="EIS242" s="188"/>
      <c r="EIT242" s="188"/>
      <c r="EIU242" s="188"/>
      <c r="EIV242" s="188"/>
      <c r="EIW242" s="188"/>
      <c r="EIX242" s="188"/>
      <c r="EIY242" s="188"/>
      <c r="EIZ242" s="188"/>
      <c r="EJA242" s="188"/>
      <c r="EJB242" s="188"/>
      <c r="EJC242" s="188"/>
      <c r="EJD242" s="188"/>
      <c r="EJE242" s="188"/>
      <c r="EJF242" s="188"/>
      <c r="EJG242" s="188"/>
      <c r="EJH242" s="188"/>
      <c r="EJI242" s="188"/>
      <c r="EJJ242" s="188"/>
      <c r="EJK242" s="188"/>
      <c r="EJL242" s="188"/>
      <c r="EJM242" s="188"/>
      <c r="EJN242" s="188"/>
      <c r="EJO242" s="188"/>
      <c r="EJP242" s="188"/>
      <c r="EJQ242" s="188"/>
      <c r="EJR242" s="188"/>
      <c r="EJS242" s="188"/>
      <c r="EJT242" s="188"/>
      <c r="EJU242" s="188"/>
      <c r="EJV242" s="188"/>
      <c r="EJW242" s="188"/>
      <c r="EJX242" s="188"/>
      <c r="EJY242" s="188"/>
      <c r="EJZ242" s="188"/>
      <c r="EKA242" s="188"/>
      <c r="EKB242" s="188"/>
      <c r="EKC242" s="188"/>
      <c r="EKD242" s="188"/>
      <c r="EKE242" s="188"/>
      <c r="EKF242" s="188"/>
      <c r="EKG242" s="188"/>
      <c r="EKH242" s="188"/>
      <c r="EKI242" s="188"/>
      <c r="EKJ242" s="188"/>
      <c r="EKK242" s="188"/>
      <c r="EKL242" s="188"/>
      <c r="EKM242" s="188"/>
      <c r="EKN242" s="188"/>
      <c r="EKO242" s="188"/>
      <c r="EKP242" s="188"/>
      <c r="EKQ242" s="188"/>
      <c r="EKR242" s="188"/>
      <c r="EKS242" s="188"/>
      <c r="EKT242" s="188"/>
      <c r="EKU242" s="188"/>
      <c r="EKV242" s="188"/>
      <c r="EKW242" s="188"/>
      <c r="EKX242" s="188"/>
      <c r="EKY242" s="188"/>
      <c r="EKZ242" s="188"/>
      <c r="ELA242" s="188"/>
      <c r="ELB242" s="188"/>
      <c r="ELC242" s="188"/>
      <c r="ELD242" s="188"/>
      <c r="ELE242" s="188"/>
      <c r="ELF242" s="188"/>
      <c r="ELG242" s="188"/>
      <c r="ELH242" s="188"/>
      <c r="ELI242" s="188"/>
      <c r="ELJ242" s="188"/>
      <c r="ELK242" s="188"/>
      <c r="ELL242" s="188"/>
      <c r="ELM242" s="188"/>
      <c r="ELN242" s="188"/>
      <c r="ELO242" s="188"/>
      <c r="ELP242" s="188"/>
      <c r="ELQ242" s="188"/>
      <c r="ELR242" s="188"/>
      <c r="ELS242" s="188"/>
      <c r="ELT242" s="188"/>
      <c r="ELU242" s="188"/>
      <c r="ELV242" s="188"/>
      <c r="ELW242" s="188"/>
      <c r="ELX242" s="188"/>
      <c r="ELY242" s="188"/>
      <c r="ELZ242" s="188"/>
      <c r="EMA242" s="188"/>
      <c r="EMB242" s="188"/>
      <c r="EMC242" s="188"/>
      <c r="EMD242" s="188"/>
      <c r="EME242" s="188"/>
      <c r="EMF242" s="188"/>
      <c r="EMG242" s="188"/>
      <c r="EMH242" s="188"/>
      <c r="EMI242" s="188"/>
      <c r="EMJ242" s="188"/>
      <c r="EMK242" s="188"/>
      <c r="EML242" s="188"/>
      <c r="EMM242" s="188"/>
      <c r="EMN242" s="188"/>
      <c r="EMO242" s="188"/>
      <c r="EMP242" s="188"/>
      <c r="EMQ242" s="188"/>
      <c r="EMR242" s="188"/>
      <c r="EMS242" s="188"/>
      <c r="EMT242" s="188"/>
      <c r="EMU242" s="188"/>
      <c r="EMV242" s="188"/>
      <c r="EMW242" s="188"/>
      <c r="EMX242" s="188"/>
      <c r="EMY242" s="188"/>
      <c r="EMZ242" s="188"/>
      <c r="ENA242" s="188"/>
      <c r="ENB242" s="188"/>
      <c r="ENC242" s="188"/>
      <c r="END242" s="188"/>
      <c r="ENE242" s="188"/>
      <c r="ENF242" s="188"/>
      <c r="ENG242" s="188"/>
      <c r="ENH242" s="188"/>
      <c r="ENI242" s="188"/>
      <c r="ENJ242" s="188"/>
      <c r="ENK242" s="188"/>
      <c r="ENL242" s="188"/>
      <c r="ENM242" s="188"/>
      <c r="ENN242" s="188"/>
      <c r="ENO242" s="188"/>
      <c r="ENP242" s="188"/>
      <c r="ENQ242" s="188"/>
      <c r="ENR242" s="188"/>
      <c r="ENS242" s="188"/>
      <c r="ENT242" s="188"/>
      <c r="ENU242" s="188"/>
      <c r="ENV242" s="188"/>
      <c r="ENW242" s="188"/>
      <c r="ENX242" s="188"/>
      <c r="ENY242" s="188"/>
      <c r="ENZ242" s="188"/>
      <c r="EOA242" s="188"/>
      <c r="EOB242" s="188"/>
      <c r="EOC242" s="188"/>
      <c r="EOD242" s="188"/>
      <c r="EOE242" s="188"/>
      <c r="EOF242" s="188"/>
      <c r="EOG242" s="188"/>
      <c r="EOH242" s="188"/>
      <c r="EOI242" s="188"/>
      <c r="EOJ242" s="188"/>
      <c r="EOK242" s="188"/>
      <c r="EOL242" s="188"/>
      <c r="EOM242" s="188"/>
      <c r="EON242" s="188"/>
      <c r="EOO242" s="188"/>
      <c r="EOP242" s="188"/>
      <c r="EOQ242" s="188"/>
      <c r="EOR242" s="188"/>
      <c r="EOS242" s="188"/>
      <c r="EOT242" s="188"/>
      <c r="EOU242" s="188"/>
      <c r="EOV242" s="188"/>
      <c r="EOW242" s="188"/>
      <c r="EOX242" s="188"/>
      <c r="EOY242" s="188"/>
      <c r="EOZ242" s="188"/>
      <c r="EPA242" s="188"/>
      <c r="EPB242" s="188"/>
      <c r="EPC242" s="188"/>
      <c r="EPD242" s="188"/>
      <c r="EPE242" s="188"/>
      <c r="EPF242" s="188"/>
      <c r="EPG242" s="188"/>
      <c r="EPH242" s="188"/>
      <c r="EPI242" s="188"/>
      <c r="EPJ242" s="188"/>
      <c r="EPK242" s="188"/>
      <c r="EPL242" s="188"/>
      <c r="EPM242" s="188"/>
      <c r="EPN242" s="188"/>
      <c r="EPO242" s="188"/>
      <c r="EPP242" s="188"/>
      <c r="EPQ242" s="188"/>
      <c r="EPR242" s="188"/>
      <c r="EPS242" s="188"/>
      <c r="EPT242" s="188"/>
      <c r="EPU242" s="188"/>
      <c r="EPV242" s="188"/>
      <c r="EPW242" s="188"/>
      <c r="EPX242" s="188"/>
      <c r="EPY242" s="188"/>
      <c r="EPZ242" s="188"/>
      <c r="EQA242" s="188"/>
      <c r="EQB242" s="188"/>
      <c r="EQC242" s="188"/>
      <c r="EQD242" s="188"/>
      <c r="EQE242" s="188"/>
      <c r="EQF242" s="188"/>
      <c r="EQG242" s="188"/>
      <c r="EQH242" s="188"/>
      <c r="EQI242" s="188"/>
      <c r="EQJ242" s="188"/>
      <c r="EQK242" s="188"/>
      <c r="EQL242" s="188"/>
      <c r="EQM242" s="188"/>
      <c r="EQN242" s="188"/>
      <c r="EQO242" s="188"/>
      <c r="EQP242" s="188"/>
      <c r="EQQ242" s="188"/>
      <c r="EQR242" s="188"/>
      <c r="EQS242" s="188"/>
      <c r="EQT242" s="188"/>
      <c r="EQU242" s="188"/>
      <c r="EQV242" s="188"/>
      <c r="EQW242" s="188"/>
      <c r="EQX242" s="188"/>
      <c r="EQY242" s="188"/>
      <c r="EQZ242" s="188"/>
      <c r="ERA242" s="188"/>
      <c r="ERB242" s="188"/>
      <c r="ERC242" s="188"/>
      <c r="ERD242" s="188"/>
      <c r="ERE242" s="188"/>
      <c r="ERF242" s="188"/>
      <c r="ERG242" s="188"/>
      <c r="ERH242" s="188"/>
      <c r="ERI242" s="188"/>
      <c r="ERJ242" s="188"/>
      <c r="ERK242" s="188"/>
      <c r="ERL242" s="188"/>
      <c r="ERM242" s="188"/>
      <c r="ERN242" s="188"/>
      <c r="ERO242" s="188"/>
      <c r="ERP242" s="188"/>
      <c r="ERQ242" s="188"/>
      <c r="ERR242" s="188"/>
      <c r="ERS242" s="188"/>
      <c r="ERT242" s="188"/>
      <c r="ERU242" s="188"/>
      <c r="ERV242" s="188"/>
      <c r="ERW242" s="188"/>
      <c r="ERX242" s="188"/>
      <c r="ERY242" s="188"/>
      <c r="ERZ242" s="188"/>
      <c r="ESA242" s="188"/>
      <c r="ESB242" s="188"/>
      <c r="ESC242" s="188"/>
      <c r="ESD242" s="188"/>
      <c r="ESE242" s="188"/>
      <c r="ESF242" s="188"/>
      <c r="ESG242" s="188"/>
      <c r="ESH242" s="188"/>
      <c r="ESI242" s="188"/>
      <c r="ESJ242" s="188"/>
      <c r="ESK242" s="188"/>
      <c r="ESL242" s="188"/>
      <c r="ESM242" s="188"/>
      <c r="ESN242" s="188"/>
      <c r="ESO242" s="188"/>
      <c r="ESP242" s="188"/>
      <c r="ESQ242" s="188"/>
      <c r="ESR242" s="188"/>
      <c r="ESS242" s="188"/>
      <c r="EST242" s="188"/>
      <c r="ESU242" s="188"/>
      <c r="ESV242" s="188"/>
      <c r="ESW242" s="188"/>
      <c r="ESX242" s="188"/>
      <c r="ESY242" s="188"/>
      <c r="ESZ242" s="188"/>
      <c r="ETA242" s="188"/>
      <c r="ETB242" s="188"/>
      <c r="ETC242" s="188"/>
      <c r="ETD242" s="188"/>
      <c r="ETE242" s="188"/>
      <c r="ETF242" s="188"/>
      <c r="ETG242" s="188"/>
      <c r="ETH242" s="188"/>
      <c r="ETI242" s="188"/>
      <c r="ETJ242" s="188"/>
      <c r="ETK242" s="188"/>
      <c r="ETL242" s="188"/>
      <c r="ETM242" s="188"/>
      <c r="ETN242" s="188"/>
      <c r="ETO242" s="188"/>
      <c r="ETP242" s="188"/>
      <c r="ETQ242" s="188"/>
      <c r="ETR242" s="188"/>
      <c r="ETS242" s="188"/>
      <c r="ETT242" s="188"/>
      <c r="ETU242" s="188"/>
      <c r="ETV242" s="188"/>
      <c r="ETW242" s="188"/>
      <c r="ETX242" s="188"/>
      <c r="ETY242" s="188"/>
      <c r="ETZ242" s="188"/>
      <c r="EUA242" s="188"/>
      <c r="EUB242" s="188"/>
      <c r="EUC242" s="188"/>
      <c r="EUD242" s="188"/>
      <c r="EUE242" s="188"/>
      <c r="EUF242" s="188"/>
      <c r="EUG242" s="188"/>
      <c r="EUH242" s="188"/>
      <c r="EUI242" s="188"/>
      <c r="EUJ242" s="188"/>
      <c r="EUK242" s="188"/>
      <c r="EUL242" s="188"/>
      <c r="EUM242" s="188"/>
      <c r="EUN242" s="188"/>
      <c r="EUO242" s="188"/>
      <c r="EUP242" s="188"/>
      <c r="EUQ242" s="188"/>
      <c r="EUR242" s="188"/>
      <c r="EUS242" s="188"/>
      <c r="EUT242" s="188"/>
      <c r="EUU242" s="188"/>
      <c r="EUV242" s="188"/>
      <c r="EUW242" s="188"/>
      <c r="EUX242" s="188"/>
      <c r="EUY242" s="188"/>
      <c r="EUZ242" s="188"/>
      <c r="EVA242" s="188"/>
      <c r="EVB242" s="188"/>
      <c r="EVC242" s="188"/>
      <c r="EVD242" s="188"/>
      <c r="EVE242" s="188"/>
      <c r="EVF242" s="188"/>
      <c r="EVG242" s="188"/>
      <c r="EVH242" s="188"/>
      <c r="EVI242" s="188"/>
      <c r="EVJ242" s="188"/>
      <c r="EVK242" s="188"/>
      <c r="EVL242" s="188"/>
      <c r="EVM242" s="188"/>
      <c r="EVN242" s="188"/>
      <c r="EVO242" s="188"/>
      <c r="EVP242" s="188"/>
      <c r="EVQ242" s="188"/>
      <c r="EVR242" s="188"/>
      <c r="EVS242" s="188"/>
      <c r="EVT242" s="188"/>
      <c r="EVU242" s="188"/>
      <c r="EVV242" s="188"/>
      <c r="EVW242" s="188"/>
      <c r="EVX242" s="188"/>
      <c r="EVY242" s="188"/>
      <c r="EVZ242" s="188"/>
      <c r="EWA242" s="188"/>
      <c r="EWB242" s="188"/>
      <c r="EWC242" s="188"/>
      <c r="EWD242" s="188"/>
      <c r="EWE242" s="188"/>
      <c r="EWF242" s="188"/>
      <c r="EWG242" s="188"/>
      <c r="EWH242" s="188"/>
      <c r="EWI242" s="188"/>
      <c r="EWJ242" s="188"/>
      <c r="EWK242" s="188"/>
      <c r="EWL242" s="188"/>
      <c r="EWM242" s="188"/>
      <c r="EWN242" s="188"/>
      <c r="EWO242" s="188"/>
      <c r="EWP242" s="188"/>
      <c r="EWQ242" s="188"/>
      <c r="EWR242" s="188"/>
      <c r="EWS242" s="188"/>
      <c r="EWT242" s="188"/>
      <c r="EWU242" s="188"/>
      <c r="EWV242" s="188"/>
      <c r="EWW242" s="188"/>
      <c r="EWX242" s="188"/>
      <c r="EWY242" s="188"/>
      <c r="EWZ242" s="188"/>
      <c r="EXA242" s="188"/>
      <c r="EXB242" s="188"/>
      <c r="EXC242" s="188"/>
      <c r="EXD242" s="188"/>
      <c r="EXE242" s="188"/>
      <c r="EXF242" s="188"/>
      <c r="EXG242" s="188"/>
      <c r="EXH242" s="188"/>
      <c r="EXI242" s="188"/>
      <c r="EXJ242" s="188"/>
      <c r="EXK242" s="188"/>
      <c r="EXL242" s="188"/>
      <c r="EXM242" s="188"/>
      <c r="EXN242" s="188"/>
      <c r="EXO242" s="188"/>
      <c r="EXP242" s="188"/>
      <c r="EXQ242" s="188"/>
      <c r="EXR242" s="188"/>
      <c r="EXS242" s="188"/>
      <c r="EXT242" s="188"/>
      <c r="EXU242" s="188"/>
      <c r="EXV242" s="188"/>
      <c r="EXW242" s="188"/>
      <c r="EXX242" s="188"/>
      <c r="EXY242" s="188"/>
      <c r="EXZ242" s="188"/>
      <c r="EYA242" s="188"/>
      <c r="EYB242" s="188"/>
      <c r="EYC242" s="188"/>
      <c r="EYD242" s="188"/>
      <c r="EYE242" s="188"/>
      <c r="EYF242" s="188"/>
      <c r="EYG242" s="188"/>
      <c r="EYH242" s="188"/>
      <c r="EYI242" s="188"/>
      <c r="EYJ242" s="188"/>
      <c r="EYK242" s="188"/>
      <c r="EYL242" s="188"/>
      <c r="EYM242" s="188"/>
      <c r="EYN242" s="188"/>
      <c r="EYO242" s="188"/>
      <c r="EYP242" s="188"/>
      <c r="EYQ242" s="188"/>
      <c r="EYR242" s="188"/>
      <c r="EYS242" s="188"/>
      <c r="EYT242" s="188"/>
      <c r="EYU242" s="188"/>
      <c r="EYV242" s="188"/>
      <c r="EYW242" s="188"/>
      <c r="EYX242" s="188"/>
      <c r="EYY242" s="188"/>
      <c r="EYZ242" s="188"/>
      <c r="EZA242" s="188"/>
      <c r="EZB242" s="188"/>
      <c r="EZC242" s="188"/>
      <c r="EZD242" s="188"/>
      <c r="EZE242" s="188"/>
      <c r="EZF242" s="188"/>
      <c r="EZG242" s="188"/>
      <c r="EZH242" s="188"/>
      <c r="EZI242" s="188"/>
      <c r="EZJ242" s="188"/>
      <c r="EZK242" s="188"/>
      <c r="EZL242" s="188"/>
      <c r="EZM242" s="188"/>
      <c r="EZN242" s="188"/>
      <c r="EZO242" s="188"/>
      <c r="EZP242" s="188"/>
      <c r="EZQ242" s="188"/>
      <c r="EZR242" s="188"/>
      <c r="EZS242" s="188"/>
      <c r="EZT242" s="188"/>
      <c r="EZU242" s="188"/>
      <c r="EZV242" s="188"/>
      <c r="EZW242" s="188"/>
      <c r="EZX242" s="188"/>
      <c r="EZY242" s="188"/>
      <c r="EZZ242" s="188"/>
      <c r="FAA242" s="188"/>
      <c r="FAB242" s="188"/>
      <c r="FAC242" s="188"/>
      <c r="FAD242" s="188"/>
      <c r="FAE242" s="188"/>
      <c r="FAF242" s="188"/>
      <c r="FAG242" s="188"/>
      <c r="FAH242" s="188"/>
      <c r="FAI242" s="188"/>
      <c r="FAJ242" s="188"/>
      <c r="FAK242" s="188"/>
      <c r="FAL242" s="188"/>
      <c r="FAM242" s="188"/>
      <c r="FAN242" s="188"/>
      <c r="FAO242" s="188"/>
      <c r="FAP242" s="188"/>
      <c r="FAQ242" s="188"/>
      <c r="FAR242" s="188"/>
      <c r="FAS242" s="188"/>
      <c r="FAT242" s="188"/>
      <c r="FAU242" s="188"/>
      <c r="FAV242" s="188"/>
      <c r="FAW242" s="188"/>
      <c r="FAX242" s="188"/>
      <c r="FAY242" s="188"/>
      <c r="FAZ242" s="188"/>
      <c r="FBA242" s="188"/>
      <c r="FBB242" s="188"/>
      <c r="FBC242" s="188"/>
      <c r="FBD242" s="188"/>
      <c r="FBE242" s="188"/>
      <c r="FBF242" s="188"/>
      <c r="FBG242" s="188"/>
      <c r="FBH242" s="188"/>
      <c r="FBI242" s="188"/>
      <c r="FBJ242" s="188"/>
      <c r="FBK242" s="188"/>
      <c r="FBL242" s="188"/>
      <c r="FBM242" s="188"/>
      <c r="FBN242" s="188"/>
      <c r="FBO242" s="188"/>
      <c r="FBP242" s="188"/>
      <c r="FBQ242" s="188"/>
      <c r="FBR242" s="188"/>
      <c r="FBS242" s="188"/>
      <c r="FBT242" s="188"/>
      <c r="FBU242" s="188"/>
      <c r="FBV242" s="188"/>
      <c r="FBW242" s="188"/>
      <c r="FBX242" s="188"/>
      <c r="FBY242" s="188"/>
      <c r="FBZ242" s="188"/>
      <c r="FCA242" s="188"/>
      <c r="FCB242" s="188"/>
      <c r="FCC242" s="188"/>
      <c r="FCD242" s="188"/>
      <c r="FCE242" s="188"/>
      <c r="FCF242" s="188"/>
      <c r="FCG242" s="188"/>
      <c r="FCH242" s="188"/>
      <c r="FCI242" s="188"/>
      <c r="FCJ242" s="188"/>
      <c r="FCK242" s="188"/>
      <c r="FCL242" s="188"/>
      <c r="FCM242" s="188"/>
      <c r="FCN242" s="188"/>
      <c r="FCO242" s="188"/>
      <c r="FCP242" s="188"/>
      <c r="FCQ242" s="188"/>
      <c r="FCR242" s="188"/>
      <c r="FCS242" s="188"/>
      <c r="FCT242" s="188"/>
      <c r="FCU242" s="188"/>
      <c r="FCV242" s="188"/>
      <c r="FCW242" s="188"/>
      <c r="FCX242" s="188"/>
      <c r="FCY242" s="188"/>
      <c r="FCZ242" s="188"/>
      <c r="FDA242" s="188"/>
      <c r="FDB242" s="188"/>
      <c r="FDC242" s="188"/>
      <c r="FDD242" s="188"/>
      <c r="FDE242" s="188"/>
      <c r="FDF242" s="188"/>
      <c r="FDG242" s="188"/>
      <c r="FDH242" s="188"/>
      <c r="FDI242" s="188"/>
      <c r="FDJ242" s="188"/>
      <c r="FDK242" s="188"/>
      <c r="FDL242" s="188"/>
      <c r="FDM242" s="188"/>
      <c r="FDN242" s="188"/>
      <c r="FDO242" s="188"/>
      <c r="FDP242" s="188"/>
      <c r="FDQ242" s="188"/>
      <c r="FDR242" s="188"/>
      <c r="FDS242" s="188"/>
      <c r="FDT242" s="188"/>
      <c r="FDU242" s="188"/>
      <c r="FDV242" s="188"/>
      <c r="FDW242" s="188"/>
      <c r="FDX242" s="188"/>
      <c r="FDY242" s="188"/>
      <c r="FDZ242" s="188"/>
      <c r="FEA242" s="188"/>
      <c r="FEB242" s="188"/>
      <c r="FEC242" s="188"/>
      <c r="FED242" s="188"/>
      <c r="FEE242" s="188"/>
      <c r="FEF242" s="188"/>
      <c r="FEG242" s="188"/>
      <c r="FEH242" s="188"/>
      <c r="FEI242" s="188"/>
      <c r="FEJ242" s="188"/>
      <c r="FEK242" s="188"/>
      <c r="FEL242" s="188"/>
      <c r="FEM242" s="188"/>
      <c r="FEN242" s="188"/>
      <c r="FEO242" s="188"/>
      <c r="FEP242" s="188"/>
      <c r="FEQ242" s="188"/>
      <c r="FER242" s="188"/>
      <c r="FES242" s="188"/>
      <c r="FET242" s="188"/>
      <c r="FEU242" s="188"/>
      <c r="FEV242" s="188"/>
      <c r="FEW242" s="188"/>
      <c r="FEX242" s="188"/>
      <c r="FEY242" s="188"/>
      <c r="FEZ242" s="188"/>
      <c r="FFA242" s="188"/>
      <c r="FFB242" s="188"/>
      <c r="FFC242" s="188"/>
      <c r="FFD242" s="188"/>
      <c r="FFE242" s="188"/>
      <c r="FFF242" s="188"/>
      <c r="FFG242" s="188"/>
      <c r="FFH242" s="188"/>
      <c r="FFI242" s="188"/>
      <c r="FFJ242" s="188"/>
      <c r="FFK242" s="188"/>
      <c r="FFL242" s="188"/>
      <c r="FFM242" s="188"/>
      <c r="FFN242" s="188"/>
      <c r="FFO242" s="188"/>
      <c r="FFP242" s="188"/>
      <c r="FFQ242" s="188"/>
      <c r="FFR242" s="188"/>
      <c r="FFS242" s="188"/>
      <c r="FFT242" s="188"/>
      <c r="FFU242" s="188"/>
      <c r="FFV242" s="188"/>
      <c r="FFW242" s="188"/>
      <c r="FFX242" s="188"/>
      <c r="FFY242" s="188"/>
      <c r="FFZ242" s="188"/>
      <c r="FGA242" s="188"/>
      <c r="FGB242" s="188"/>
      <c r="FGC242" s="188"/>
      <c r="FGD242" s="188"/>
      <c r="FGE242" s="188"/>
      <c r="FGF242" s="188"/>
      <c r="FGG242" s="188"/>
      <c r="FGH242" s="188"/>
      <c r="FGI242" s="188"/>
      <c r="FGJ242" s="188"/>
      <c r="FGK242" s="188"/>
      <c r="FGL242" s="188"/>
      <c r="FGM242" s="188"/>
      <c r="FGN242" s="188"/>
      <c r="FGO242" s="188"/>
      <c r="FGP242" s="188"/>
      <c r="FGQ242" s="188"/>
      <c r="FGR242" s="188"/>
      <c r="FGS242" s="188"/>
      <c r="FGT242" s="188"/>
      <c r="FGU242" s="188"/>
      <c r="FGV242" s="188"/>
      <c r="FGW242" s="188"/>
      <c r="FGX242" s="188"/>
      <c r="FGY242" s="188"/>
      <c r="FGZ242" s="188"/>
      <c r="FHA242" s="188"/>
      <c r="FHB242" s="188"/>
      <c r="FHC242" s="188"/>
      <c r="FHD242" s="188"/>
      <c r="FHE242" s="188"/>
      <c r="FHF242" s="188"/>
      <c r="FHG242" s="188"/>
      <c r="FHH242" s="188"/>
      <c r="FHI242" s="188"/>
      <c r="FHJ242" s="188"/>
      <c r="FHK242" s="188"/>
      <c r="FHL242" s="188"/>
      <c r="FHM242" s="188"/>
      <c r="FHN242" s="188"/>
      <c r="FHO242" s="188"/>
      <c r="FHP242" s="188"/>
      <c r="FHQ242" s="188"/>
      <c r="FHR242" s="188"/>
      <c r="FHS242" s="188"/>
      <c r="FHT242" s="188"/>
      <c r="FHU242" s="188"/>
      <c r="FHV242" s="188"/>
      <c r="FHW242" s="188"/>
      <c r="FHX242" s="188"/>
      <c r="FHY242" s="188"/>
      <c r="FHZ242" s="188"/>
      <c r="FIA242" s="188"/>
      <c r="FIB242" s="188"/>
      <c r="FIC242" s="188"/>
      <c r="FID242" s="188"/>
      <c r="FIE242" s="188"/>
      <c r="FIF242" s="188"/>
      <c r="FIG242" s="188"/>
      <c r="FIH242" s="188"/>
      <c r="FII242" s="188"/>
      <c r="FIJ242" s="188"/>
      <c r="FIK242" s="188"/>
      <c r="FIL242" s="188"/>
      <c r="FIM242" s="188"/>
      <c r="FIN242" s="188"/>
      <c r="FIO242" s="188"/>
      <c r="FIP242" s="188"/>
      <c r="FIQ242" s="188"/>
      <c r="FIR242" s="188"/>
      <c r="FIS242" s="188"/>
      <c r="FIT242" s="188"/>
      <c r="FIU242" s="188"/>
      <c r="FIV242" s="188"/>
      <c r="FIW242" s="188"/>
      <c r="FIX242" s="188"/>
      <c r="FIY242" s="188"/>
      <c r="FIZ242" s="188"/>
      <c r="FJA242" s="188"/>
      <c r="FJB242" s="188"/>
      <c r="FJC242" s="188"/>
      <c r="FJD242" s="188"/>
      <c r="FJE242" s="188"/>
      <c r="FJF242" s="188"/>
      <c r="FJG242" s="188"/>
      <c r="FJH242" s="188"/>
      <c r="FJI242" s="188"/>
      <c r="FJJ242" s="188"/>
      <c r="FJK242" s="188"/>
      <c r="FJL242" s="188"/>
      <c r="FJM242" s="188"/>
      <c r="FJN242" s="188"/>
      <c r="FJO242" s="188"/>
      <c r="FJP242" s="188"/>
      <c r="FJQ242" s="188"/>
      <c r="FJR242" s="188"/>
      <c r="FJS242" s="188"/>
      <c r="FJT242" s="188"/>
      <c r="FJU242" s="188"/>
      <c r="FJV242" s="188"/>
      <c r="FJW242" s="188"/>
      <c r="FJX242" s="188"/>
      <c r="FJY242" s="188"/>
      <c r="FJZ242" s="188"/>
      <c r="FKA242" s="188"/>
      <c r="FKB242" s="188"/>
      <c r="FKC242" s="188"/>
      <c r="FKD242" s="188"/>
      <c r="FKE242" s="188"/>
      <c r="FKF242" s="188"/>
      <c r="FKG242" s="188"/>
      <c r="FKH242" s="188"/>
      <c r="FKI242" s="188"/>
      <c r="FKJ242" s="188"/>
      <c r="FKK242" s="188"/>
      <c r="FKL242" s="188"/>
      <c r="FKM242" s="188"/>
      <c r="FKN242" s="188"/>
      <c r="FKO242" s="188"/>
      <c r="FKP242" s="188"/>
      <c r="FKQ242" s="188"/>
      <c r="FKR242" s="188"/>
      <c r="FKS242" s="188"/>
      <c r="FKT242" s="188"/>
      <c r="FKU242" s="188"/>
      <c r="FKV242" s="188"/>
      <c r="FKW242" s="188"/>
      <c r="FKX242" s="188"/>
      <c r="FKY242" s="188"/>
      <c r="FKZ242" s="188"/>
      <c r="FLA242" s="188"/>
      <c r="FLB242" s="188"/>
      <c r="FLC242" s="188"/>
      <c r="FLD242" s="188"/>
      <c r="FLE242" s="188"/>
      <c r="FLF242" s="188"/>
      <c r="FLG242" s="188"/>
      <c r="FLH242" s="188"/>
      <c r="FLI242" s="188"/>
      <c r="FLJ242" s="188"/>
      <c r="FLK242" s="188"/>
      <c r="FLL242" s="188"/>
      <c r="FLM242" s="188"/>
      <c r="FLN242" s="188"/>
      <c r="FLO242" s="188"/>
      <c r="FLP242" s="188"/>
      <c r="FLQ242" s="188"/>
      <c r="FLR242" s="188"/>
      <c r="FLS242" s="188"/>
      <c r="FLT242" s="188"/>
      <c r="FLU242" s="188"/>
      <c r="FLV242" s="188"/>
      <c r="FLW242" s="188"/>
      <c r="FLX242" s="188"/>
      <c r="FLY242" s="188"/>
      <c r="FLZ242" s="188"/>
      <c r="FMA242" s="188"/>
      <c r="FMB242" s="188"/>
      <c r="FMC242" s="188"/>
      <c r="FMD242" s="188"/>
      <c r="FME242" s="188"/>
      <c r="FMF242" s="188"/>
      <c r="FMG242" s="188"/>
      <c r="FMH242" s="188"/>
      <c r="FMI242" s="188"/>
      <c r="FMJ242" s="188"/>
      <c r="FMK242" s="188"/>
      <c r="FML242" s="188"/>
      <c r="FMM242" s="188"/>
      <c r="FMN242" s="188"/>
      <c r="FMO242" s="188"/>
      <c r="FMP242" s="188"/>
      <c r="FMQ242" s="188"/>
      <c r="FMR242" s="188"/>
      <c r="FMS242" s="188"/>
      <c r="FMT242" s="188"/>
      <c r="FMU242" s="188"/>
      <c r="FMV242" s="188"/>
      <c r="FMW242" s="188"/>
      <c r="FMX242" s="188"/>
      <c r="FMY242" s="188"/>
      <c r="FMZ242" s="188"/>
      <c r="FNA242" s="188"/>
      <c r="FNB242" s="188"/>
      <c r="FNC242" s="188"/>
      <c r="FND242" s="188"/>
      <c r="FNE242" s="188"/>
      <c r="FNF242" s="188"/>
      <c r="FNG242" s="188"/>
      <c r="FNH242" s="188"/>
      <c r="FNI242" s="188"/>
      <c r="FNJ242" s="188"/>
      <c r="FNK242" s="188"/>
      <c r="FNL242" s="188"/>
      <c r="FNM242" s="188"/>
      <c r="FNN242" s="188"/>
      <c r="FNO242" s="188"/>
      <c r="FNP242" s="188"/>
      <c r="FNQ242" s="188"/>
      <c r="FNR242" s="188"/>
      <c r="FNS242" s="188"/>
      <c r="FNT242" s="188"/>
      <c r="FNU242" s="188"/>
      <c r="FNV242" s="188"/>
      <c r="FNW242" s="188"/>
      <c r="FNX242" s="188"/>
      <c r="FNY242" s="188"/>
      <c r="FNZ242" s="188"/>
      <c r="FOA242" s="188"/>
      <c r="FOB242" s="188"/>
      <c r="FOC242" s="188"/>
      <c r="FOD242" s="188"/>
      <c r="FOE242" s="188"/>
      <c r="FOF242" s="188"/>
      <c r="FOG242" s="188"/>
      <c r="FOH242" s="188"/>
      <c r="FOI242" s="188"/>
      <c r="FOJ242" s="188"/>
      <c r="FOK242" s="188"/>
      <c r="FOL242" s="188"/>
      <c r="FOM242" s="188"/>
      <c r="FON242" s="188"/>
      <c r="FOO242" s="188"/>
      <c r="FOP242" s="188"/>
      <c r="FOQ242" s="188"/>
      <c r="FOR242" s="188"/>
      <c r="FOS242" s="188"/>
      <c r="FOT242" s="188"/>
      <c r="FOU242" s="188"/>
      <c r="FOV242" s="188"/>
      <c r="FOW242" s="188"/>
      <c r="FOX242" s="188"/>
      <c r="FOY242" s="188"/>
      <c r="FOZ242" s="188"/>
      <c r="FPA242" s="188"/>
      <c r="FPB242" s="188"/>
      <c r="FPC242" s="188"/>
      <c r="FPD242" s="188"/>
      <c r="FPE242" s="188"/>
      <c r="FPF242" s="188"/>
      <c r="FPG242" s="188"/>
      <c r="FPH242" s="188"/>
      <c r="FPI242" s="188"/>
      <c r="FPJ242" s="188"/>
      <c r="FPK242" s="188"/>
      <c r="FPL242" s="188"/>
      <c r="FPM242" s="188"/>
      <c r="FPN242" s="188"/>
      <c r="FPO242" s="188"/>
      <c r="FPP242" s="188"/>
      <c r="FPQ242" s="188"/>
      <c r="FPR242" s="188"/>
      <c r="FPS242" s="188"/>
      <c r="FPT242" s="188"/>
      <c r="FPU242" s="188"/>
      <c r="FPV242" s="188"/>
      <c r="FPW242" s="188"/>
      <c r="FPX242" s="188"/>
      <c r="FPY242" s="188"/>
      <c r="FPZ242" s="188"/>
      <c r="FQA242" s="188"/>
      <c r="FQB242" s="188"/>
      <c r="FQC242" s="188"/>
      <c r="FQD242" s="188"/>
      <c r="FQE242" s="188"/>
      <c r="FQF242" s="188"/>
      <c r="FQG242" s="188"/>
      <c r="FQH242" s="188"/>
      <c r="FQI242" s="188"/>
      <c r="FQJ242" s="188"/>
      <c r="FQK242" s="188"/>
      <c r="FQL242" s="188"/>
      <c r="FQM242" s="188"/>
      <c r="FQN242" s="188"/>
      <c r="FQO242" s="188"/>
      <c r="FQP242" s="188"/>
      <c r="FQQ242" s="188"/>
      <c r="FQR242" s="188"/>
      <c r="FQS242" s="188"/>
      <c r="FQT242" s="188"/>
      <c r="FQU242" s="188"/>
      <c r="FQV242" s="188"/>
      <c r="FQW242" s="188"/>
      <c r="FQX242" s="188"/>
      <c r="FQY242" s="188"/>
      <c r="FQZ242" s="188"/>
      <c r="FRA242" s="188"/>
      <c r="FRB242" s="188"/>
      <c r="FRC242" s="188"/>
      <c r="FRD242" s="188"/>
      <c r="FRE242" s="188"/>
      <c r="FRF242" s="188"/>
      <c r="FRG242" s="188"/>
      <c r="FRH242" s="188"/>
      <c r="FRI242" s="188"/>
      <c r="FRJ242" s="188"/>
      <c r="FRK242" s="188"/>
      <c r="FRL242" s="188"/>
      <c r="FRM242" s="188"/>
      <c r="FRN242" s="188"/>
      <c r="FRO242" s="188"/>
      <c r="FRP242" s="188"/>
      <c r="FRQ242" s="188"/>
      <c r="FRR242" s="188"/>
      <c r="FRS242" s="188"/>
      <c r="FRT242" s="188"/>
      <c r="FRU242" s="188"/>
      <c r="FRV242" s="188"/>
      <c r="FRW242" s="188"/>
      <c r="FRX242" s="188"/>
      <c r="FRY242" s="188"/>
      <c r="FRZ242" s="188"/>
      <c r="FSA242" s="188"/>
      <c r="FSB242" s="188"/>
      <c r="FSC242" s="188"/>
      <c r="FSD242" s="188"/>
      <c r="FSE242" s="188"/>
      <c r="FSF242" s="188"/>
      <c r="FSG242" s="188"/>
      <c r="FSH242" s="188"/>
      <c r="FSI242" s="188"/>
      <c r="FSJ242" s="188"/>
      <c r="FSK242" s="188"/>
      <c r="FSL242" s="188"/>
      <c r="FSM242" s="188"/>
      <c r="FSN242" s="188"/>
      <c r="FSO242" s="188"/>
      <c r="FSP242" s="188"/>
      <c r="FSQ242" s="188"/>
      <c r="FSR242" s="188"/>
      <c r="FSS242" s="188"/>
      <c r="FST242" s="188"/>
      <c r="FSU242" s="188"/>
      <c r="FSV242" s="188"/>
      <c r="FSW242" s="188"/>
      <c r="FSX242" s="188"/>
      <c r="FSY242" s="188"/>
      <c r="FSZ242" s="188"/>
      <c r="FTA242" s="188"/>
      <c r="FTB242" s="188"/>
      <c r="FTC242" s="188"/>
      <c r="FTD242" s="188"/>
      <c r="FTE242" s="188"/>
      <c r="FTF242" s="188"/>
      <c r="FTG242" s="188"/>
      <c r="FTH242" s="188"/>
      <c r="FTI242" s="188"/>
      <c r="FTJ242" s="188"/>
      <c r="FTK242" s="188"/>
      <c r="FTL242" s="188"/>
      <c r="FTM242" s="188"/>
      <c r="FTN242" s="188"/>
      <c r="FTO242" s="188"/>
      <c r="FTP242" s="188"/>
      <c r="FTQ242" s="188"/>
      <c r="FTR242" s="188"/>
      <c r="FTS242" s="188"/>
      <c r="FTT242" s="188"/>
      <c r="FTU242" s="188"/>
      <c r="FTV242" s="188"/>
      <c r="FTW242" s="188"/>
      <c r="FTX242" s="188"/>
      <c r="FTY242" s="188"/>
      <c r="FTZ242" s="188"/>
      <c r="FUA242" s="188"/>
      <c r="FUB242" s="188"/>
      <c r="FUC242" s="188"/>
      <c r="FUD242" s="188"/>
      <c r="FUE242" s="188"/>
      <c r="FUF242" s="188"/>
      <c r="FUG242" s="188"/>
      <c r="FUH242" s="188"/>
      <c r="FUI242" s="188"/>
      <c r="FUJ242" s="188"/>
      <c r="FUK242" s="188"/>
      <c r="FUL242" s="188"/>
      <c r="FUM242" s="188"/>
      <c r="FUN242" s="188"/>
      <c r="FUO242" s="188"/>
      <c r="FUP242" s="188"/>
      <c r="FUQ242" s="188"/>
      <c r="FUR242" s="188"/>
      <c r="FUS242" s="188"/>
      <c r="FUT242" s="188"/>
      <c r="FUU242" s="188"/>
      <c r="FUV242" s="188"/>
      <c r="FUW242" s="188"/>
      <c r="FUX242" s="188"/>
      <c r="FUY242" s="188"/>
      <c r="FUZ242" s="188"/>
      <c r="FVA242" s="188"/>
      <c r="FVB242" s="188"/>
      <c r="FVC242" s="188"/>
      <c r="FVD242" s="188"/>
      <c r="FVE242" s="188"/>
      <c r="FVF242" s="188"/>
      <c r="FVG242" s="188"/>
      <c r="FVH242" s="188"/>
      <c r="FVI242" s="188"/>
      <c r="FVJ242" s="188"/>
      <c r="FVK242" s="188"/>
      <c r="FVL242" s="188"/>
      <c r="FVM242" s="188"/>
      <c r="FVN242" s="188"/>
      <c r="FVO242" s="188"/>
      <c r="FVP242" s="188"/>
      <c r="FVQ242" s="188"/>
      <c r="FVR242" s="188"/>
      <c r="FVS242" s="188"/>
      <c r="FVT242" s="188"/>
      <c r="FVU242" s="188"/>
      <c r="FVV242" s="188"/>
      <c r="FVW242" s="188"/>
      <c r="FVX242" s="188"/>
      <c r="FVY242" s="188"/>
      <c r="FVZ242" s="188"/>
      <c r="FWA242" s="188"/>
      <c r="FWB242" s="188"/>
      <c r="FWC242" s="188"/>
      <c r="FWD242" s="188"/>
      <c r="FWE242" s="188"/>
      <c r="FWF242" s="188"/>
      <c r="FWG242" s="188"/>
      <c r="FWH242" s="188"/>
      <c r="FWI242" s="188"/>
      <c r="FWJ242" s="188"/>
      <c r="FWK242" s="188"/>
      <c r="FWL242" s="188"/>
      <c r="FWM242" s="188"/>
      <c r="FWN242" s="188"/>
      <c r="FWO242" s="188"/>
      <c r="FWP242" s="188"/>
      <c r="FWQ242" s="188"/>
      <c r="FWR242" s="188"/>
      <c r="FWS242" s="188"/>
      <c r="FWT242" s="188"/>
      <c r="FWU242" s="188"/>
      <c r="FWV242" s="188"/>
      <c r="FWW242" s="188"/>
      <c r="FWX242" s="188"/>
      <c r="FWY242" s="188"/>
      <c r="FWZ242" s="188"/>
      <c r="FXA242" s="188"/>
      <c r="FXB242" s="188"/>
      <c r="FXC242" s="188"/>
      <c r="FXD242" s="188"/>
      <c r="FXE242" s="188"/>
      <c r="FXF242" s="188"/>
      <c r="FXG242" s="188"/>
      <c r="FXH242" s="188"/>
      <c r="FXI242" s="188"/>
      <c r="FXJ242" s="188"/>
      <c r="FXK242" s="188"/>
      <c r="FXL242" s="188"/>
      <c r="FXM242" s="188"/>
      <c r="FXN242" s="188"/>
      <c r="FXO242" s="188"/>
      <c r="FXP242" s="188"/>
      <c r="FXQ242" s="188"/>
      <c r="FXR242" s="188"/>
      <c r="FXS242" s="188"/>
      <c r="FXT242" s="188"/>
      <c r="FXU242" s="188"/>
      <c r="FXV242" s="188"/>
      <c r="FXW242" s="188"/>
      <c r="FXX242" s="188"/>
      <c r="FXY242" s="188"/>
      <c r="FXZ242" s="188"/>
      <c r="FYA242" s="188"/>
      <c r="FYB242" s="188"/>
      <c r="FYC242" s="188"/>
      <c r="FYD242" s="188"/>
      <c r="FYE242" s="188"/>
      <c r="FYF242" s="188"/>
      <c r="FYG242" s="188"/>
      <c r="FYH242" s="188"/>
      <c r="FYI242" s="188"/>
      <c r="FYJ242" s="188"/>
      <c r="FYK242" s="188"/>
      <c r="FYL242" s="188"/>
      <c r="FYM242" s="188"/>
      <c r="FYN242" s="188"/>
      <c r="FYO242" s="188"/>
      <c r="FYP242" s="188"/>
      <c r="FYQ242" s="188"/>
      <c r="FYR242" s="188"/>
      <c r="FYS242" s="188"/>
      <c r="FYT242" s="188"/>
      <c r="FYU242" s="188"/>
      <c r="FYV242" s="188"/>
      <c r="FYW242" s="188"/>
      <c r="FYX242" s="188"/>
      <c r="FYY242" s="188"/>
      <c r="FYZ242" s="188"/>
      <c r="FZA242" s="188"/>
      <c r="FZB242" s="188"/>
      <c r="FZC242" s="188"/>
      <c r="FZD242" s="188"/>
      <c r="FZE242" s="188"/>
      <c r="FZF242" s="188"/>
      <c r="FZG242" s="188"/>
      <c r="FZH242" s="188"/>
      <c r="FZI242" s="188"/>
      <c r="FZJ242" s="188"/>
      <c r="FZK242" s="188"/>
      <c r="FZL242" s="188"/>
      <c r="FZM242" s="188"/>
      <c r="FZN242" s="188"/>
      <c r="FZO242" s="188"/>
      <c r="FZP242" s="188"/>
      <c r="FZQ242" s="188"/>
      <c r="FZR242" s="188"/>
      <c r="FZS242" s="188"/>
      <c r="FZT242" s="188"/>
      <c r="FZU242" s="188"/>
      <c r="FZV242" s="188"/>
      <c r="FZW242" s="188"/>
      <c r="FZX242" s="188"/>
      <c r="FZY242" s="188"/>
      <c r="FZZ242" s="188"/>
      <c r="GAA242" s="188"/>
      <c r="GAB242" s="188"/>
      <c r="GAC242" s="188"/>
      <c r="GAD242" s="188"/>
      <c r="GAE242" s="188"/>
      <c r="GAF242" s="188"/>
      <c r="GAG242" s="188"/>
      <c r="GAH242" s="188"/>
      <c r="GAI242" s="188"/>
      <c r="GAJ242" s="188"/>
      <c r="GAK242" s="188"/>
      <c r="GAL242" s="188"/>
      <c r="GAM242" s="188"/>
      <c r="GAN242" s="188"/>
      <c r="GAO242" s="188"/>
      <c r="GAP242" s="188"/>
      <c r="GAQ242" s="188"/>
      <c r="GAR242" s="188"/>
      <c r="GAS242" s="188"/>
      <c r="GAT242" s="188"/>
      <c r="GAU242" s="188"/>
      <c r="GAV242" s="188"/>
      <c r="GAW242" s="188"/>
      <c r="GAX242" s="188"/>
      <c r="GAY242" s="188"/>
      <c r="GAZ242" s="188"/>
      <c r="GBA242" s="188"/>
      <c r="GBB242" s="188"/>
      <c r="GBC242" s="188"/>
      <c r="GBD242" s="188"/>
      <c r="GBE242" s="188"/>
      <c r="GBF242" s="188"/>
      <c r="GBG242" s="188"/>
      <c r="GBH242" s="188"/>
      <c r="GBI242" s="188"/>
      <c r="GBJ242" s="188"/>
      <c r="GBK242" s="188"/>
      <c r="GBL242" s="188"/>
      <c r="GBM242" s="188"/>
      <c r="GBN242" s="188"/>
      <c r="GBO242" s="188"/>
      <c r="GBP242" s="188"/>
      <c r="GBQ242" s="188"/>
      <c r="GBR242" s="188"/>
      <c r="GBS242" s="188"/>
      <c r="GBT242" s="188"/>
      <c r="GBU242" s="188"/>
      <c r="GBV242" s="188"/>
      <c r="GBW242" s="188"/>
      <c r="GBX242" s="188"/>
      <c r="GBY242" s="188"/>
      <c r="GBZ242" s="188"/>
      <c r="GCA242" s="188"/>
      <c r="GCB242" s="188"/>
      <c r="GCC242" s="188"/>
      <c r="GCD242" s="188"/>
      <c r="GCE242" s="188"/>
      <c r="GCF242" s="188"/>
      <c r="GCG242" s="188"/>
      <c r="GCH242" s="188"/>
      <c r="GCI242" s="188"/>
      <c r="GCJ242" s="188"/>
      <c r="GCK242" s="188"/>
      <c r="GCL242" s="188"/>
      <c r="GCM242" s="188"/>
      <c r="GCN242" s="188"/>
      <c r="GCO242" s="188"/>
      <c r="GCP242" s="188"/>
      <c r="GCQ242" s="188"/>
      <c r="GCR242" s="188"/>
      <c r="GCS242" s="188"/>
      <c r="GCT242" s="188"/>
      <c r="GCU242" s="188"/>
      <c r="GCV242" s="188"/>
      <c r="GCW242" s="188"/>
      <c r="GCX242" s="188"/>
      <c r="GCY242" s="188"/>
      <c r="GCZ242" s="188"/>
      <c r="GDA242" s="188"/>
      <c r="GDB242" s="188"/>
      <c r="GDC242" s="188"/>
      <c r="GDD242" s="188"/>
      <c r="GDE242" s="188"/>
      <c r="GDF242" s="188"/>
      <c r="GDG242" s="188"/>
      <c r="GDH242" s="188"/>
      <c r="GDI242" s="188"/>
      <c r="GDJ242" s="188"/>
      <c r="GDK242" s="188"/>
      <c r="GDL242" s="188"/>
      <c r="GDM242" s="188"/>
      <c r="GDN242" s="188"/>
      <c r="GDO242" s="188"/>
      <c r="GDP242" s="188"/>
      <c r="GDQ242" s="188"/>
      <c r="GDR242" s="188"/>
      <c r="GDS242" s="188"/>
      <c r="GDT242" s="188"/>
      <c r="GDU242" s="188"/>
      <c r="GDV242" s="188"/>
      <c r="GDW242" s="188"/>
      <c r="GDX242" s="188"/>
      <c r="GDY242" s="188"/>
      <c r="GDZ242" s="188"/>
      <c r="GEA242" s="188"/>
      <c r="GEB242" s="188"/>
      <c r="GEC242" s="188"/>
      <c r="GED242" s="188"/>
      <c r="GEE242" s="188"/>
      <c r="GEF242" s="188"/>
      <c r="GEG242" s="188"/>
      <c r="GEH242" s="188"/>
      <c r="GEI242" s="188"/>
      <c r="GEJ242" s="188"/>
      <c r="GEK242" s="188"/>
      <c r="GEL242" s="188"/>
      <c r="GEM242" s="188"/>
      <c r="GEN242" s="188"/>
      <c r="GEO242" s="188"/>
      <c r="GEP242" s="188"/>
      <c r="GEQ242" s="188"/>
      <c r="GER242" s="188"/>
      <c r="GES242" s="188"/>
      <c r="GET242" s="188"/>
      <c r="GEU242" s="188"/>
      <c r="GEV242" s="188"/>
      <c r="GEW242" s="188"/>
      <c r="GEX242" s="188"/>
      <c r="GEY242" s="188"/>
      <c r="GEZ242" s="188"/>
      <c r="GFA242" s="188"/>
      <c r="GFB242" s="188"/>
      <c r="GFC242" s="188"/>
      <c r="GFD242" s="188"/>
      <c r="GFE242" s="188"/>
      <c r="GFF242" s="188"/>
      <c r="GFG242" s="188"/>
      <c r="GFH242" s="188"/>
      <c r="GFI242" s="188"/>
      <c r="GFJ242" s="188"/>
      <c r="GFK242" s="188"/>
      <c r="GFL242" s="188"/>
      <c r="GFM242" s="188"/>
      <c r="GFN242" s="188"/>
      <c r="GFO242" s="188"/>
      <c r="GFP242" s="188"/>
      <c r="GFQ242" s="188"/>
      <c r="GFR242" s="188"/>
      <c r="GFS242" s="188"/>
      <c r="GFT242" s="188"/>
      <c r="GFU242" s="188"/>
      <c r="GFV242" s="188"/>
      <c r="GFW242" s="188"/>
      <c r="GFX242" s="188"/>
      <c r="GFY242" s="188"/>
      <c r="GFZ242" s="188"/>
      <c r="GGA242" s="188"/>
      <c r="GGB242" s="188"/>
      <c r="GGC242" s="188"/>
      <c r="GGD242" s="188"/>
      <c r="GGE242" s="188"/>
      <c r="GGF242" s="188"/>
      <c r="GGG242" s="188"/>
      <c r="GGH242" s="188"/>
      <c r="GGI242" s="188"/>
      <c r="GGJ242" s="188"/>
      <c r="GGK242" s="188"/>
      <c r="GGL242" s="188"/>
      <c r="GGM242" s="188"/>
      <c r="GGN242" s="188"/>
      <c r="GGO242" s="188"/>
      <c r="GGP242" s="188"/>
      <c r="GGQ242" s="188"/>
      <c r="GGR242" s="188"/>
      <c r="GGS242" s="188"/>
      <c r="GGT242" s="188"/>
      <c r="GGU242" s="188"/>
      <c r="GGV242" s="188"/>
      <c r="GGW242" s="188"/>
      <c r="GGX242" s="188"/>
      <c r="GGY242" s="188"/>
      <c r="GGZ242" s="188"/>
      <c r="GHA242" s="188"/>
      <c r="GHB242" s="188"/>
      <c r="GHC242" s="188"/>
      <c r="GHD242" s="188"/>
      <c r="GHE242" s="188"/>
      <c r="GHF242" s="188"/>
      <c r="GHG242" s="188"/>
      <c r="GHH242" s="188"/>
      <c r="GHI242" s="188"/>
      <c r="GHJ242" s="188"/>
      <c r="GHK242" s="188"/>
      <c r="GHL242" s="188"/>
      <c r="GHM242" s="188"/>
      <c r="GHN242" s="188"/>
      <c r="GHO242" s="188"/>
      <c r="GHP242" s="188"/>
      <c r="GHQ242" s="188"/>
      <c r="GHR242" s="188"/>
      <c r="GHS242" s="188"/>
      <c r="GHT242" s="188"/>
      <c r="GHU242" s="188"/>
      <c r="GHV242" s="188"/>
      <c r="GHW242" s="188"/>
      <c r="GHX242" s="188"/>
      <c r="GHY242" s="188"/>
      <c r="GHZ242" s="188"/>
      <c r="GIA242" s="188"/>
      <c r="GIB242" s="188"/>
      <c r="GIC242" s="188"/>
      <c r="GID242" s="188"/>
      <c r="GIE242" s="188"/>
      <c r="GIF242" s="188"/>
      <c r="GIG242" s="188"/>
      <c r="GIH242" s="188"/>
      <c r="GII242" s="188"/>
      <c r="GIJ242" s="188"/>
      <c r="GIK242" s="188"/>
      <c r="GIL242" s="188"/>
      <c r="GIM242" s="188"/>
      <c r="GIN242" s="188"/>
      <c r="GIO242" s="188"/>
      <c r="GIP242" s="188"/>
      <c r="GIQ242" s="188"/>
      <c r="GIR242" s="188"/>
      <c r="GIS242" s="188"/>
      <c r="GIT242" s="188"/>
      <c r="GIU242" s="188"/>
      <c r="GIV242" s="188"/>
      <c r="GIW242" s="188"/>
      <c r="GIX242" s="188"/>
      <c r="GIY242" s="188"/>
      <c r="GIZ242" s="188"/>
      <c r="GJA242" s="188"/>
      <c r="GJB242" s="188"/>
      <c r="GJC242" s="188"/>
      <c r="GJD242" s="188"/>
      <c r="GJE242" s="188"/>
      <c r="GJF242" s="188"/>
      <c r="GJG242" s="188"/>
      <c r="GJH242" s="188"/>
      <c r="GJI242" s="188"/>
      <c r="GJJ242" s="188"/>
      <c r="GJK242" s="188"/>
      <c r="GJL242" s="188"/>
      <c r="GJM242" s="188"/>
      <c r="GJN242" s="188"/>
      <c r="GJO242" s="188"/>
      <c r="GJP242" s="188"/>
      <c r="GJQ242" s="188"/>
      <c r="GJR242" s="188"/>
      <c r="GJS242" s="188"/>
      <c r="GJT242" s="188"/>
      <c r="GJU242" s="188"/>
      <c r="GJV242" s="188"/>
      <c r="GJW242" s="188"/>
      <c r="GJX242" s="188"/>
      <c r="GJY242" s="188"/>
      <c r="GJZ242" s="188"/>
      <c r="GKA242" s="188"/>
      <c r="GKB242" s="188"/>
      <c r="GKC242" s="188"/>
      <c r="GKD242" s="188"/>
      <c r="GKE242" s="188"/>
      <c r="GKF242" s="188"/>
      <c r="GKG242" s="188"/>
      <c r="GKH242" s="188"/>
      <c r="GKI242" s="188"/>
      <c r="GKJ242" s="188"/>
      <c r="GKK242" s="188"/>
      <c r="GKL242" s="188"/>
      <c r="GKM242" s="188"/>
      <c r="GKN242" s="188"/>
      <c r="GKO242" s="188"/>
      <c r="GKP242" s="188"/>
      <c r="GKQ242" s="188"/>
      <c r="GKR242" s="188"/>
      <c r="GKS242" s="188"/>
      <c r="GKT242" s="188"/>
      <c r="GKU242" s="188"/>
      <c r="GKV242" s="188"/>
      <c r="GKW242" s="188"/>
      <c r="GKX242" s="188"/>
      <c r="GKY242" s="188"/>
      <c r="GKZ242" s="188"/>
      <c r="GLA242" s="188"/>
      <c r="GLB242" s="188"/>
      <c r="GLC242" s="188"/>
      <c r="GLD242" s="188"/>
      <c r="GLE242" s="188"/>
      <c r="GLF242" s="188"/>
      <c r="GLG242" s="188"/>
      <c r="GLH242" s="188"/>
      <c r="GLI242" s="188"/>
      <c r="GLJ242" s="188"/>
      <c r="GLK242" s="188"/>
      <c r="GLL242" s="188"/>
      <c r="GLM242" s="188"/>
      <c r="GLN242" s="188"/>
      <c r="GLO242" s="188"/>
      <c r="GLP242" s="188"/>
      <c r="GLQ242" s="188"/>
      <c r="GLR242" s="188"/>
      <c r="GLS242" s="188"/>
      <c r="GLT242" s="188"/>
      <c r="GLU242" s="188"/>
      <c r="GLV242" s="188"/>
      <c r="GLW242" s="188"/>
      <c r="GLX242" s="188"/>
      <c r="GLY242" s="188"/>
      <c r="GLZ242" s="188"/>
      <c r="GMA242" s="188"/>
      <c r="GMB242" s="188"/>
      <c r="GMC242" s="188"/>
      <c r="GMD242" s="188"/>
      <c r="GME242" s="188"/>
      <c r="GMF242" s="188"/>
      <c r="GMG242" s="188"/>
      <c r="GMH242" s="188"/>
      <c r="GMI242" s="188"/>
      <c r="GMJ242" s="188"/>
      <c r="GMK242" s="188"/>
      <c r="GML242" s="188"/>
      <c r="GMM242" s="188"/>
      <c r="GMN242" s="188"/>
      <c r="GMO242" s="188"/>
      <c r="GMP242" s="188"/>
      <c r="GMQ242" s="188"/>
      <c r="GMR242" s="188"/>
      <c r="GMS242" s="188"/>
      <c r="GMT242" s="188"/>
      <c r="GMU242" s="188"/>
      <c r="GMV242" s="188"/>
      <c r="GMW242" s="188"/>
      <c r="GMX242" s="188"/>
      <c r="GMY242" s="188"/>
      <c r="GMZ242" s="188"/>
      <c r="GNA242" s="188"/>
      <c r="GNB242" s="188"/>
      <c r="GNC242" s="188"/>
      <c r="GND242" s="188"/>
      <c r="GNE242" s="188"/>
      <c r="GNF242" s="188"/>
      <c r="GNG242" s="188"/>
      <c r="GNH242" s="188"/>
      <c r="GNI242" s="188"/>
      <c r="GNJ242" s="188"/>
      <c r="GNK242" s="188"/>
      <c r="GNL242" s="188"/>
      <c r="GNM242" s="188"/>
      <c r="GNN242" s="188"/>
      <c r="GNO242" s="188"/>
      <c r="GNP242" s="188"/>
      <c r="GNQ242" s="188"/>
      <c r="GNR242" s="188"/>
      <c r="GNS242" s="188"/>
      <c r="GNT242" s="188"/>
      <c r="GNU242" s="188"/>
      <c r="GNV242" s="188"/>
      <c r="GNW242" s="188"/>
      <c r="GNX242" s="188"/>
      <c r="GNY242" s="188"/>
      <c r="GNZ242" s="188"/>
      <c r="GOA242" s="188"/>
      <c r="GOB242" s="188"/>
      <c r="GOC242" s="188"/>
      <c r="GOD242" s="188"/>
      <c r="GOE242" s="188"/>
      <c r="GOF242" s="188"/>
      <c r="GOG242" s="188"/>
      <c r="GOH242" s="188"/>
      <c r="GOI242" s="188"/>
      <c r="GOJ242" s="188"/>
      <c r="GOK242" s="188"/>
      <c r="GOL242" s="188"/>
      <c r="GOM242" s="188"/>
      <c r="GON242" s="188"/>
      <c r="GOO242" s="188"/>
      <c r="GOP242" s="188"/>
      <c r="GOQ242" s="188"/>
      <c r="GOR242" s="188"/>
      <c r="GOS242" s="188"/>
      <c r="GOT242" s="188"/>
      <c r="GOU242" s="188"/>
      <c r="GOV242" s="188"/>
      <c r="GOW242" s="188"/>
      <c r="GOX242" s="188"/>
      <c r="GOY242" s="188"/>
      <c r="GOZ242" s="188"/>
      <c r="GPA242" s="188"/>
      <c r="GPB242" s="188"/>
      <c r="GPC242" s="188"/>
      <c r="GPD242" s="188"/>
      <c r="GPE242" s="188"/>
      <c r="GPF242" s="188"/>
      <c r="GPG242" s="188"/>
      <c r="GPH242" s="188"/>
      <c r="GPI242" s="188"/>
      <c r="GPJ242" s="188"/>
      <c r="GPK242" s="188"/>
      <c r="GPL242" s="188"/>
      <c r="GPM242" s="188"/>
      <c r="GPN242" s="188"/>
      <c r="GPO242" s="188"/>
      <c r="GPP242" s="188"/>
      <c r="GPQ242" s="188"/>
      <c r="GPR242" s="188"/>
      <c r="GPS242" s="188"/>
      <c r="GPT242" s="188"/>
      <c r="GPU242" s="188"/>
      <c r="GPV242" s="188"/>
      <c r="GPW242" s="188"/>
      <c r="GPX242" s="188"/>
      <c r="GPY242" s="188"/>
      <c r="GPZ242" s="188"/>
      <c r="GQA242" s="188"/>
      <c r="GQB242" s="188"/>
      <c r="GQC242" s="188"/>
      <c r="GQD242" s="188"/>
      <c r="GQE242" s="188"/>
      <c r="GQF242" s="188"/>
      <c r="GQG242" s="188"/>
      <c r="GQH242" s="188"/>
      <c r="GQI242" s="188"/>
      <c r="GQJ242" s="188"/>
      <c r="GQK242" s="188"/>
      <c r="GQL242" s="188"/>
      <c r="GQM242" s="188"/>
      <c r="GQN242" s="188"/>
      <c r="GQO242" s="188"/>
      <c r="GQP242" s="188"/>
      <c r="GQQ242" s="188"/>
      <c r="GQR242" s="188"/>
      <c r="GQS242" s="188"/>
      <c r="GQT242" s="188"/>
      <c r="GQU242" s="188"/>
      <c r="GQV242" s="188"/>
      <c r="GQW242" s="188"/>
      <c r="GQX242" s="188"/>
      <c r="GQY242" s="188"/>
      <c r="GQZ242" s="188"/>
      <c r="GRA242" s="188"/>
      <c r="GRB242" s="188"/>
      <c r="GRC242" s="188"/>
      <c r="GRD242" s="188"/>
      <c r="GRE242" s="188"/>
      <c r="GRF242" s="188"/>
      <c r="GRG242" s="188"/>
      <c r="GRH242" s="188"/>
      <c r="GRI242" s="188"/>
      <c r="GRJ242" s="188"/>
      <c r="GRK242" s="188"/>
      <c r="GRL242" s="188"/>
      <c r="GRM242" s="188"/>
      <c r="GRN242" s="188"/>
      <c r="GRO242" s="188"/>
      <c r="GRP242" s="188"/>
      <c r="GRQ242" s="188"/>
      <c r="GRR242" s="188"/>
      <c r="GRS242" s="188"/>
      <c r="GRT242" s="188"/>
      <c r="GRU242" s="188"/>
      <c r="GRV242" s="188"/>
      <c r="GRW242" s="188"/>
      <c r="GRX242" s="188"/>
      <c r="GRY242" s="188"/>
      <c r="GRZ242" s="188"/>
      <c r="GSA242" s="188"/>
      <c r="GSB242" s="188"/>
      <c r="GSC242" s="188"/>
      <c r="GSD242" s="188"/>
      <c r="GSE242" s="188"/>
      <c r="GSF242" s="188"/>
      <c r="GSG242" s="188"/>
      <c r="GSH242" s="188"/>
      <c r="GSI242" s="188"/>
      <c r="GSJ242" s="188"/>
      <c r="GSK242" s="188"/>
      <c r="GSL242" s="188"/>
      <c r="GSM242" s="188"/>
      <c r="GSN242" s="188"/>
      <c r="GSO242" s="188"/>
      <c r="GSP242" s="188"/>
      <c r="GSQ242" s="188"/>
      <c r="GSR242" s="188"/>
      <c r="GSS242" s="188"/>
      <c r="GST242" s="188"/>
      <c r="GSU242" s="188"/>
      <c r="GSV242" s="188"/>
      <c r="GSW242" s="188"/>
      <c r="GSX242" s="188"/>
      <c r="GSY242" s="188"/>
      <c r="GSZ242" s="188"/>
      <c r="GTA242" s="188"/>
      <c r="GTB242" s="188"/>
      <c r="GTC242" s="188"/>
      <c r="GTD242" s="188"/>
      <c r="GTE242" s="188"/>
      <c r="GTF242" s="188"/>
      <c r="GTG242" s="188"/>
      <c r="GTH242" s="188"/>
      <c r="GTI242" s="188"/>
      <c r="GTJ242" s="188"/>
      <c r="GTK242" s="188"/>
      <c r="GTL242" s="188"/>
      <c r="GTM242" s="188"/>
      <c r="GTN242" s="188"/>
      <c r="GTO242" s="188"/>
      <c r="GTP242" s="188"/>
      <c r="GTQ242" s="188"/>
      <c r="GTR242" s="188"/>
      <c r="GTS242" s="188"/>
      <c r="GTT242" s="188"/>
      <c r="GTU242" s="188"/>
      <c r="GTV242" s="188"/>
      <c r="GTW242" s="188"/>
      <c r="GTX242" s="188"/>
      <c r="GTY242" s="188"/>
      <c r="GTZ242" s="188"/>
      <c r="GUA242" s="188"/>
      <c r="GUB242" s="188"/>
      <c r="GUC242" s="188"/>
      <c r="GUD242" s="188"/>
      <c r="GUE242" s="188"/>
      <c r="GUF242" s="188"/>
      <c r="GUG242" s="188"/>
      <c r="GUH242" s="188"/>
      <c r="GUI242" s="188"/>
      <c r="GUJ242" s="188"/>
      <c r="GUK242" s="188"/>
      <c r="GUL242" s="188"/>
      <c r="GUM242" s="188"/>
      <c r="GUN242" s="188"/>
      <c r="GUO242" s="188"/>
      <c r="GUP242" s="188"/>
      <c r="GUQ242" s="188"/>
      <c r="GUR242" s="188"/>
      <c r="GUS242" s="188"/>
      <c r="GUT242" s="188"/>
      <c r="GUU242" s="188"/>
      <c r="GUV242" s="188"/>
      <c r="GUW242" s="188"/>
      <c r="GUX242" s="188"/>
      <c r="GUY242" s="188"/>
      <c r="GUZ242" s="188"/>
      <c r="GVA242" s="188"/>
      <c r="GVB242" s="188"/>
      <c r="GVC242" s="188"/>
      <c r="GVD242" s="188"/>
      <c r="GVE242" s="188"/>
      <c r="GVF242" s="188"/>
      <c r="GVG242" s="188"/>
      <c r="GVH242" s="188"/>
      <c r="GVI242" s="188"/>
      <c r="GVJ242" s="188"/>
      <c r="GVK242" s="188"/>
      <c r="GVL242" s="188"/>
      <c r="GVM242" s="188"/>
      <c r="GVN242" s="188"/>
      <c r="GVO242" s="188"/>
      <c r="GVP242" s="188"/>
      <c r="GVQ242" s="188"/>
      <c r="GVR242" s="188"/>
      <c r="GVS242" s="188"/>
      <c r="GVT242" s="188"/>
      <c r="GVU242" s="188"/>
      <c r="GVV242" s="188"/>
      <c r="GVW242" s="188"/>
      <c r="GVX242" s="188"/>
      <c r="GVY242" s="188"/>
      <c r="GVZ242" s="188"/>
      <c r="GWA242" s="188"/>
      <c r="GWB242" s="188"/>
      <c r="GWC242" s="188"/>
      <c r="GWD242" s="188"/>
      <c r="GWE242" s="188"/>
      <c r="GWF242" s="188"/>
      <c r="GWG242" s="188"/>
      <c r="GWH242" s="188"/>
      <c r="GWI242" s="188"/>
      <c r="GWJ242" s="188"/>
      <c r="GWK242" s="188"/>
      <c r="GWL242" s="188"/>
      <c r="GWM242" s="188"/>
      <c r="GWN242" s="188"/>
      <c r="GWO242" s="188"/>
      <c r="GWP242" s="188"/>
      <c r="GWQ242" s="188"/>
      <c r="GWR242" s="188"/>
      <c r="GWS242" s="188"/>
      <c r="GWT242" s="188"/>
      <c r="GWU242" s="188"/>
      <c r="GWV242" s="188"/>
      <c r="GWW242" s="188"/>
      <c r="GWX242" s="188"/>
      <c r="GWY242" s="188"/>
      <c r="GWZ242" s="188"/>
      <c r="GXA242" s="188"/>
      <c r="GXB242" s="188"/>
      <c r="GXC242" s="188"/>
      <c r="GXD242" s="188"/>
      <c r="GXE242" s="188"/>
      <c r="GXF242" s="188"/>
      <c r="GXG242" s="188"/>
      <c r="GXH242" s="188"/>
      <c r="GXI242" s="188"/>
      <c r="GXJ242" s="188"/>
      <c r="GXK242" s="188"/>
      <c r="GXL242" s="188"/>
      <c r="GXM242" s="188"/>
      <c r="GXN242" s="188"/>
      <c r="GXO242" s="188"/>
      <c r="GXP242" s="188"/>
      <c r="GXQ242" s="188"/>
      <c r="GXR242" s="188"/>
      <c r="GXS242" s="188"/>
      <c r="GXT242" s="188"/>
      <c r="GXU242" s="188"/>
      <c r="GXV242" s="188"/>
      <c r="GXW242" s="188"/>
      <c r="GXX242" s="188"/>
      <c r="GXY242" s="188"/>
      <c r="GXZ242" s="188"/>
      <c r="GYA242" s="188"/>
      <c r="GYB242" s="188"/>
      <c r="GYC242" s="188"/>
      <c r="GYD242" s="188"/>
      <c r="GYE242" s="188"/>
      <c r="GYF242" s="188"/>
      <c r="GYG242" s="188"/>
      <c r="GYH242" s="188"/>
      <c r="GYI242" s="188"/>
      <c r="GYJ242" s="188"/>
      <c r="GYK242" s="188"/>
      <c r="GYL242" s="188"/>
      <c r="GYM242" s="188"/>
      <c r="GYN242" s="188"/>
      <c r="GYO242" s="188"/>
      <c r="GYP242" s="188"/>
      <c r="GYQ242" s="188"/>
      <c r="GYR242" s="188"/>
      <c r="GYS242" s="188"/>
      <c r="GYT242" s="188"/>
      <c r="GYU242" s="188"/>
      <c r="GYV242" s="188"/>
      <c r="GYW242" s="188"/>
      <c r="GYX242" s="188"/>
      <c r="GYY242" s="188"/>
      <c r="GYZ242" s="188"/>
      <c r="GZA242" s="188"/>
      <c r="GZB242" s="188"/>
      <c r="GZC242" s="188"/>
      <c r="GZD242" s="188"/>
      <c r="GZE242" s="188"/>
      <c r="GZF242" s="188"/>
      <c r="GZG242" s="188"/>
      <c r="GZH242" s="188"/>
      <c r="GZI242" s="188"/>
      <c r="GZJ242" s="188"/>
      <c r="GZK242" s="188"/>
      <c r="GZL242" s="188"/>
      <c r="GZM242" s="188"/>
      <c r="GZN242" s="188"/>
      <c r="GZO242" s="188"/>
      <c r="GZP242" s="188"/>
      <c r="GZQ242" s="188"/>
      <c r="GZR242" s="188"/>
      <c r="GZS242" s="188"/>
      <c r="GZT242" s="188"/>
      <c r="GZU242" s="188"/>
      <c r="GZV242" s="188"/>
      <c r="GZW242" s="188"/>
      <c r="GZX242" s="188"/>
      <c r="GZY242" s="188"/>
      <c r="GZZ242" s="188"/>
      <c r="HAA242" s="188"/>
      <c r="HAB242" s="188"/>
      <c r="HAC242" s="188"/>
      <c r="HAD242" s="188"/>
      <c r="HAE242" s="188"/>
      <c r="HAF242" s="188"/>
      <c r="HAG242" s="188"/>
      <c r="HAH242" s="188"/>
      <c r="HAI242" s="188"/>
      <c r="HAJ242" s="188"/>
      <c r="HAK242" s="188"/>
      <c r="HAL242" s="188"/>
      <c r="HAM242" s="188"/>
      <c r="HAN242" s="188"/>
      <c r="HAO242" s="188"/>
      <c r="HAP242" s="188"/>
      <c r="HAQ242" s="188"/>
      <c r="HAR242" s="188"/>
      <c r="HAS242" s="188"/>
      <c r="HAT242" s="188"/>
      <c r="HAU242" s="188"/>
      <c r="HAV242" s="188"/>
      <c r="HAW242" s="188"/>
      <c r="HAX242" s="188"/>
      <c r="HAY242" s="188"/>
      <c r="HAZ242" s="188"/>
      <c r="HBA242" s="188"/>
      <c r="HBB242" s="188"/>
      <c r="HBC242" s="188"/>
      <c r="HBD242" s="188"/>
      <c r="HBE242" s="188"/>
      <c r="HBF242" s="188"/>
      <c r="HBG242" s="188"/>
      <c r="HBH242" s="188"/>
      <c r="HBI242" s="188"/>
      <c r="HBJ242" s="188"/>
      <c r="HBK242" s="188"/>
      <c r="HBL242" s="188"/>
      <c r="HBM242" s="188"/>
      <c r="HBN242" s="188"/>
      <c r="HBO242" s="188"/>
      <c r="HBP242" s="188"/>
      <c r="HBQ242" s="188"/>
      <c r="HBR242" s="188"/>
      <c r="HBS242" s="188"/>
      <c r="HBT242" s="188"/>
      <c r="HBU242" s="188"/>
      <c r="HBV242" s="188"/>
      <c r="HBW242" s="188"/>
      <c r="HBX242" s="188"/>
      <c r="HBY242" s="188"/>
      <c r="HBZ242" s="188"/>
      <c r="HCA242" s="188"/>
      <c r="HCB242" s="188"/>
      <c r="HCC242" s="188"/>
      <c r="HCD242" s="188"/>
      <c r="HCE242" s="188"/>
      <c r="HCF242" s="188"/>
      <c r="HCG242" s="188"/>
      <c r="HCH242" s="188"/>
      <c r="HCI242" s="188"/>
      <c r="HCJ242" s="188"/>
      <c r="HCK242" s="188"/>
      <c r="HCL242" s="188"/>
      <c r="HCM242" s="188"/>
      <c r="HCN242" s="188"/>
      <c r="HCO242" s="188"/>
      <c r="HCP242" s="188"/>
      <c r="HCQ242" s="188"/>
      <c r="HCR242" s="188"/>
      <c r="HCS242" s="188"/>
      <c r="HCT242" s="188"/>
      <c r="HCU242" s="188"/>
      <c r="HCV242" s="188"/>
      <c r="HCW242" s="188"/>
      <c r="HCX242" s="188"/>
      <c r="HCY242" s="188"/>
      <c r="HCZ242" s="188"/>
      <c r="HDA242" s="188"/>
      <c r="HDB242" s="188"/>
      <c r="HDC242" s="188"/>
      <c r="HDD242" s="188"/>
      <c r="HDE242" s="188"/>
      <c r="HDF242" s="188"/>
      <c r="HDG242" s="188"/>
      <c r="HDH242" s="188"/>
      <c r="HDI242" s="188"/>
      <c r="HDJ242" s="188"/>
      <c r="HDK242" s="188"/>
      <c r="HDL242" s="188"/>
      <c r="HDM242" s="188"/>
      <c r="HDN242" s="188"/>
      <c r="HDO242" s="188"/>
      <c r="HDP242" s="188"/>
      <c r="HDQ242" s="188"/>
      <c r="HDR242" s="188"/>
      <c r="HDS242" s="188"/>
      <c r="HDT242" s="188"/>
      <c r="HDU242" s="188"/>
      <c r="HDV242" s="188"/>
      <c r="HDW242" s="188"/>
      <c r="HDX242" s="188"/>
      <c r="HDY242" s="188"/>
      <c r="HDZ242" s="188"/>
      <c r="HEA242" s="188"/>
      <c r="HEB242" s="188"/>
      <c r="HEC242" s="188"/>
      <c r="HED242" s="188"/>
      <c r="HEE242" s="188"/>
      <c r="HEF242" s="188"/>
      <c r="HEG242" s="188"/>
      <c r="HEH242" s="188"/>
      <c r="HEI242" s="188"/>
      <c r="HEJ242" s="188"/>
      <c r="HEK242" s="188"/>
      <c r="HEL242" s="188"/>
      <c r="HEM242" s="188"/>
      <c r="HEN242" s="188"/>
      <c r="HEO242" s="188"/>
      <c r="HEP242" s="188"/>
      <c r="HEQ242" s="188"/>
      <c r="HER242" s="188"/>
      <c r="HES242" s="188"/>
      <c r="HET242" s="188"/>
      <c r="HEU242" s="188"/>
      <c r="HEV242" s="188"/>
      <c r="HEW242" s="188"/>
      <c r="HEX242" s="188"/>
      <c r="HEY242" s="188"/>
      <c r="HEZ242" s="188"/>
      <c r="HFA242" s="188"/>
      <c r="HFB242" s="188"/>
      <c r="HFC242" s="188"/>
      <c r="HFD242" s="188"/>
      <c r="HFE242" s="188"/>
      <c r="HFF242" s="188"/>
      <c r="HFG242" s="188"/>
      <c r="HFH242" s="188"/>
      <c r="HFI242" s="188"/>
      <c r="HFJ242" s="188"/>
      <c r="HFK242" s="188"/>
      <c r="HFL242" s="188"/>
      <c r="HFM242" s="188"/>
      <c r="HFN242" s="188"/>
      <c r="HFO242" s="188"/>
      <c r="HFP242" s="188"/>
      <c r="HFQ242" s="188"/>
      <c r="HFR242" s="188"/>
      <c r="HFS242" s="188"/>
      <c r="HFT242" s="188"/>
      <c r="HFU242" s="188"/>
      <c r="HFV242" s="188"/>
      <c r="HFW242" s="188"/>
      <c r="HFX242" s="188"/>
      <c r="HFY242" s="188"/>
      <c r="HFZ242" s="188"/>
      <c r="HGA242" s="188"/>
      <c r="HGB242" s="188"/>
      <c r="HGC242" s="188"/>
      <c r="HGD242" s="188"/>
      <c r="HGE242" s="188"/>
      <c r="HGF242" s="188"/>
      <c r="HGG242" s="188"/>
      <c r="HGH242" s="188"/>
      <c r="HGI242" s="188"/>
      <c r="HGJ242" s="188"/>
      <c r="HGK242" s="188"/>
      <c r="HGL242" s="188"/>
      <c r="HGM242" s="188"/>
      <c r="HGN242" s="188"/>
      <c r="HGO242" s="188"/>
      <c r="HGP242" s="188"/>
      <c r="HGQ242" s="188"/>
      <c r="HGR242" s="188"/>
      <c r="HGS242" s="188"/>
      <c r="HGT242" s="188"/>
      <c r="HGU242" s="188"/>
      <c r="HGV242" s="188"/>
      <c r="HGW242" s="188"/>
      <c r="HGX242" s="188"/>
      <c r="HGY242" s="188"/>
      <c r="HGZ242" s="188"/>
      <c r="HHA242" s="188"/>
      <c r="HHB242" s="188"/>
      <c r="HHC242" s="188"/>
      <c r="HHD242" s="188"/>
      <c r="HHE242" s="188"/>
      <c r="HHF242" s="188"/>
      <c r="HHG242" s="188"/>
      <c r="HHH242" s="188"/>
      <c r="HHI242" s="188"/>
      <c r="HHJ242" s="188"/>
      <c r="HHK242" s="188"/>
      <c r="HHL242" s="188"/>
      <c r="HHM242" s="188"/>
      <c r="HHN242" s="188"/>
      <c r="HHO242" s="188"/>
      <c r="HHP242" s="188"/>
      <c r="HHQ242" s="188"/>
      <c r="HHR242" s="188"/>
      <c r="HHS242" s="188"/>
      <c r="HHT242" s="188"/>
      <c r="HHU242" s="188"/>
      <c r="HHV242" s="188"/>
      <c r="HHW242" s="188"/>
      <c r="HHX242" s="188"/>
      <c r="HHY242" s="188"/>
      <c r="HHZ242" s="188"/>
      <c r="HIA242" s="188"/>
      <c r="HIB242" s="188"/>
      <c r="HIC242" s="188"/>
      <c r="HID242" s="188"/>
      <c r="HIE242" s="188"/>
      <c r="HIF242" s="188"/>
      <c r="HIG242" s="188"/>
      <c r="HIH242" s="188"/>
      <c r="HII242" s="188"/>
      <c r="HIJ242" s="188"/>
      <c r="HIK242" s="188"/>
      <c r="HIL242" s="188"/>
      <c r="HIM242" s="188"/>
      <c r="HIN242" s="188"/>
      <c r="HIO242" s="188"/>
      <c r="HIP242" s="188"/>
      <c r="HIQ242" s="188"/>
      <c r="HIR242" s="188"/>
      <c r="HIS242" s="188"/>
      <c r="HIT242" s="188"/>
      <c r="HIU242" s="188"/>
      <c r="HIV242" s="188"/>
      <c r="HIW242" s="188"/>
      <c r="HIX242" s="188"/>
      <c r="HIY242" s="188"/>
      <c r="HIZ242" s="188"/>
      <c r="HJA242" s="188"/>
      <c r="HJB242" s="188"/>
      <c r="HJC242" s="188"/>
      <c r="HJD242" s="188"/>
      <c r="HJE242" s="188"/>
      <c r="HJF242" s="188"/>
      <c r="HJG242" s="188"/>
      <c r="HJH242" s="188"/>
      <c r="HJI242" s="188"/>
      <c r="HJJ242" s="188"/>
      <c r="HJK242" s="188"/>
      <c r="HJL242" s="188"/>
      <c r="HJM242" s="188"/>
      <c r="HJN242" s="188"/>
      <c r="HJO242" s="188"/>
      <c r="HJP242" s="188"/>
      <c r="HJQ242" s="188"/>
      <c r="HJR242" s="188"/>
      <c r="HJS242" s="188"/>
      <c r="HJT242" s="188"/>
      <c r="HJU242" s="188"/>
      <c r="HJV242" s="188"/>
      <c r="HJW242" s="188"/>
      <c r="HJX242" s="188"/>
      <c r="HJY242" s="188"/>
      <c r="HJZ242" s="188"/>
      <c r="HKA242" s="188"/>
      <c r="HKB242" s="188"/>
      <c r="HKC242" s="188"/>
      <c r="HKD242" s="188"/>
      <c r="HKE242" s="188"/>
      <c r="HKF242" s="188"/>
      <c r="HKG242" s="188"/>
      <c r="HKH242" s="188"/>
      <c r="HKI242" s="188"/>
      <c r="HKJ242" s="188"/>
      <c r="HKK242" s="188"/>
      <c r="HKL242" s="188"/>
      <c r="HKM242" s="188"/>
      <c r="HKN242" s="188"/>
      <c r="HKO242" s="188"/>
      <c r="HKP242" s="188"/>
      <c r="HKQ242" s="188"/>
      <c r="HKR242" s="188"/>
      <c r="HKS242" s="188"/>
      <c r="HKT242" s="188"/>
      <c r="HKU242" s="188"/>
      <c r="HKV242" s="188"/>
      <c r="HKW242" s="188"/>
      <c r="HKX242" s="188"/>
      <c r="HKY242" s="188"/>
      <c r="HKZ242" s="188"/>
      <c r="HLA242" s="188"/>
      <c r="HLB242" s="188"/>
      <c r="HLC242" s="188"/>
      <c r="HLD242" s="188"/>
      <c r="HLE242" s="188"/>
      <c r="HLF242" s="188"/>
      <c r="HLG242" s="188"/>
      <c r="HLH242" s="188"/>
      <c r="HLI242" s="188"/>
      <c r="HLJ242" s="188"/>
      <c r="HLK242" s="188"/>
      <c r="HLL242" s="188"/>
      <c r="HLM242" s="188"/>
      <c r="HLN242" s="188"/>
      <c r="HLO242" s="188"/>
      <c r="HLP242" s="188"/>
      <c r="HLQ242" s="188"/>
      <c r="HLR242" s="188"/>
      <c r="HLS242" s="188"/>
      <c r="HLT242" s="188"/>
      <c r="HLU242" s="188"/>
      <c r="HLV242" s="188"/>
      <c r="HLW242" s="188"/>
      <c r="HLX242" s="188"/>
      <c r="HLY242" s="188"/>
      <c r="HLZ242" s="188"/>
      <c r="HMA242" s="188"/>
      <c r="HMB242" s="188"/>
      <c r="HMC242" s="188"/>
      <c r="HMD242" s="188"/>
      <c r="HME242" s="188"/>
      <c r="HMF242" s="188"/>
      <c r="HMG242" s="188"/>
      <c r="HMH242" s="188"/>
      <c r="HMI242" s="188"/>
      <c r="HMJ242" s="188"/>
      <c r="HMK242" s="188"/>
      <c r="HML242" s="188"/>
      <c r="HMM242" s="188"/>
      <c r="HMN242" s="188"/>
      <c r="HMO242" s="188"/>
      <c r="HMP242" s="188"/>
      <c r="HMQ242" s="188"/>
      <c r="HMR242" s="188"/>
      <c r="HMS242" s="188"/>
      <c r="HMT242" s="188"/>
      <c r="HMU242" s="188"/>
      <c r="HMV242" s="188"/>
      <c r="HMW242" s="188"/>
      <c r="HMX242" s="188"/>
      <c r="HMY242" s="188"/>
      <c r="HMZ242" s="188"/>
      <c r="HNA242" s="188"/>
      <c r="HNB242" s="188"/>
      <c r="HNC242" s="188"/>
      <c r="HND242" s="188"/>
      <c r="HNE242" s="188"/>
      <c r="HNF242" s="188"/>
      <c r="HNG242" s="188"/>
      <c r="HNH242" s="188"/>
      <c r="HNI242" s="188"/>
      <c r="HNJ242" s="188"/>
      <c r="HNK242" s="188"/>
      <c r="HNL242" s="188"/>
      <c r="HNM242" s="188"/>
      <c r="HNN242" s="188"/>
      <c r="HNO242" s="188"/>
      <c r="HNP242" s="188"/>
      <c r="HNQ242" s="188"/>
      <c r="HNR242" s="188"/>
      <c r="HNS242" s="188"/>
      <c r="HNT242" s="188"/>
      <c r="HNU242" s="188"/>
      <c r="HNV242" s="188"/>
      <c r="HNW242" s="188"/>
      <c r="HNX242" s="188"/>
      <c r="HNY242" s="188"/>
      <c r="HNZ242" s="188"/>
      <c r="HOA242" s="188"/>
      <c r="HOB242" s="188"/>
      <c r="HOC242" s="188"/>
      <c r="HOD242" s="188"/>
      <c r="HOE242" s="188"/>
      <c r="HOF242" s="188"/>
      <c r="HOG242" s="188"/>
      <c r="HOH242" s="188"/>
      <c r="HOI242" s="188"/>
      <c r="HOJ242" s="188"/>
      <c r="HOK242" s="188"/>
      <c r="HOL242" s="188"/>
      <c r="HOM242" s="188"/>
      <c r="HON242" s="188"/>
      <c r="HOO242" s="188"/>
      <c r="HOP242" s="188"/>
      <c r="HOQ242" s="188"/>
      <c r="HOR242" s="188"/>
      <c r="HOS242" s="188"/>
      <c r="HOT242" s="188"/>
      <c r="HOU242" s="188"/>
      <c r="HOV242" s="188"/>
      <c r="HOW242" s="188"/>
      <c r="HOX242" s="188"/>
      <c r="HOY242" s="188"/>
      <c r="HOZ242" s="188"/>
      <c r="HPA242" s="188"/>
      <c r="HPB242" s="188"/>
      <c r="HPC242" s="188"/>
      <c r="HPD242" s="188"/>
      <c r="HPE242" s="188"/>
      <c r="HPF242" s="188"/>
      <c r="HPG242" s="188"/>
      <c r="HPH242" s="188"/>
      <c r="HPI242" s="188"/>
      <c r="HPJ242" s="188"/>
      <c r="HPK242" s="188"/>
      <c r="HPL242" s="188"/>
      <c r="HPM242" s="188"/>
      <c r="HPN242" s="188"/>
      <c r="HPO242" s="188"/>
      <c r="HPP242" s="188"/>
      <c r="HPQ242" s="188"/>
      <c r="HPR242" s="188"/>
      <c r="HPS242" s="188"/>
      <c r="HPT242" s="188"/>
      <c r="HPU242" s="188"/>
      <c r="HPV242" s="188"/>
      <c r="HPW242" s="188"/>
      <c r="HPX242" s="188"/>
      <c r="HPY242" s="188"/>
      <c r="HPZ242" s="188"/>
      <c r="HQA242" s="188"/>
      <c r="HQB242" s="188"/>
      <c r="HQC242" s="188"/>
      <c r="HQD242" s="188"/>
      <c r="HQE242" s="188"/>
      <c r="HQF242" s="188"/>
      <c r="HQG242" s="188"/>
      <c r="HQH242" s="188"/>
      <c r="HQI242" s="188"/>
      <c r="HQJ242" s="188"/>
      <c r="HQK242" s="188"/>
      <c r="HQL242" s="188"/>
      <c r="HQM242" s="188"/>
      <c r="HQN242" s="188"/>
      <c r="HQO242" s="188"/>
      <c r="HQP242" s="188"/>
      <c r="HQQ242" s="188"/>
      <c r="HQR242" s="188"/>
      <c r="HQS242" s="188"/>
      <c r="HQT242" s="188"/>
      <c r="HQU242" s="188"/>
      <c r="HQV242" s="188"/>
      <c r="HQW242" s="188"/>
      <c r="HQX242" s="188"/>
      <c r="HQY242" s="188"/>
      <c r="HQZ242" s="188"/>
      <c r="HRA242" s="188"/>
      <c r="HRB242" s="188"/>
      <c r="HRC242" s="188"/>
      <c r="HRD242" s="188"/>
      <c r="HRE242" s="188"/>
      <c r="HRF242" s="188"/>
      <c r="HRG242" s="188"/>
      <c r="HRH242" s="188"/>
      <c r="HRI242" s="188"/>
      <c r="HRJ242" s="188"/>
      <c r="HRK242" s="188"/>
      <c r="HRL242" s="188"/>
      <c r="HRM242" s="188"/>
      <c r="HRN242" s="188"/>
      <c r="HRO242" s="188"/>
      <c r="HRP242" s="188"/>
      <c r="HRQ242" s="188"/>
      <c r="HRR242" s="188"/>
      <c r="HRS242" s="188"/>
      <c r="HRT242" s="188"/>
      <c r="HRU242" s="188"/>
      <c r="HRV242" s="188"/>
      <c r="HRW242" s="188"/>
      <c r="HRX242" s="188"/>
      <c r="HRY242" s="188"/>
      <c r="HRZ242" s="188"/>
      <c r="HSA242" s="188"/>
      <c r="HSB242" s="188"/>
      <c r="HSC242" s="188"/>
      <c r="HSD242" s="188"/>
      <c r="HSE242" s="188"/>
      <c r="HSF242" s="188"/>
      <c r="HSG242" s="188"/>
      <c r="HSH242" s="188"/>
      <c r="HSI242" s="188"/>
      <c r="HSJ242" s="188"/>
      <c r="HSK242" s="188"/>
      <c r="HSL242" s="188"/>
      <c r="HSM242" s="188"/>
      <c r="HSN242" s="188"/>
      <c r="HSO242" s="188"/>
      <c r="HSP242" s="188"/>
      <c r="HSQ242" s="188"/>
      <c r="HSR242" s="188"/>
      <c r="HSS242" s="188"/>
      <c r="HST242" s="188"/>
      <c r="HSU242" s="188"/>
      <c r="HSV242" s="188"/>
      <c r="HSW242" s="188"/>
      <c r="HSX242" s="188"/>
      <c r="HSY242" s="188"/>
      <c r="HSZ242" s="188"/>
      <c r="HTA242" s="188"/>
      <c r="HTB242" s="188"/>
      <c r="HTC242" s="188"/>
      <c r="HTD242" s="188"/>
      <c r="HTE242" s="188"/>
      <c r="HTF242" s="188"/>
      <c r="HTG242" s="188"/>
      <c r="HTH242" s="188"/>
      <c r="HTI242" s="188"/>
      <c r="HTJ242" s="188"/>
      <c r="HTK242" s="188"/>
      <c r="HTL242" s="188"/>
      <c r="HTM242" s="188"/>
      <c r="HTN242" s="188"/>
      <c r="HTO242" s="188"/>
      <c r="HTP242" s="188"/>
      <c r="HTQ242" s="188"/>
      <c r="HTR242" s="188"/>
      <c r="HTS242" s="188"/>
      <c r="HTT242" s="188"/>
      <c r="HTU242" s="188"/>
      <c r="HTV242" s="188"/>
      <c r="HTW242" s="188"/>
      <c r="HTX242" s="188"/>
      <c r="HTY242" s="188"/>
      <c r="HTZ242" s="188"/>
      <c r="HUA242" s="188"/>
      <c r="HUB242" s="188"/>
      <c r="HUC242" s="188"/>
      <c r="HUD242" s="188"/>
      <c r="HUE242" s="188"/>
      <c r="HUF242" s="188"/>
      <c r="HUG242" s="188"/>
      <c r="HUH242" s="188"/>
      <c r="HUI242" s="188"/>
      <c r="HUJ242" s="188"/>
      <c r="HUK242" s="188"/>
      <c r="HUL242" s="188"/>
      <c r="HUM242" s="188"/>
      <c r="HUN242" s="188"/>
      <c r="HUO242" s="188"/>
      <c r="HUP242" s="188"/>
      <c r="HUQ242" s="188"/>
      <c r="HUR242" s="188"/>
      <c r="HUS242" s="188"/>
      <c r="HUT242" s="188"/>
      <c r="HUU242" s="188"/>
      <c r="HUV242" s="188"/>
      <c r="HUW242" s="188"/>
      <c r="HUX242" s="188"/>
      <c r="HUY242" s="188"/>
      <c r="HUZ242" s="188"/>
      <c r="HVA242" s="188"/>
      <c r="HVB242" s="188"/>
      <c r="HVC242" s="188"/>
      <c r="HVD242" s="188"/>
      <c r="HVE242" s="188"/>
      <c r="HVF242" s="188"/>
      <c r="HVG242" s="188"/>
      <c r="HVH242" s="188"/>
      <c r="HVI242" s="188"/>
      <c r="HVJ242" s="188"/>
      <c r="HVK242" s="188"/>
      <c r="HVL242" s="188"/>
      <c r="HVM242" s="188"/>
      <c r="HVN242" s="188"/>
      <c r="HVO242" s="188"/>
      <c r="HVP242" s="188"/>
      <c r="HVQ242" s="188"/>
      <c r="HVR242" s="188"/>
      <c r="HVS242" s="188"/>
      <c r="HVT242" s="188"/>
      <c r="HVU242" s="188"/>
      <c r="HVV242" s="188"/>
      <c r="HVW242" s="188"/>
      <c r="HVX242" s="188"/>
      <c r="HVY242" s="188"/>
      <c r="HVZ242" s="188"/>
      <c r="HWA242" s="188"/>
      <c r="HWB242" s="188"/>
      <c r="HWC242" s="188"/>
      <c r="HWD242" s="188"/>
      <c r="HWE242" s="188"/>
      <c r="HWF242" s="188"/>
      <c r="HWG242" s="188"/>
      <c r="HWH242" s="188"/>
      <c r="HWI242" s="188"/>
      <c r="HWJ242" s="188"/>
      <c r="HWK242" s="188"/>
      <c r="HWL242" s="188"/>
      <c r="HWM242" s="188"/>
      <c r="HWN242" s="188"/>
      <c r="HWO242" s="188"/>
      <c r="HWP242" s="188"/>
      <c r="HWQ242" s="188"/>
      <c r="HWR242" s="188"/>
      <c r="HWS242" s="188"/>
      <c r="HWT242" s="188"/>
      <c r="HWU242" s="188"/>
      <c r="HWV242" s="188"/>
      <c r="HWW242" s="188"/>
      <c r="HWX242" s="188"/>
      <c r="HWY242" s="188"/>
      <c r="HWZ242" s="188"/>
      <c r="HXA242" s="188"/>
      <c r="HXB242" s="188"/>
      <c r="HXC242" s="188"/>
      <c r="HXD242" s="188"/>
      <c r="HXE242" s="188"/>
      <c r="HXF242" s="188"/>
      <c r="HXG242" s="188"/>
      <c r="HXH242" s="188"/>
      <c r="HXI242" s="188"/>
      <c r="HXJ242" s="188"/>
      <c r="HXK242" s="188"/>
      <c r="HXL242" s="188"/>
      <c r="HXM242" s="188"/>
      <c r="HXN242" s="188"/>
      <c r="HXO242" s="188"/>
      <c r="HXP242" s="188"/>
      <c r="HXQ242" s="188"/>
      <c r="HXR242" s="188"/>
      <c r="HXS242" s="188"/>
      <c r="HXT242" s="188"/>
      <c r="HXU242" s="188"/>
      <c r="HXV242" s="188"/>
      <c r="HXW242" s="188"/>
      <c r="HXX242" s="188"/>
      <c r="HXY242" s="188"/>
      <c r="HXZ242" s="188"/>
      <c r="HYA242" s="188"/>
      <c r="HYB242" s="188"/>
      <c r="HYC242" s="188"/>
      <c r="HYD242" s="188"/>
      <c r="HYE242" s="188"/>
      <c r="HYF242" s="188"/>
      <c r="HYG242" s="188"/>
      <c r="HYH242" s="188"/>
      <c r="HYI242" s="188"/>
      <c r="HYJ242" s="188"/>
      <c r="HYK242" s="188"/>
      <c r="HYL242" s="188"/>
      <c r="HYM242" s="188"/>
      <c r="HYN242" s="188"/>
      <c r="HYO242" s="188"/>
      <c r="HYP242" s="188"/>
      <c r="HYQ242" s="188"/>
      <c r="HYR242" s="188"/>
      <c r="HYS242" s="188"/>
      <c r="HYT242" s="188"/>
      <c r="HYU242" s="188"/>
      <c r="HYV242" s="188"/>
      <c r="HYW242" s="188"/>
      <c r="HYX242" s="188"/>
      <c r="HYY242" s="188"/>
      <c r="HYZ242" s="188"/>
      <c r="HZA242" s="188"/>
      <c r="HZB242" s="188"/>
      <c r="HZC242" s="188"/>
      <c r="HZD242" s="188"/>
      <c r="HZE242" s="188"/>
      <c r="HZF242" s="188"/>
      <c r="HZG242" s="188"/>
      <c r="HZH242" s="188"/>
      <c r="HZI242" s="188"/>
      <c r="HZJ242" s="188"/>
      <c r="HZK242" s="188"/>
      <c r="HZL242" s="188"/>
      <c r="HZM242" s="188"/>
      <c r="HZN242" s="188"/>
      <c r="HZO242" s="188"/>
      <c r="HZP242" s="188"/>
      <c r="HZQ242" s="188"/>
      <c r="HZR242" s="188"/>
      <c r="HZS242" s="188"/>
      <c r="HZT242" s="188"/>
      <c r="HZU242" s="188"/>
      <c r="HZV242" s="188"/>
      <c r="HZW242" s="188"/>
      <c r="HZX242" s="188"/>
      <c r="HZY242" s="188"/>
      <c r="HZZ242" s="188"/>
      <c r="IAA242" s="188"/>
      <c r="IAB242" s="188"/>
      <c r="IAC242" s="188"/>
      <c r="IAD242" s="188"/>
      <c r="IAE242" s="188"/>
      <c r="IAF242" s="188"/>
      <c r="IAG242" s="188"/>
      <c r="IAH242" s="188"/>
      <c r="IAI242" s="188"/>
      <c r="IAJ242" s="188"/>
      <c r="IAK242" s="188"/>
      <c r="IAL242" s="188"/>
      <c r="IAM242" s="188"/>
      <c r="IAN242" s="188"/>
      <c r="IAO242" s="188"/>
      <c r="IAP242" s="188"/>
      <c r="IAQ242" s="188"/>
      <c r="IAR242" s="188"/>
      <c r="IAS242" s="188"/>
      <c r="IAT242" s="188"/>
      <c r="IAU242" s="188"/>
      <c r="IAV242" s="188"/>
      <c r="IAW242" s="188"/>
      <c r="IAX242" s="188"/>
      <c r="IAY242" s="188"/>
      <c r="IAZ242" s="188"/>
      <c r="IBA242" s="188"/>
      <c r="IBB242" s="188"/>
      <c r="IBC242" s="188"/>
      <c r="IBD242" s="188"/>
      <c r="IBE242" s="188"/>
      <c r="IBF242" s="188"/>
      <c r="IBG242" s="188"/>
      <c r="IBH242" s="188"/>
      <c r="IBI242" s="188"/>
      <c r="IBJ242" s="188"/>
      <c r="IBK242" s="188"/>
      <c r="IBL242" s="188"/>
      <c r="IBM242" s="188"/>
      <c r="IBN242" s="188"/>
      <c r="IBO242" s="188"/>
      <c r="IBP242" s="188"/>
      <c r="IBQ242" s="188"/>
      <c r="IBR242" s="188"/>
      <c r="IBS242" s="188"/>
      <c r="IBT242" s="188"/>
      <c r="IBU242" s="188"/>
      <c r="IBV242" s="188"/>
      <c r="IBW242" s="188"/>
      <c r="IBX242" s="188"/>
      <c r="IBY242" s="188"/>
      <c r="IBZ242" s="188"/>
      <c r="ICA242" s="188"/>
      <c r="ICB242" s="188"/>
      <c r="ICC242" s="188"/>
      <c r="ICD242" s="188"/>
      <c r="ICE242" s="188"/>
      <c r="ICF242" s="188"/>
      <c r="ICG242" s="188"/>
      <c r="ICH242" s="188"/>
      <c r="ICI242" s="188"/>
      <c r="ICJ242" s="188"/>
      <c r="ICK242" s="188"/>
      <c r="ICL242" s="188"/>
      <c r="ICM242" s="188"/>
      <c r="ICN242" s="188"/>
      <c r="ICO242" s="188"/>
      <c r="ICP242" s="188"/>
      <c r="ICQ242" s="188"/>
      <c r="ICR242" s="188"/>
      <c r="ICS242" s="188"/>
      <c r="ICT242" s="188"/>
      <c r="ICU242" s="188"/>
      <c r="ICV242" s="188"/>
      <c r="ICW242" s="188"/>
      <c r="ICX242" s="188"/>
      <c r="ICY242" s="188"/>
      <c r="ICZ242" s="188"/>
      <c r="IDA242" s="188"/>
      <c r="IDB242" s="188"/>
      <c r="IDC242" s="188"/>
      <c r="IDD242" s="188"/>
      <c r="IDE242" s="188"/>
      <c r="IDF242" s="188"/>
      <c r="IDG242" s="188"/>
      <c r="IDH242" s="188"/>
      <c r="IDI242" s="188"/>
      <c r="IDJ242" s="188"/>
      <c r="IDK242" s="188"/>
      <c r="IDL242" s="188"/>
      <c r="IDM242" s="188"/>
      <c r="IDN242" s="188"/>
      <c r="IDO242" s="188"/>
      <c r="IDP242" s="188"/>
      <c r="IDQ242" s="188"/>
      <c r="IDR242" s="188"/>
      <c r="IDS242" s="188"/>
      <c r="IDT242" s="188"/>
      <c r="IDU242" s="188"/>
      <c r="IDV242" s="188"/>
      <c r="IDW242" s="188"/>
      <c r="IDX242" s="188"/>
      <c r="IDY242" s="188"/>
      <c r="IDZ242" s="188"/>
      <c r="IEA242" s="188"/>
      <c r="IEB242" s="188"/>
      <c r="IEC242" s="188"/>
      <c r="IED242" s="188"/>
      <c r="IEE242" s="188"/>
      <c r="IEF242" s="188"/>
      <c r="IEG242" s="188"/>
      <c r="IEH242" s="188"/>
      <c r="IEI242" s="188"/>
      <c r="IEJ242" s="188"/>
      <c r="IEK242" s="188"/>
      <c r="IEL242" s="188"/>
      <c r="IEM242" s="188"/>
      <c r="IEN242" s="188"/>
      <c r="IEO242" s="188"/>
      <c r="IEP242" s="188"/>
      <c r="IEQ242" s="188"/>
      <c r="IER242" s="188"/>
      <c r="IES242" s="188"/>
      <c r="IET242" s="188"/>
      <c r="IEU242" s="188"/>
      <c r="IEV242" s="188"/>
      <c r="IEW242" s="188"/>
      <c r="IEX242" s="188"/>
      <c r="IEY242" s="188"/>
      <c r="IEZ242" s="188"/>
      <c r="IFA242" s="188"/>
      <c r="IFB242" s="188"/>
      <c r="IFC242" s="188"/>
      <c r="IFD242" s="188"/>
      <c r="IFE242" s="188"/>
      <c r="IFF242" s="188"/>
      <c r="IFG242" s="188"/>
      <c r="IFH242" s="188"/>
      <c r="IFI242" s="188"/>
      <c r="IFJ242" s="188"/>
      <c r="IFK242" s="188"/>
      <c r="IFL242" s="188"/>
      <c r="IFM242" s="188"/>
      <c r="IFN242" s="188"/>
      <c r="IFO242" s="188"/>
      <c r="IFP242" s="188"/>
      <c r="IFQ242" s="188"/>
      <c r="IFR242" s="188"/>
      <c r="IFS242" s="188"/>
      <c r="IFT242" s="188"/>
      <c r="IFU242" s="188"/>
      <c r="IFV242" s="188"/>
      <c r="IFW242" s="188"/>
      <c r="IFX242" s="188"/>
      <c r="IFY242" s="188"/>
      <c r="IFZ242" s="188"/>
      <c r="IGA242" s="188"/>
      <c r="IGB242" s="188"/>
      <c r="IGC242" s="188"/>
      <c r="IGD242" s="188"/>
      <c r="IGE242" s="188"/>
      <c r="IGF242" s="188"/>
      <c r="IGG242" s="188"/>
      <c r="IGH242" s="188"/>
      <c r="IGI242" s="188"/>
      <c r="IGJ242" s="188"/>
      <c r="IGK242" s="188"/>
      <c r="IGL242" s="188"/>
      <c r="IGM242" s="188"/>
      <c r="IGN242" s="188"/>
      <c r="IGO242" s="188"/>
      <c r="IGP242" s="188"/>
      <c r="IGQ242" s="188"/>
      <c r="IGR242" s="188"/>
      <c r="IGS242" s="188"/>
      <c r="IGT242" s="188"/>
      <c r="IGU242" s="188"/>
      <c r="IGV242" s="188"/>
      <c r="IGW242" s="188"/>
      <c r="IGX242" s="188"/>
      <c r="IGY242" s="188"/>
      <c r="IGZ242" s="188"/>
      <c r="IHA242" s="188"/>
      <c r="IHB242" s="188"/>
      <c r="IHC242" s="188"/>
      <c r="IHD242" s="188"/>
      <c r="IHE242" s="188"/>
      <c r="IHF242" s="188"/>
      <c r="IHG242" s="188"/>
      <c r="IHH242" s="188"/>
      <c r="IHI242" s="188"/>
      <c r="IHJ242" s="188"/>
      <c r="IHK242" s="188"/>
      <c r="IHL242" s="188"/>
      <c r="IHM242" s="188"/>
      <c r="IHN242" s="188"/>
      <c r="IHO242" s="188"/>
      <c r="IHP242" s="188"/>
      <c r="IHQ242" s="188"/>
      <c r="IHR242" s="188"/>
      <c r="IHS242" s="188"/>
      <c r="IHT242" s="188"/>
      <c r="IHU242" s="188"/>
      <c r="IHV242" s="188"/>
      <c r="IHW242" s="188"/>
      <c r="IHX242" s="188"/>
      <c r="IHY242" s="188"/>
      <c r="IHZ242" s="188"/>
      <c r="IIA242" s="188"/>
      <c r="IIB242" s="188"/>
      <c r="IIC242" s="188"/>
      <c r="IID242" s="188"/>
      <c r="IIE242" s="188"/>
      <c r="IIF242" s="188"/>
      <c r="IIG242" s="188"/>
      <c r="IIH242" s="188"/>
      <c r="III242" s="188"/>
      <c r="IIJ242" s="188"/>
      <c r="IIK242" s="188"/>
      <c r="IIL242" s="188"/>
      <c r="IIM242" s="188"/>
      <c r="IIN242" s="188"/>
      <c r="IIO242" s="188"/>
      <c r="IIP242" s="188"/>
      <c r="IIQ242" s="188"/>
      <c r="IIR242" s="188"/>
      <c r="IIS242" s="188"/>
      <c r="IIT242" s="188"/>
      <c r="IIU242" s="188"/>
      <c r="IIV242" s="188"/>
      <c r="IIW242" s="188"/>
      <c r="IIX242" s="188"/>
      <c r="IIY242" s="188"/>
      <c r="IIZ242" s="188"/>
      <c r="IJA242" s="188"/>
      <c r="IJB242" s="188"/>
      <c r="IJC242" s="188"/>
      <c r="IJD242" s="188"/>
      <c r="IJE242" s="188"/>
      <c r="IJF242" s="188"/>
      <c r="IJG242" s="188"/>
      <c r="IJH242" s="188"/>
      <c r="IJI242" s="188"/>
      <c r="IJJ242" s="188"/>
      <c r="IJK242" s="188"/>
      <c r="IJL242" s="188"/>
      <c r="IJM242" s="188"/>
      <c r="IJN242" s="188"/>
      <c r="IJO242" s="188"/>
      <c r="IJP242" s="188"/>
      <c r="IJQ242" s="188"/>
      <c r="IJR242" s="188"/>
      <c r="IJS242" s="188"/>
      <c r="IJT242" s="188"/>
      <c r="IJU242" s="188"/>
      <c r="IJV242" s="188"/>
      <c r="IJW242" s="188"/>
      <c r="IJX242" s="188"/>
      <c r="IJY242" s="188"/>
      <c r="IJZ242" s="188"/>
      <c r="IKA242" s="188"/>
      <c r="IKB242" s="188"/>
      <c r="IKC242" s="188"/>
      <c r="IKD242" s="188"/>
      <c r="IKE242" s="188"/>
      <c r="IKF242" s="188"/>
      <c r="IKG242" s="188"/>
      <c r="IKH242" s="188"/>
      <c r="IKI242" s="188"/>
      <c r="IKJ242" s="188"/>
      <c r="IKK242" s="188"/>
      <c r="IKL242" s="188"/>
      <c r="IKM242" s="188"/>
      <c r="IKN242" s="188"/>
      <c r="IKO242" s="188"/>
      <c r="IKP242" s="188"/>
      <c r="IKQ242" s="188"/>
      <c r="IKR242" s="188"/>
      <c r="IKS242" s="188"/>
      <c r="IKT242" s="188"/>
      <c r="IKU242" s="188"/>
      <c r="IKV242" s="188"/>
      <c r="IKW242" s="188"/>
      <c r="IKX242" s="188"/>
      <c r="IKY242" s="188"/>
      <c r="IKZ242" s="188"/>
      <c r="ILA242" s="188"/>
      <c r="ILB242" s="188"/>
      <c r="ILC242" s="188"/>
      <c r="ILD242" s="188"/>
      <c r="ILE242" s="188"/>
      <c r="ILF242" s="188"/>
      <c r="ILG242" s="188"/>
      <c r="ILH242" s="188"/>
      <c r="ILI242" s="188"/>
      <c r="ILJ242" s="188"/>
      <c r="ILK242" s="188"/>
      <c r="ILL242" s="188"/>
      <c r="ILM242" s="188"/>
      <c r="ILN242" s="188"/>
      <c r="ILO242" s="188"/>
      <c r="ILP242" s="188"/>
      <c r="ILQ242" s="188"/>
      <c r="ILR242" s="188"/>
      <c r="ILS242" s="188"/>
      <c r="ILT242" s="188"/>
      <c r="ILU242" s="188"/>
      <c r="ILV242" s="188"/>
      <c r="ILW242" s="188"/>
      <c r="ILX242" s="188"/>
      <c r="ILY242" s="188"/>
      <c r="ILZ242" s="188"/>
      <c r="IMA242" s="188"/>
      <c r="IMB242" s="188"/>
      <c r="IMC242" s="188"/>
      <c r="IMD242" s="188"/>
      <c r="IME242" s="188"/>
      <c r="IMF242" s="188"/>
      <c r="IMG242" s="188"/>
      <c r="IMH242" s="188"/>
      <c r="IMI242" s="188"/>
      <c r="IMJ242" s="188"/>
      <c r="IMK242" s="188"/>
      <c r="IML242" s="188"/>
      <c r="IMM242" s="188"/>
      <c r="IMN242" s="188"/>
      <c r="IMO242" s="188"/>
      <c r="IMP242" s="188"/>
      <c r="IMQ242" s="188"/>
      <c r="IMR242" s="188"/>
      <c r="IMS242" s="188"/>
      <c r="IMT242" s="188"/>
      <c r="IMU242" s="188"/>
      <c r="IMV242" s="188"/>
      <c r="IMW242" s="188"/>
      <c r="IMX242" s="188"/>
      <c r="IMY242" s="188"/>
      <c r="IMZ242" s="188"/>
      <c r="INA242" s="188"/>
      <c r="INB242" s="188"/>
      <c r="INC242" s="188"/>
      <c r="IND242" s="188"/>
      <c r="INE242" s="188"/>
      <c r="INF242" s="188"/>
      <c r="ING242" s="188"/>
      <c r="INH242" s="188"/>
      <c r="INI242" s="188"/>
      <c r="INJ242" s="188"/>
      <c r="INK242" s="188"/>
      <c r="INL242" s="188"/>
      <c r="INM242" s="188"/>
      <c r="INN242" s="188"/>
      <c r="INO242" s="188"/>
      <c r="INP242" s="188"/>
      <c r="INQ242" s="188"/>
      <c r="INR242" s="188"/>
      <c r="INS242" s="188"/>
      <c r="INT242" s="188"/>
      <c r="INU242" s="188"/>
      <c r="INV242" s="188"/>
      <c r="INW242" s="188"/>
      <c r="INX242" s="188"/>
      <c r="INY242" s="188"/>
      <c r="INZ242" s="188"/>
      <c r="IOA242" s="188"/>
      <c r="IOB242" s="188"/>
      <c r="IOC242" s="188"/>
      <c r="IOD242" s="188"/>
      <c r="IOE242" s="188"/>
      <c r="IOF242" s="188"/>
      <c r="IOG242" s="188"/>
      <c r="IOH242" s="188"/>
      <c r="IOI242" s="188"/>
      <c r="IOJ242" s="188"/>
      <c r="IOK242" s="188"/>
      <c r="IOL242" s="188"/>
      <c r="IOM242" s="188"/>
      <c r="ION242" s="188"/>
      <c r="IOO242" s="188"/>
      <c r="IOP242" s="188"/>
      <c r="IOQ242" s="188"/>
      <c r="IOR242" s="188"/>
      <c r="IOS242" s="188"/>
      <c r="IOT242" s="188"/>
      <c r="IOU242" s="188"/>
      <c r="IOV242" s="188"/>
      <c r="IOW242" s="188"/>
      <c r="IOX242" s="188"/>
      <c r="IOY242" s="188"/>
      <c r="IOZ242" s="188"/>
      <c r="IPA242" s="188"/>
      <c r="IPB242" s="188"/>
      <c r="IPC242" s="188"/>
      <c r="IPD242" s="188"/>
      <c r="IPE242" s="188"/>
      <c r="IPF242" s="188"/>
      <c r="IPG242" s="188"/>
      <c r="IPH242" s="188"/>
      <c r="IPI242" s="188"/>
      <c r="IPJ242" s="188"/>
      <c r="IPK242" s="188"/>
      <c r="IPL242" s="188"/>
      <c r="IPM242" s="188"/>
      <c r="IPN242" s="188"/>
      <c r="IPO242" s="188"/>
      <c r="IPP242" s="188"/>
      <c r="IPQ242" s="188"/>
      <c r="IPR242" s="188"/>
      <c r="IPS242" s="188"/>
      <c r="IPT242" s="188"/>
      <c r="IPU242" s="188"/>
      <c r="IPV242" s="188"/>
      <c r="IPW242" s="188"/>
      <c r="IPX242" s="188"/>
      <c r="IPY242" s="188"/>
      <c r="IPZ242" s="188"/>
      <c r="IQA242" s="188"/>
      <c r="IQB242" s="188"/>
      <c r="IQC242" s="188"/>
      <c r="IQD242" s="188"/>
      <c r="IQE242" s="188"/>
      <c r="IQF242" s="188"/>
      <c r="IQG242" s="188"/>
      <c r="IQH242" s="188"/>
      <c r="IQI242" s="188"/>
      <c r="IQJ242" s="188"/>
      <c r="IQK242" s="188"/>
      <c r="IQL242" s="188"/>
      <c r="IQM242" s="188"/>
      <c r="IQN242" s="188"/>
      <c r="IQO242" s="188"/>
      <c r="IQP242" s="188"/>
      <c r="IQQ242" s="188"/>
      <c r="IQR242" s="188"/>
      <c r="IQS242" s="188"/>
      <c r="IQT242" s="188"/>
      <c r="IQU242" s="188"/>
      <c r="IQV242" s="188"/>
      <c r="IQW242" s="188"/>
      <c r="IQX242" s="188"/>
      <c r="IQY242" s="188"/>
      <c r="IQZ242" s="188"/>
      <c r="IRA242" s="188"/>
      <c r="IRB242" s="188"/>
      <c r="IRC242" s="188"/>
      <c r="IRD242" s="188"/>
      <c r="IRE242" s="188"/>
      <c r="IRF242" s="188"/>
      <c r="IRG242" s="188"/>
      <c r="IRH242" s="188"/>
      <c r="IRI242" s="188"/>
      <c r="IRJ242" s="188"/>
      <c r="IRK242" s="188"/>
      <c r="IRL242" s="188"/>
      <c r="IRM242" s="188"/>
      <c r="IRN242" s="188"/>
      <c r="IRO242" s="188"/>
      <c r="IRP242" s="188"/>
      <c r="IRQ242" s="188"/>
      <c r="IRR242" s="188"/>
      <c r="IRS242" s="188"/>
      <c r="IRT242" s="188"/>
      <c r="IRU242" s="188"/>
      <c r="IRV242" s="188"/>
      <c r="IRW242" s="188"/>
      <c r="IRX242" s="188"/>
      <c r="IRY242" s="188"/>
      <c r="IRZ242" s="188"/>
      <c r="ISA242" s="188"/>
      <c r="ISB242" s="188"/>
      <c r="ISC242" s="188"/>
      <c r="ISD242" s="188"/>
      <c r="ISE242" s="188"/>
      <c r="ISF242" s="188"/>
      <c r="ISG242" s="188"/>
      <c r="ISH242" s="188"/>
      <c r="ISI242" s="188"/>
      <c r="ISJ242" s="188"/>
      <c r="ISK242" s="188"/>
      <c r="ISL242" s="188"/>
      <c r="ISM242" s="188"/>
      <c r="ISN242" s="188"/>
      <c r="ISO242" s="188"/>
      <c r="ISP242" s="188"/>
      <c r="ISQ242" s="188"/>
      <c r="ISR242" s="188"/>
      <c r="ISS242" s="188"/>
      <c r="IST242" s="188"/>
      <c r="ISU242" s="188"/>
      <c r="ISV242" s="188"/>
      <c r="ISW242" s="188"/>
      <c r="ISX242" s="188"/>
      <c r="ISY242" s="188"/>
      <c r="ISZ242" s="188"/>
      <c r="ITA242" s="188"/>
      <c r="ITB242" s="188"/>
      <c r="ITC242" s="188"/>
      <c r="ITD242" s="188"/>
      <c r="ITE242" s="188"/>
      <c r="ITF242" s="188"/>
      <c r="ITG242" s="188"/>
      <c r="ITH242" s="188"/>
      <c r="ITI242" s="188"/>
      <c r="ITJ242" s="188"/>
      <c r="ITK242" s="188"/>
      <c r="ITL242" s="188"/>
      <c r="ITM242" s="188"/>
      <c r="ITN242" s="188"/>
      <c r="ITO242" s="188"/>
      <c r="ITP242" s="188"/>
      <c r="ITQ242" s="188"/>
      <c r="ITR242" s="188"/>
      <c r="ITS242" s="188"/>
      <c r="ITT242" s="188"/>
      <c r="ITU242" s="188"/>
      <c r="ITV242" s="188"/>
      <c r="ITW242" s="188"/>
      <c r="ITX242" s="188"/>
      <c r="ITY242" s="188"/>
      <c r="ITZ242" s="188"/>
      <c r="IUA242" s="188"/>
      <c r="IUB242" s="188"/>
      <c r="IUC242" s="188"/>
      <c r="IUD242" s="188"/>
      <c r="IUE242" s="188"/>
      <c r="IUF242" s="188"/>
      <c r="IUG242" s="188"/>
      <c r="IUH242" s="188"/>
      <c r="IUI242" s="188"/>
      <c r="IUJ242" s="188"/>
      <c r="IUK242" s="188"/>
      <c r="IUL242" s="188"/>
      <c r="IUM242" s="188"/>
      <c r="IUN242" s="188"/>
      <c r="IUO242" s="188"/>
      <c r="IUP242" s="188"/>
      <c r="IUQ242" s="188"/>
      <c r="IUR242" s="188"/>
      <c r="IUS242" s="188"/>
      <c r="IUT242" s="188"/>
      <c r="IUU242" s="188"/>
      <c r="IUV242" s="188"/>
      <c r="IUW242" s="188"/>
      <c r="IUX242" s="188"/>
      <c r="IUY242" s="188"/>
      <c r="IUZ242" s="188"/>
      <c r="IVA242" s="188"/>
      <c r="IVB242" s="188"/>
      <c r="IVC242" s="188"/>
      <c r="IVD242" s="188"/>
      <c r="IVE242" s="188"/>
      <c r="IVF242" s="188"/>
      <c r="IVG242" s="188"/>
      <c r="IVH242" s="188"/>
      <c r="IVI242" s="188"/>
      <c r="IVJ242" s="188"/>
      <c r="IVK242" s="188"/>
      <c r="IVL242" s="188"/>
      <c r="IVM242" s="188"/>
      <c r="IVN242" s="188"/>
      <c r="IVO242" s="188"/>
      <c r="IVP242" s="188"/>
      <c r="IVQ242" s="188"/>
      <c r="IVR242" s="188"/>
      <c r="IVS242" s="188"/>
      <c r="IVT242" s="188"/>
      <c r="IVU242" s="188"/>
      <c r="IVV242" s="188"/>
      <c r="IVW242" s="188"/>
      <c r="IVX242" s="188"/>
      <c r="IVY242" s="188"/>
      <c r="IVZ242" s="188"/>
      <c r="IWA242" s="188"/>
      <c r="IWB242" s="188"/>
      <c r="IWC242" s="188"/>
      <c r="IWD242" s="188"/>
      <c r="IWE242" s="188"/>
      <c r="IWF242" s="188"/>
      <c r="IWG242" s="188"/>
      <c r="IWH242" s="188"/>
      <c r="IWI242" s="188"/>
      <c r="IWJ242" s="188"/>
      <c r="IWK242" s="188"/>
      <c r="IWL242" s="188"/>
      <c r="IWM242" s="188"/>
      <c r="IWN242" s="188"/>
      <c r="IWO242" s="188"/>
      <c r="IWP242" s="188"/>
      <c r="IWQ242" s="188"/>
      <c r="IWR242" s="188"/>
      <c r="IWS242" s="188"/>
      <c r="IWT242" s="188"/>
      <c r="IWU242" s="188"/>
      <c r="IWV242" s="188"/>
      <c r="IWW242" s="188"/>
      <c r="IWX242" s="188"/>
      <c r="IWY242" s="188"/>
      <c r="IWZ242" s="188"/>
      <c r="IXA242" s="188"/>
      <c r="IXB242" s="188"/>
      <c r="IXC242" s="188"/>
      <c r="IXD242" s="188"/>
      <c r="IXE242" s="188"/>
      <c r="IXF242" s="188"/>
      <c r="IXG242" s="188"/>
      <c r="IXH242" s="188"/>
      <c r="IXI242" s="188"/>
      <c r="IXJ242" s="188"/>
      <c r="IXK242" s="188"/>
      <c r="IXL242" s="188"/>
      <c r="IXM242" s="188"/>
      <c r="IXN242" s="188"/>
      <c r="IXO242" s="188"/>
      <c r="IXP242" s="188"/>
      <c r="IXQ242" s="188"/>
      <c r="IXR242" s="188"/>
      <c r="IXS242" s="188"/>
      <c r="IXT242" s="188"/>
      <c r="IXU242" s="188"/>
      <c r="IXV242" s="188"/>
      <c r="IXW242" s="188"/>
      <c r="IXX242" s="188"/>
      <c r="IXY242" s="188"/>
      <c r="IXZ242" s="188"/>
      <c r="IYA242" s="188"/>
      <c r="IYB242" s="188"/>
      <c r="IYC242" s="188"/>
      <c r="IYD242" s="188"/>
      <c r="IYE242" s="188"/>
      <c r="IYF242" s="188"/>
      <c r="IYG242" s="188"/>
      <c r="IYH242" s="188"/>
      <c r="IYI242" s="188"/>
      <c r="IYJ242" s="188"/>
      <c r="IYK242" s="188"/>
      <c r="IYL242" s="188"/>
      <c r="IYM242" s="188"/>
      <c r="IYN242" s="188"/>
      <c r="IYO242" s="188"/>
      <c r="IYP242" s="188"/>
      <c r="IYQ242" s="188"/>
      <c r="IYR242" s="188"/>
      <c r="IYS242" s="188"/>
      <c r="IYT242" s="188"/>
      <c r="IYU242" s="188"/>
      <c r="IYV242" s="188"/>
      <c r="IYW242" s="188"/>
      <c r="IYX242" s="188"/>
      <c r="IYY242" s="188"/>
      <c r="IYZ242" s="188"/>
      <c r="IZA242" s="188"/>
      <c r="IZB242" s="188"/>
      <c r="IZC242" s="188"/>
      <c r="IZD242" s="188"/>
      <c r="IZE242" s="188"/>
      <c r="IZF242" s="188"/>
      <c r="IZG242" s="188"/>
      <c r="IZH242" s="188"/>
      <c r="IZI242" s="188"/>
      <c r="IZJ242" s="188"/>
      <c r="IZK242" s="188"/>
      <c r="IZL242" s="188"/>
      <c r="IZM242" s="188"/>
      <c r="IZN242" s="188"/>
      <c r="IZO242" s="188"/>
      <c r="IZP242" s="188"/>
      <c r="IZQ242" s="188"/>
      <c r="IZR242" s="188"/>
      <c r="IZS242" s="188"/>
      <c r="IZT242" s="188"/>
      <c r="IZU242" s="188"/>
      <c r="IZV242" s="188"/>
      <c r="IZW242" s="188"/>
      <c r="IZX242" s="188"/>
      <c r="IZY242" s="188"/>
      <c r="IZZ242" s="188"/>
      <c r="JAA242" s="188"/>
      <c r="JAB242" s="188"/>
      <c r="JAC242" s="188"/>
      <c r="JAD242" s="188"/>
      <c r="JAE242" s="188"/>
      <c r="JAF242" s="188"/>
      <c r="JAG242" s="188"/>
      <c r="JAH242" s="188"/>
      <c r="JAI242" s="188"/>
      <c r="JAJ242" s="188"/>
      <c r="JAK242" s="188"/>
      <c r="JAL242" s="188"/>
      <c r="JAM242" s="188"/>
      <c r="JAN242" s="188"/>
      <c r="JAO242" s="188"/>
      <c r="JAP242" s="188"/>
      <c r="JAQ242" s="188"/>
      <c r="JAR242" s="188"/>
      <c r="JAS242" s="188"/>
      <c r="JAT242" s="188"/>
      <c r="JAU242" s="188"/>
      <c r="JAV242" s="188"/>
      <c r="JAW242" s="188"/>
      <c r="JAX242" s="188"/>
      <c r="JAY242" s="188"/>
      <c r="JAZ242" s="188"/>
      <c r="JBA242" s="188"/>
      <c r="JBB242" s="188"/>
      <c r="JBC242" s="188"/>
      <c r="JBD242" s="188"/>
      <c r="JBE242" s="188"/>
      <c r="JBF242" s="188"/>
      <c r="JBG242" s="188"/>
      <c r="JBH242" s="188"/>
      <c r="JBI242" s="188"/>
      <c r="JBJ242" s="188"/>
      <c r="JBK242" s="188"/>
      <c r="JBL242" s="188"/>
      <c r="JBM242" s="188"/>
      <c r="JBN242" s="188"/>
      <c r="JBO242" s="188"/>
      <c r="JBP242" s="188"/>
      <c r="JBQ242" s="188"/>
      <c r="JBR242" s="188"/>
      <c r="JBS242" s="188"/>
      <c r="JBT242" s="188"/>
      <c r="JBU242" s="188"/>
      <c r="JBV242" s="188"/>
      <c r="JBW242" s="188"/>
      <c r="JBX242" s="188"/>
      <c r="JBY242" s="188"/>
      <c r="JBZ242" s="188"/>
      <c r="JCA242" s="188"/>
      <c r="JCB242" s="188"/>
      <c r="JCC242" s="188"/>
      <c r="JCD242" s="188"/>
      <c r="JCE242" s="188"/>
      <c r="JCF242" s="188"/>
      <c r="JCG242" s="188"/>
      <c r="JCH242" s="188"/>
      <c r="JCI242" s="188"/>
      <c r="JCJ242" s="188"/>
      <c r="JCK242" s="188"/>
      <c r="JCL242" s="188"/>
      <c r="JCM242" s="188"/>
      <c r="JCN242" s="188"/>
      <c r="JCO242" s="188"/>
      <c r="JCP242" s="188"/>
      <c r="JCQ242" s="188"/>
      <c r="JCR242" s="188"/>
      <c r="JCS242" s="188"/>
      <c r="JCT242" s="188"/>
      <c r="JCU242" s="188"/>
      <c r="JCV242" s="188"/>
      <c r="JCW242" s="188"/>
      <c r="JCX242" s="188"/>
      <c r="JCY242" s="188"/>
      <c r="JCZ242" s="188"/>
      <c r="JDA242" s="188"/>
      <c r="JDB242" s="188"/>
      <c r="JDC242" s="188"/>
      <c r="JDD242" s="188"/>
      <c r="JDE242" s="188"/>
      <c r="JDF242" s="188"/>
      <c r="JDG242" s="188"/>
      <c r="JDH242" s="188"/>
      <c r="JDI242" s="188"/>
      <c r="JDJ242" s="188"/>
      <c r="JDK242" s="188"/>
      <c r="JDL242" s="188"/>
      <c r="JDM242" s="188"/>
      <c r="JDN242" s="188"/>
      <c r="JDO242" s="188"/>
      <c r="JDP242" s="188"/>
      <c r="JDQ242" s="188"/>
      <c r="JDR242" s="188"/>
      <c r="JDS242" s="188"/>
      <c r="JDT242" s="188"/>
      <c r="JDU242" s="188"/>
      <c r="JDV242" s="188"/>
      <c r="JDW242" s="188"/>
      <c r="JDX242" s="188"/>
      <c r="JDY242" s="188"/>
      <c r="JDZ242" s="188"/>
      <c r="JEA242" s="188"/>
      <c r="JEB242" s="188"/>
      <c r="JEC242" s="188"/>
      <c r="JED242" s="188"/>
      <c r="JEE242" s="188"/>
      <c r="JEF242" s="188"/>
      <c r="JEG242" s="188"/>
      <c r="JEH242" s="188"/>
      <c r="JEI242" s="188"/>
      <c r="JEJ242" s="188"/>
      <c r="JEK242" s="188"/>
      <c r="JEL242" s="188"/>
      <c r="JEM242" s="188"/>
      <c r="JEN242" s="188"/>
      <c r="JEO242" s="188"/>
      <c r="JEP242" s="188"/>
      <c r="JEQ242" s="188"/>
      <c r="JER242" s="188"/>
      <c r="JES242" s="188"/>
      <c r="JET242" s="188"/>
      <c r="JEU242" s="188"/>
      <c r="JEV242" s="188"/>
      <c r="JEW242" s="188"/>
      <c r="JEX242" s="188"/>
      <c r="JEY242" s="188"/>
      <c r="JEZ242" s="188"/>
      <c r="JFA242" s="188"/>
      <c r="JFB242" s="188"/>
      <c r="JFC242" s="188"/>
      <c r="JFD242" s="188"/>
      <c r="JFE242" s="188"/>
      <c r="JFF242" s="188"/>
      <c r="JFG242" s="188"/>
      <c r="JFH242" s="188"/>
      <c r="JFI242" s="188"/>
      <c r="JFJ242" s="188"/>
      <c r="JFK242" s="188"/>
      <c r="JFL242" s="188"/>
      <c r="JFM242" s="188"/>
      <c r="JFN242" s="188"/>
      <c r="JFO242" s="188"/>
      <c r="JFP242" s="188"/>
      <c r="JFQ242" s="188"/>
      <c r="JFR242" s="188"/>
      <c r="JFS242" s="188"/>
      <c r="JFT242" s="188"/>
      <c r="JFU242" s="188"/>
      <c r="JFV242" s="188"/>
      <c r="JFW242" s="188"/>
      <c r="JFX242" s="188"/>
      <c r="JFY242" s="188"/>
      <c r="JFZ242" s="188"/>
      <c r="JGA242" s="188"/>
      <c r="JGB242" s="188"/>
      <c r="JGC242" s="188"/>
      <c r="JGD242" s="188"/>
      <c r="JGE242" s="188"/>
      <c r="JGF242" s="188"/>
      <c r="JGG242" s="188"/>
      <c r="JGH242" s="188"/>
      <c r="JGI242" s="188"/>
      <c r="JGJ242" s="188"/>
      <c r="JGK242" s="188"/>
      <c r="JGL242" s="188"/>
      <c r="JGM242" s="188"/>
      <c r="JGN242" s="188"/>
      <c r="JGO242" s="188"/>
      <c r="JGP242" s="188"/>
      <c r="JGQ242" s="188"/>
      <c r="JGR242" s="188"/>
      <c r="JGS242" s="188"/>
      <c r="JGT242" s="188"/>
      <c r="JGU242" s="188"/>
      <c r="JGV242" s="188"/>
      <c r="JGW242" s="188"/>
      <c r="JGX242" s="188"/>
      <c r="JGY242" s="188"/>
      <c r="JGZ242" s="188"/>
      <c r="JHA242" s="188"/>
      <c r="JHB242" s="188"/>
      <c r="JHC242" s="188"/>
      <c r="JHD242" s="188"/>
      <c r="JHE242" s="188"/>
      <c r="JHF242" s="188"/>
      <c r="JHG242" s="188"/>
      <c r="JHH242" s="188"/>
      <c r="JHI242" s="188"/>
      <c r="JHJ242" s="188"/>
      <c r="JHK242" s="188"/>
      <c r="JHL242" s="188"/>
      <c r="JHM242" s="188"/>
      <c r="JHN242" s="188"/>
      <c r="JHO242" s="188"/>
      <c r="JHP242" s="188"/>
      <c r="JHQ242" s="188"/>
      <c r="JHR242" s="188"/>
      <c r="JHS242" s="188"/>
      <c r="JHT242" s="188"/>
      <c r="JHU242" s="188"/>
      <c r="JHV242" s="188"/>
      <c r="JHW242" s="188"/>
      <c r="JHX242" s="188"/>
      <c r="JHY242" s="188"/>
      <c r="JHZ242" s="188"/>
      <c r="JIA242" s="188"/>
      <c r="JIB242" s="188"/>
      <c r="JIC242" s="188"/>
      <c r="JID242" s="188"/>
      <c r="JIE242" s="188"/>
      <c r="JIF242" s="188"/>
      <c r="JIG242" s="188"/>
      <c r="JIH242" s="188"/>
      <c r="JII242" s="188"/>
      <c r="JIJ242" s="188"/>
      <c r="JIK242" s="188"/>
      <c r="JIL242" s="188"/>
      <c r="JIM242" s="188"/>
      <c r="JIN242" s="188"/>
      <c r="JIO242" s="188"/>
      <c r="JIP242" s="188"/>
      <c r="JIQ242" s="188"/>
      <c r="JIR242" s="188"/>
      <c r="JIS242" s="188"/>
      <c r="JIT242" s="188"/>
      <c r="JIU242" s="188"/>
      <c r="JIV242" s="188"/>
      <c r="JIW242" s="188"/>
      <c r="JIX242" s="188"/>
      <c r="JIY242" s="188"/>
      <c r="JIZ242" s="188"/>
      <c r="JJA242" s="188"/>
      <c r="JJB242" s="188"/>
      <c r="JJC242" s="188"/>
      <c r="JJD242" s="188"/>
      <c r="JJE242" s="188"/>
      <c r="JJF242" s="188"/>
      <c r="JJG242" s="188"/>
      <c r="JJH242" s="188"/>
      <c r="JJI242" s="188"/>
      <c r="JJJ242" s="188"/>
      <c r="JJK242" s="188"/>
      <c r="JJL242" s="188"/>
      <c r="JJM242" s="188"/>
      <c r="JJN242" s="188"/>
      <c r="JJO242" s="188"/>
      <c r="JJP242" s="188"/>
      <c r="JJQ242" s="188"/>
      <c r="JJR242" s="188"/>
      <c r="JJS242" s="188"/>
      <c r="JJT242" s="188"/>
      <c r="JJU242" s="188"/>
      <c r="JJV242" s="188"/>
      <c r="JJW242" s="188"/>
      <c r="JJX242" s="188"/>
      <c r="JJY242" s="188"/>
      <c r="JJZ242" s="188"/>
      <c r="JKA242" s="188"/>
      <c r="JKB242" s="188"/>
      <c r="JKC242" s="188"/>
      <c r="JKD242" s="188"/>
      <c r="JKE242" s="188"/>
      <c r="JKF242" s="188"/>
      <c r="JKG242" s="188"/>
      <c r="JKH242" s="188"/>
      <c r="JKI242" s="188"/>
      <c r="JKJ242" s="188"/>
      <c r="JKK242" s="188"/>
      <c r="JKL242" s="188"/>
      <c r="JKM242" s="188"/>
      <c r="JKN242" s="188"/>
      <c r="JKO242" s="188"/>
      <c r="JKP242" s="188"/>
      <c r="JKQ242" s="188"/>
      <c r="JKR242" s="188"/>
      <c r="JKS242" s="188"/>
      <c r="JKT242" s="188"/>
      <c r="JKU242" s="188"/>
      <c r="JKV242" s="188"/>
      <c r="JKW242" s="188"/>
      <c r="JKX242" s="188"/>
      <c r="JKY242" s="188"/>
      <c r="JKZ242" s="188"/>
      <c r="JLA242" s="188"/>
      <c r="JLB242" s="188"/>
      <c r="JLC242" s="188"/>
      <c r="JLD242" s="188"/>
      <c r="JLE242" s="188"/>
      <c r="JLF242" s="188"/>
      <c r="JLG242" s="188"/>
      <c r="JLH242" s="188"/>
      <c r="JLI242" s="188"/>
      <c r="JLJ242" s="188"/>
      <c r="JLK242" s="188"/>
      <c r="JLL242" s="188"/>
      <c r="JLM242" s="188"/>
      <c r="JLN242" s="188"/>
      <c r="JLO242" s="188"/>
      <c r="JLP242" s="188"/>
      <c r="JLQ242" s="188"/>
      <c r="JLR242" s="188"/>
      <c r="JLS242" s="188"/>
      <c r="JLT242" s="188"/>
      <c r="JLU242" s="188"/>
      <c r="JLV242" s="188"/>
      <c r="JLW242" s="188"/>
      <c r="JLX242" s="188"/>
      <c r="JLY242" s="188"/>
      <c r="JLZ242" s="188"/>
      <c r="JMA242" s="188"/>
      <c r="JMB242" s="188"/>
      <c r="JMC242" s="188"/>
      <c r="JMD242" s="188"/>
      <c r="JME242" s="188"/>
      <c r="JMF242" s="188"/>
      <c r="JMG242" s="188"/>
      <c r="JMH242" s="188"/>
      <c r="JMI242" s="188"/>
      <c r="JMJ242" s="188"/>
      <c r="JMK242" s="188"/>
      <c r="JML242" s="188"/>
      <c r="JMM242" s="188"/>
      <c r="JMN242" s="188"/>
      <c r="JMO242" s="188"/>
      <c r="JMP242" s="188"/>
      <c r="JMQ242" s="188"/>
      <c r="JMR242" s="188"/>
      <c r="JMS242" s="188"/>
      <c r="JMT242" s="188"/>
      <c r="JMU242" s="188"/>
      <c r="JMV242" s="188"/>
      <c r="JMW242" s="188"/>
      <c r="JMX242" s="188"/>
      <c r="JMY242" s="188"/>
      <c r="JMZ242" s="188"/>
      <c r="JNA242" s="188"/>
      <c r="JNB242" s="188"/>
      <c r="JNC242" s="188"/>
      <c r="JND242" s="188"/>
      <c r="JNE242" s="188"/>
      <c r="JNF242" s="188"/>
      <c r="JNG242" s="188"/>
      <c r="JNH242" s="188"/>
      <c r="JNI242" s="188"/>
      <c r="JNJ242" s="188"/>
      <c r="JNK242" s="188"/>
      <c r="JNL242" s="188"/>
      <c r="JNM242" s="188"/>
      <c r="JNN242" s="188"/>
      <c r="JNO242" s="188"/>
      <c r="JNP242" s="188"/>
      <c r="JNQ242" s="188"/>
      <c r="JNR242" s="188"/>
      <c r="JNS242" s="188"/>
      <c r="JNT242" s="188"/>
      <c r="JNU242" s="188"/>
      <c r="JNV242" s="188"/>
      <c r="JNW242" s="188"/>
      <c r="JNX242" s="188"/>
      <c r="JNY242" s="188"/>
      <c r="JNZ242" s="188"/>
      <c r="JOA242" s="188"/>
      <c r="JOB242" s="188"/>
      <c r="JOC242" s="188"/>
      <c r="JOD242" s="188"/>
      <c r="JOE242" s="188"/>
      <c r="JOF242" s="188"/>
      <c r="JOG242" s="188"/>
      <c r="JOH242" s="188"/>
      <c r="JOI242" s="188"/>
      <c r="JOJ242" s="188"/>
      <c r="JOK242" s="188"/>
      <c r="JOL242" s="188"/>
      <c r="JOM242" s="188"/>
      <c r="JON242" s="188"/>
      <c r="JOO242" s="188"/>
      <c r="JOP242" s="188"/>
      <c r="JOQ242" s="188"/>
      <c r="JOR242" s="188"/>
      <c r="JOS242" s="188"/>
      <c r="JOT242" s="188"/>
      <c r="JOU242" s="188"/>
      <c r="JOV242" s="188"/>
      <c r="JOW242" s="188"/>
      <c r="JOX242" s="188"/>
      <c r="JOY242" s="188"/>
      <c r="JOZ242" s="188"/>
      <c r="JPA242" s="188"/>
      <c r="JPB242" s="188"/>
      <c r="JPC242" s="188"/>
      <c r="JPD242" s="188"/>
      <c r="JPE242" s="188"/>
      <c r="JPF242" s="188"/>
      <c r="JPG242" s="188"/>
      <c r="JPH242" s="188"/>
      <c r="JPI242" s="188"/>
      <c r="JPJ242" s="188"/>
      <c r="JPK242" s="188"/>
      <c r="JPL242" s="188"/>
      <c r="JPM242" s="188"/>
      <c r="JPN242" s="188"/>
      <c r="JPO242" s="188"/>
      <c r="JPP242" s="188"/>
      <c r="JPQ242" s="188"/>
      <c r="JPR242" s="188"/>
      <c r="JPS242" s="188"/>
      <c r="JPT242" s="188"/>
      <c r="JPU242" s="188"/>
      <c r="JPV242" s="188"/>
      <c r="JPW242" s="188"/>
      <c r="JPX242" s="188"/>
      <c r="JPY242" s="188"/>
      <c r="JPZ242" s="188"/>
      <c r="JQA242" s="188"/>
      <c r="JQB242" s="188"/>
      <c r="JQC242" s="188"/>
      <c r="JQD242" s="188"/>
      <c r="JQE242" s="188"/>
      <c r="JQF242" s="188"/>
      <c r="JQG242" s="188"/>
      <c r="JQH242" s="188"/>
      <c r="JQI242" s="188"/>
      <c r="JQJ242" s="188"/>
      <c r="JQK242" s="188"/>
      <c r="JQL242" s="188"/>
      <c r="JQM242" s="188"/>
      <c r="JQN242" s="188"/>
      <c r="JQO242" s="188"/>
      <c r="JQP242" s="188"/>
      <c r="JQQ242" s="188"/>
      <c r="JQR242" s="188"/>
      <c r="JQS242" s="188"/>
      <c r="JQT242" s="188"/>
      <c r="JQU242" s="188"/>
      <c r="JQV242" s="188"/>
      <c r="JQW242" s="188"/>
      <c r="JQX242" s="188"/>
      <c r="JQY242" s="188"/>
      <c r="JQZ242" s="188"/>
      <c r="JRA242" s="188"/>
      <c r="JRB242" s="188"/>
      <c r="JRC242" s="188"/>
      <c r="JRD242" s="188"/>
      <c r="JRE242" s="188"/>
      <c r="JRF242" s="188"/>
      <c r="JRG242" s="188"/>
      <c r="JRH242" s="188"/>
      <c r="JRI242" s="188"/>
      <c r="JRJ242" s="188"/>
      <c r="JRK242" s="188"/>
      <c r="JRL242" s="188"/>
      <c r="JRM242" s="188"/>
      <c r="JRN242" s="188"/>
      <c r="JRO242" s="188"/>
      <c r="JRP242" s="188"/>
      <c r="JRQ242" s="188"/>
      <c r="JRR242" s="188"/>
      <c r="JRS242" s="188"/>
      <c r="JRT242" s="188"/>
      <c r="JRU242" s="188"/>
      <c r="JRV242" s="188"/>
      <c r="JRW242" s="188"/>
      <c r="JRX242" s="188"/>
      <c r="JRY242" s="188"/>
      <c r="JRZ242" s="188"/>
      <c r="JSA242" s="188"/>
      <c r="JSB242" s="188"/>
      <c r="JSC242" s="188"/>
      <c r="JSD242" s="188"/>
      <c r="JSE242" s="188"/>
      <c r="JSF242" s="188"/>
      <c r="JSG242" s="188"/>
      <c r="JSH242" s="188"/>
      <c r="JSI242" s="188"/>
      <c r="JSJ242" s="188"/>
      <c r="JSK242" s="188"/>
      <c r="JSL242" s="188"/>
      <c r="JSM242" s="188"/>
      <c r="JSN242" s="188"/>
      <c r="JSO242" s="188"/>
      <c r="JSP242" s="188"/>
      <c r="JSQ242" s="188"/>
      <c r="JSR242" s="188"/>
      <c r="JSS242" s="188"/>
      <c r="JST242" s="188"/>
      <c r="JSU242" s="188"/>
      <c r="JSV242" s="188"/>
      <c r="JSW242" s="188"/>
      <c r="JSX242" s="188"/>
      <c r="JSY242" s="188"/>
      <c r="JSZ242" s="188"/>
      <c r="JTA242" s="188"/>
      <c r="JTB242" s="188"/>
      <c r="JTC242" s="188"/>
      <c r="JTD242" s="188"/>
      <c r="JTE242" s="188"/>
      <c r="JTF242" s="188"/>
      <c r="JTG242" s="188"/>
      <c r="JTH242" s="188"/>
      <c r="JTI242" s="188"/>
      <c r="JTJ242" s="188"/>
      <c r="JTK242" s="188"/>
      <c r="JTL242" s="188"/>
      <c r="JTM242" s="188"/>
      <c r="JTN242" s="188"/>
      <c r="JTO242" s="188"/>
      <c r="JTP242" s="188"/>
      <c r="JTQ242" s="188"/>
      <c r="JTR242" s="188"/>
      <c r="JTS242" s="188"/>
      <c r="JTT242" s="188"/>
      <c r="JTU242" s="188"/>
      <c r="JTV242" s="188"/>
      <c r="JTW242" s="188"/>
      <c r="JTX242" s="188"/>
      <c r="JTY242" s="188"/>
      <c r="JTZ242" s="188"/>
      <c r="JUA242" s="188"/>
      <c r="JUB242" s="188"/>
      <c r="JUC242" s="188"/>
      <c r="JUD242" s="188"/>
      <c r="JUE242" s="188"/>
      <c r="JUF242" s="188"/>
      <c r="JUG242" s="188"/>
      <c r="JUH242" s="188"/>
      <c r="JUI242" s="188"/>
      <c r="JUJ242" s="188"/>
      <c r="JUK242" s="188"/>
      <c r="JUL242" s="188"/>
      <c r="JUM242" s="188"/>
      <c r="JUN242" s="188"/>
      <c r="JUO242" s="188"/>
      <c r="JUP242" s="188"/>
      <c r="JUQ242" s="188"/>
      <c r="JUR242" s="188"/>
      <c r="JUS242" s="188"/>
      <c r="JUT242" s="188"/>
      <c r="JUU242" s="188"/>
      <c r="JUV242" s="188"/>
      <c r="JUW242" s="188"/>
      <c r="JUX242" s="188"/>
      <c r="JUY242" s="188"/>
      <c r="JUZ242" s="188"/>
      <c r="JVA242" s="188"/>
      <c r="JVB242" s="188"/>
      <c r="JVC242" s="188"/>
      <c r="JVD242" s="188"/>
      <c r="JVE242" s="188"/>
      <c r="JVF242" s="188"/>
      <c r="JVG242" s="188"/>
      <c r="JVH242" s="188"/>
      <c r="JVI242" s="188"/>
      <c r="JVJ242" s="188"/>
      <c r="JVK242" s="188"/>
      <c r="JVL242" s="188"/>
      <c r="JVM242" s="188"/>
      <c r="JVN242" s="188"/>
      <c r="JVO242" s="188"/>
      <c r="JVP242" s="188"/>
      <c r="JVQ242" s="188"/>
      <c r="JVR242" s="188"/>
      <c r="JVS242" s="188"/>
      <c r="JVT242" s="188"/>
      <c r="JVU242" s="188"/>
      <c r="JVV242" s="188"/>
      <c r="JVW242" s="188"/>
      <c r="JVX242" s="188"/>
      <c r="JVY242" s="188"/>
      <c r="JVZ242" s="188"/>
      <c r="JWA242" s="188"/>
      <c r="JWB242" s="188"/>
      <c r="JWC242" s="188"/>
      <c r="JWD242" s="188"/>
      <c r="JWE242" s="188"/>
      <c r="JWF242" s="188"/>
      <c r="JWG242" s="188"/>
      <c r="JWH242" s="188"/>
      <c r="JWI242" s="188"/>
      <c r="JWJ242" s="188"/>
      <c r="JWK242" s="188"/>
      <c r="JWL242" s="188"/>
      <c r="JWM242" s="188"/>
      <c r="JWN242" s="188"/>
      <c r="JWO242" s="188"/>
      <c r="JWP242" s="188"/>
      <c r="JWQ242" s="188"/>
      <c r="JWR242" s="188"/>
      <c r="JWS242" s="188"/>
      <c r="JWT242" s="188"/>
      <c r="JWU242" s="188"/>
      <c r="JWV242" s="188"/>
      <c r="JWW242" s="188"/>
      <c r="JWX242" s="188"/>
      <c r="JWY242" s="188"/>
      <c r="JWZ242" s="188"/>
      <c r="JXA242" s="188"/>
      <c r="JXB242" s="188"/>
      <c r="JXC242" s="188"/>
      <c r="JXD242" s="188"/>
      <c r="JXE242" s="188"/>
      <c r="JXF242" s="188"/>
      <c r="JXG242" s="188"/>
      <c r="JXH242" s="188"/>
      <c r="JXI242" s="188"/>
      <c r="JXJ242" s="188"/>
      <c r="JXK242" s="188"/>
      <c r="JXL242" s="188"/>
      <c r="JXM242" s="188"/>
      <c r="JXN242" s="188"/>
      <c r="JXO242" s="188"/>
      <c r="JXP242" s="188"/>
      <c r="JXQ242" s="188"/>
      <c r="JXR242" s="188"/>
      <c r="JXS242" s="188"/>
      <c r="JXT242" s="188"/>
      <c r="JXU242" s="188"/>
      <c r="JXV242" s="188"/>
      <c r="JXW242" s="188"/>
      <c r="JXX242" s="188"/>
      <c r="JXY242" s="188"/>
      <c r="JXZ242" s="188"/>
      <c r="JYA242" s="188"/>
      <c r="JYB242" s="188"/>
      <c r="JYC242" s="188"/>
      <c r="JYD242" s="188"/>
      <c r="JYE242" s="188"/>
      <c r="JYF242" s="188"/>
      <c r="JYG242" s="188"/>
      <c r="JYH242" s="188"/>
      <c r="JYI242" s="188"/>
      <c r="JYJ242" s="188"/>
      <c r="JYK242" s="188"/>
      <c r="JYL242" s="188"/>
      <c r="JYM242" s="188"/>
      <c r="JYN242" s="188"/>
      <c r="JYO242" s="188"/>
      <c r="JYP242" s="188"/>
      <c r="JYQ242" s="188"/>
      <c r="JYR242" s="188"/>
      <c r="JYS242" s="188"/>
      <c r="JYT242" s="188"/>
      <c r="JYU242" s="188"/>
      <c r="JYV242" s="188"/>
      <c r="JYW242" s="188"/>
      <c r="JYX242" s="188"/>
      <c r="JYY242" s="188"/>
      <c r="JYZ242" s="188"/>
      <c r="JZA242" s="188"/>
      <c r="JZB242" s="188"/>
      <c r="JZC242" s="188"/>
      <c r="JZD242" s="188"/>
      <c r="JZE242" s="188"/>
      <c r="JZF242" s="188"/>
      <c r="JZG242" s="188"/>
      <c r="JZH242" s="188"/>
      <c r="JZI242" s="188"/>
      <c r="JZJ242" s="188"/>
      <c r="JZK242" s="188"/>
      <c r="JZL242" s="188"/>
      <c r="JZM242" s="188"/>
      <c r="JZN242" s="188"/>
      <c r="JZO242" s="188"/>
      <c r="JZP242" s="188"/>
      <c r="JZQ242" s="188"/>
      <c r="JZR242" s="188"/>
      <c r="JZS242" s="188"/>
      <c r="JZT242" s="188"/>
      <c r="JZU242" s="188"/>
      <c r="JZV242" s="188"/>
      <c r="JZW242" s="188"/>
      <c r="JZX242" s="188"/>
      <c r="JZY242" s="188"/>
      <c r="JZZ242" s="188"/>
      <c r="KAA242" s="188"/>
      <c r="KAB242" s="188"/>
      <c r="KAC242" s="188"/>
      <c r="KAD242" s="188"/>
      <c r="KAE242" s="188"/>
      <c r="KAF242" s="188"/>
      <c r="KAG242" s="188"/>
      <c r="KAH242" s="188"/>
      <c r="KAI242" s="188"/>
      <c r="KAJ242" s="188"/>
      <c r="KAK242" s="188"/>
      <c r="KAL242" s="188"/>
      <c r="KAM242" s="188"/>
      <c r="KAN242" s="188"/>
      <c r="KAO242" s="188"/>
      <c r="KAP242" s="188"/>
      <c r="KAQ242" s="188"/>
      <c r="KAR242" s="188"/>
      <c r="KAS242" s="188"/>
      <c r="KAT242" s="188"/>
      <c r="KAU242" s="188"/>
      <c r="KAV242" s="188"/>
      <c r="KAW242" s="188"/>
      <c r="KAX242" s="188"/>
      <c r="KAY242" s="188"/>
      <c r="KAZ242" s="188"/>
      <c r="KBA242" s="188"/>
      <c r="KBB242" s="188"/>
      <c r="KBC242" s="188"/>
      <c r="KBD242" s="188"/>
      <c r="KBE242" s="188"/>
      <c r="KBF242" s="188"/>
      <c r="KBG242" s="188"/>
      <c r="KBH242" s="188"/>
      <c r="KBI242" s="188"/>
      <c r="KBJ242" s="188"/>
      <c r="KBK242" s="188"/>
      <c r="KBL242" s="188"/>
      <c r="KBM242" s="188"/>
      <c r="KBN242" s="188"/>
      <c r="KBO242" s="188"/>
      <c r="KBP242" s="188"/>
      <c r="KBQ242" s="188"/>
      <c r="KBR242" s="188"/>
      <c r="KBS242" s="188"/>
      <c r="KBT242" s="188"/>
      <c r="KBU242" s="188"/>
      <c r="KBV242" s="188"/>
      <c r="KBW242" s="188"/>
      <c r="KBX242" s="188"/>
      <c r="KBY242" s="188"/>
      <c r="KBZ242" s="188"/>
      <c r="KCA242" s="188"/>
      <c r="KCB242" s="188"/>
      <c r="KCC242" s="188"/>
      <c r="KCD242" s="188"/>
      <c r="KCE242" s="188"/>
      <c r="KCF242" s="188"/>
      <c r="KCG242" s="188"/>
      <c r="KCH242" s="188"/>
      <c r="KCI242" s="188"/>
      <c r="KCJ242" s="188"/>
      <c r="KCK242" s="188"/>
      <c r="KCL242" s="188"/>
      <c r="KCM242" s="188"/>
      <c r="KCN242" s="188"/>
      <c r="KCO242" s="188"/>
      <c r="KCP242" s="188"/>
      <c r="KCQ242" s="188"/>
      <c r="KCR242" s="188"/>
      <c r="KCS242" s="188"/>
      <c r="KCT242" s="188"/>
      <c r="KCU242" s="188"/>
      <c r="KCV242" s="188"/>
      <c r="KCW242" s="188"/>
      <c r="KCX242" s="188"/>
      <c r="KCY242" s="188"/>
      <c r="KCZ242" s="188"/>
      <c r="KDA242" s="188"/>
      <c r="KDB242" s="188"/>
      <c r="KDC242" s="188"/>
      <c r="KDD242" s="188"/>
      <c r="KDE242" s="188"/>
      <c r="KDF242" s="188"/>
      <c r="KDG242" s="188"/>
      <c r="KDH242" s="188"/>
      <c r="KDI242" s="188"/>
      <c r="KDJ242" s="188"/>
      <c r="KDK242" s="188"/>
      <c r="KDL242" s="188"/>
      <c r="KDM242" s="188"/>
      <c r="KDN242" s="188"/>
      <c r="KDO242" s="188"/>
      <c r="KDP242" s="188"/>
      <c r="KDQ242" s="188"/>
      <c r="KDR242" s="188"/>
      <c r="KDS242" s="188"/>
      <c r="KDT242" s="188"/>
      <c r="KDU242" s="188"/>
      <c r="KDV242" s="188"/>
      <c r="KDW242" s="188"/>
      <c r="KDX242" s="188"/>
      <c r="KDY242" s="188"/>
      <c r="KDZ242" s="188"/>
      <c r="KEA242" s="188"/>
      <c r="KEB242" s="188"/>
      <c r="KEC242" s="188"/>
      <c r="KED242" s="188"/>
      <c r="KEE242" s="188"/>
      <c r="KEF242" s="188"/>
      <c r="KEG242" s="188"/>
      <c r="KEH242" s="188"/>
      <c r="KEI242" s="188"/>
      <c r="KEJ242" s="188"/>
      <c r="KEK242" s="188"/>
      <c r="KEL242" s="188"/>
      <c r="KEM242" s="188"/>
      <c r="KEN242" s="188"/>
      <c r="KEO242" s="188"/>
      <c r="KEP242" s="188"/>
      <c r="KEQ242" s="188"/>
      <c r="KER242" s="188"/>
      <c r="KES242" s="188"/>
      <c r="KET242" s="188"/>
      <c r="KEU242" s="188"/>
      <c r="KEV242" s="188"/>
      <c r="KEW242" s="188"/>
      <c r="KEX242" s="188"/>
      <c r="KEY242" s="188"/>
      <c r="KEZ242" s="188"/>
      <c r="KFA242" s="188"/>
      <c r="KFB242" s="188"/>
      <c r="KFC242" s="188"/>
      <c r="KFD242" s="188"/>
      <c r="KFE242" s="188"/>
      <c r="KFF242" s="188"/>
      <c r="KFG242" s="188"/>
      <c r="KFH242" s="188"/>
      <c r="KFI242" s="188"/>
      <c r="KFJ242" s="188"/>
      <c r="KFK242" s="188"/>
      <c r="KFL242" s="188"/>
      <c r="KFM242" s="188"/>
      <c r="KFN242" s="188"/>
      <c r="KFO242" s="188"/>
      <c r="KFP242" s="188"/>
      <c r="KFQ242" s="188"/>
      <c r="KFR242" s="188"/>
      <c r="KFS242" s="188"/>
      <c r="KFT242" s="188"/>
      <c r="KFU242" s="188"/>
      <c r="KFV242" s="188"/>
      <c r="KFW242" s="188"/>
      <c r="KFX242" s="188"/>
      <c r="KFY242" s="188"/>
      <c r="KFZ242" s="188"/>
      <c r="KGA242" s="188"/>
      <c r="KGB242" s="188"/>
      <c r="KGC242" s="188"/>
      <c r="KGD242" s="188"/>
      <c r="KGE242" s="188"/>
      <c r="KGF242" s="188"/>
      <c r="KGG242" s="188"/>
      <c r="KGH242" s="188"/>
      <c r="KGI242" s="188"/>
      <c r="KGJ242" s="188"/>
      <c r="KGK242" s="188"/>
      <c r="KGL242" s="188"/>
      <c r="KGM242" s="188"/>
      <c r="KGN242" s="188"/>
      <c r="KGO242" s="188"/>
      <c r="KGP242" s="188"/>
      <c r="KGQ242" s="188"/>
      <c r="KGR242" s="188"/>
      <c r="KGS242" s="188"/>
      <c r="KGT242" s="188"/>
      <c r="KGU242" s="188"/>
      <c r="KGV242" s="188"/>
      <c r="KGW242" s="188"/>
      <c r="KGX242" s="188"/>
      <c r="KGY242" s="188"/>
      <c r="KGZ242" s="188"/>
      <c r="KHA242" s="188"/>
      <c r="KHB242" s="188"/>
      <c r="KHC242" s="188"/>
      <c r="KHD242" s="188"/>
      <c r="KHE242" s="188"/>
      <c r="KHF242" s="188"/>
      <c r="KHG242" s="188"/>
      <c r="KHH242" s="188"/>
      <c r="KHI242" s="188"/>
      <c r="KHJ242" s="188"/>
      <c r="KHK242" s="188"/>
      <c r="KHL242" s="188"/>
      <c r="KHM242" s="188"/>
      <c r="KHN242" s="188"/>
      <c r="KHO242" s="188"/>
      <c r="KHP242" s="188"/>
      <c r="KHQ242" s="188"/>
      <c r="KHR242" s="188"/>
      <c r="KHS242" s="188"/>
      <c r="KHT242" s="188"/>
      <c r="KHU242" s="188"/>
      <c r="KHV242" s="188"/>
      <c r="KHW242" s="188"/>
      <c r="KHX242" s="188"/>
      <c r="KHY242" s="188"/>
      <c r="KHZ242" s="188"/>
      <c r="KIA242" s="188"/>
      <c r="KIB242" s="188"/>
      <c r="KIC242" s="188"/>
      <c r="KID242" s="188"/>
      <c r="KIE242" s="188"/>
      <c r="KIF242" s="188"/>
      <c r="KIG242" s="188"/>
      <c r="KIH242" s="188"/>
      <c r="KII242" s="188"/>
      <c r="KIJ242" s="188"/>
      <c r="KIK242" s="188"/>
      <c r="KIL242" s="188"/>
      <c r="KIM242" s="188"/>
      <c r="KIN242" s="188"/>
      <c r="KIO242" s="188"/>
      <c r="KIP242" s="188"/>
      <c r="KIQ242" s="188"/>
      <c r="KIR242" s="188"/>
      <c r="KIS242" s="188"/>
      <c r="KIT242" s="188"/>
      <c r="KIU242" s="188"/>
      <c r="KIV242" s="188"/>
      <c r="KIW242" s="188"/>
      <c r="KIX242" s="188"/>
      <c r="KIY242" s="188"/>
      <c r="KIZ242" s="188"/>
      <c r="KJA242" s="188"/>
      <c r="KJB242" s="188"/>
      <c r="KJC242" s="188"/>
      <c r="KJD242" s="188"/>
      <c r="KJE242" s="188"/>
      <c r="KJF242" s="188"/>
      <c r="KJG242" s="188"/>
      <c r="KJH242" s="188"/>
      <c r="KJI242" s="188"/>
      <c r="KJJ242" s="188"/>
      <c r="KJK242" s="188"/>
      <c r="KJL242" s="188"/>
      <c r="KJM242" s="188"/>
      <c r="KJN242" s="188"/>
      <c r="KJO242" s="188"/>
      <c r="KJP242" s="188"/>
      <c r="KJQ242" s="188"/>
      <c r="KJR242" s="188"/>
      <c r="KJS242" s="188"/>
      <c r="KJT242" s="188"/>
      <c r="KJU242" s="188"/>
      <c r="KJV242" s="188"/>
      <c r="KJW242" s="188"/>
      <c r="KJX242" s="188"/>
      <c r="KJY242" s="188"/>
      <c r="KJZ242" s="188"/>
      <c r="KKA242" s="188"/>
      <c r="KKB242" s="188"/>
      <c r="KKC242" s="188"/>
      <c r="KKD242" s="188"/>
      <c r="KKE242" s="188"/>
      <c r="KKF242" s="188"/>
      <c r="KKG242" s="188"/>
      <c r="KKH242" s="188"/>
      <c r="KKI242" s="188"/>
      <c r="KKJ242" s="188"/>
      <c r="KKK242" s="188"/>
      <c r="KKL242" s="188"/>
      <c r="KKM242" s="188"/>
      <c r="KKN242" s="188"/>
      <c r="KKO242" s="188"/>
      <c r="KKP242" s="188"/>
      <c r="KKQ242" s="188"/>
      <c r="KKR242" s="188"/>
      <c r="KKS242" s="188"/>
      <c r="KKT242" s="188"/>
      <c r="KKU242" s="188"/>
      <c r="KKV242" s="188"/>
      <c r="KKW242" s="188"/>
      <c r="KKX242" s="188"/>
      <c r="KKY242" s="188"/>
      <c r="KKZ242" s="188"/>
      <c r="KLA242" s="188"/>
      <c r="KLB242" s="188"/>
      <c r="KLC242" s="188"/>
      <c r="KLD242" s="188"/>
      <c r="KLE242" s="188"/>
      <c r="KLF242" s="188"/>
      <c r="KLG242" s="188"/>
      <c r="KLH242" s="188"/>
      <c r="KLI242" s="188"/>
      <c r="KLJ242" s="188"/>
      <c r="KLK242" s="188"/>
      <c r="KLL242" s="188"/>
      <c r="KLM242" s="188"/>
      <c r="KLN242" s="188"/>
      <c r="KLO242" s="188"/>
      <c r="KLP242" s="188"/>
      <c r="KLQ242" s="188"/>
      <c r="KLR242" s="188"/>
      <c r="KLS242" s="188"/>
      <c r="KLT242" s="188"/>
      <c r="KLU242" s="188"/>
      <c r="KLV242" s="188"/>
      <c r="KLW242" s="188"/>
      <c r="KLX242" s="188"/>
      <c r="KLY242" s="188"/>
      <c r="KLZ242" s="188"/>
      <c r="KMA242" s="188"/>
      <c r="KMB242" s="188"/>
      <c r="KMC242" s="188"/>
      <c r="KMD242" s="188"/>
      <c r="KME242" s="188"/>
      <c r="KMF242" s="188"/>
      <c r="KMG242" s="188"/>
      <c r="KMH242" s="188"/>
      <c r="KMI242" s="188"/>
      <c r="KMJ242" s="188"/>
      <c r="KMK242" s="188"/>
      <c r="KML242" s="188"/>
      <c r="KMM242" s="188"/>
      <c r="KMN242" s="188"/>
      <c r="KMO242" s="188"/>
      <c r="KMP242" s="188"/>
      <c r="KMQ242" s="188"/>
      <c r="KMR242" s="188"/>
      <c r="KMS242" s="188"/>
      <c r="KMT242" s="188"/>
      <c r="KMU242" s="188"/>
      <c r="KMV242" s="188"/>
      <c r="KMW242" s="188"/>
      <c r="KMX242" s="188"/>
      <c r="KMY242" s="188"/>
      <c r="KMZ242" s="188"/>
      <c r="KNA242" s="188"/>
      <c r="KNB242" s="188"/>
      <c r="KNC242" s="188"/>
      <c r="KND242" s="188"/>
      <c r="KNE242" s="188"/>
      <c r="KNF242" s="188"/>
      <c r="KNG242" s="188"/>
      <c r="KNH242" s="188"/>
      <c r="KNI242" s="188"/>
      <c r="KNJ242" s="188"/>
      <c r="KNK242" s="188"/>
      <c r="KNL242" s="188"/>
      <c r="KNM242" s="188"/>
      <c r="KNN242" s="188"/>
      <c r="KNO242" s="188"/>
      <c r="KNP242" s="188"/>
      <c r="KNQ242" s="188"/>
      <c r="KNR242" s="188"/>
      <c r="KNS242" s="188"/>
      <c r="KNT242" s="188"/>
      <c r="KNU242" s="188"/>
      <c r="KNV242" s="188"/>
      <c r="KNW242" s="188"/>
      <c r="KNX242" s="188"/>
      <c r="KNY242" s="188"/>
      <c r="KNZ242" s="188"/>
      <c r="KOA242" s="188"/>
      <c r="KOB242" s="188"/>
      <c r="KOC242" s="188"/>
      <c r="KOD242" s="188"/>
      <c r="KOE242" s="188"/>
      <c r="KOF242" s="188"/>
      <c r="KOG242" s="188"/>
      <c r="KOH242" s="188"/>
      <c r="KOI242" s="188"/>
      <c r="KOJ242" s="188"/>
      <c r="KOK242" s="188"/>
      <c r="KOL242" s="188"/>
      <c r="KOM242" s="188"/>
      <c r="KON242" s="188"/>
      <c r="KOO242" s="188"/>
      <c r="KOP242" s="188"/>
      <c r="KOQ242" s="188"/>
      <c r="KOR242" s="188"/>
      <c r="KOS242" s="188"/>
      <c r="KOT242" s="188"/>
      <c r="KOU242" s="188"/>
      <c r="KOV242" s="188"/>
      <c r="KOW242" s="188"/>
      <c r="KOX242" s="188"/>
      <c r="KOY242" s="188"/>
      <c r="KOZ242" s="188"/>
      <c r="KPA242" s="188"/>
      <c r="KPB242" s="188"/>
      <c r="KPC242" s="188"/>
      <c r="KPD242" s="188"/>
      <c r="KPE242" s="188"/>
      <c r="KPF242" s="188"/>
      <c r="KPG242" s="188"/>
      <c r="KPH242" s="188"/>
      <c r="KPI242" s="188"/>
      <c r="KPJ242" s="188"/>
      <c r="KPK242" s="188"/>
      <c r="KPL242" s="188"/>
      <c r="KPM242" s="188"/>
      <c r="KPN242" s="188"/>
      <c r="KPO242" s="188"/>
      <c r="KPP242" s="188"/>
      <c r="KPQ242" s="188"/>
      <c r="KPR242" s="188"/>
      <c r="KPS242" s="188"/>
      <c r="KPT242" s="188"/>
      <c r="KPU242" s="188"/>
      <c r="KPV242" s="188"/>
      <c r="KPW242" s="188"/>
      <c r="KPX242" s="188"/>
      <c r="KPY242" s="188"/>
      <c r="KPZ242" s="188"/>
      <c r="KQA242" s="188"/>
      <c r="KQB242" s="188"/>
      <c r="KQC242" s="188"/>
      <c r="KQD242" s="188"/>
      <c r="KQE242" s="188"/>
      <c r="KQF242" s="188"/>
      <c r="KQG242" s="188"/>
      <c r="KQH242" s="188"/>
      <c r="KQI242" s="188"/>
      <c r="KQJ242" s="188"/>
      <c r="KQK242" s="188"/>
      <c r="KQL242" s="188"/>
      <c r="KQM242" s="188"/>
      <c r="KQN242" s="188"/>
      <c r="KQO242" s="188"/>
      <c r="KQP242" s="188"/>
      <c r="KQQ242" s="188"/>
      <c r="KQR242" s="188"/>
      <c r="KQS242" s="188"/>
      <c r="KQT242" s="188"/>
      <c r="KQU242" s="188"/>
      <c r="KQV242" s="188"/>
      <c r="KQW242" s="188"/>
      <c r="KQX242" s="188"/>
      <c r="KQY242" s="188"/>
      <c r="KQZ242" s="188"/>
      <c r="KRA242" s="188"/>
      <c r="KRB242" s="188"/>
      <c r="KRC242" s="188"/>
      <c r="KRD242" s="188"/>
      <c r="KRE242" s="188"/>
      <c r="KRF242" s="188"/>
      <c r="KRG242" s="188"/>
      <c r="KRH242" s="188"/>
      <c r="KRI242" s="188"/>
      <c r="KRJ242" s="188"/>
      <c r="KRK242" s="188"/>
      <c r="KRL242" s="188"/>
      <c r="KRM242" s="188"/>
      <c r="KRN242" s="188"/>
      <c r="KRO242" s="188"/>
      <c r="KRP242" s="188"/>
      <c r="KRQ242" s="188"/>
      <c r="KRR242" s="188"/>
      <c r="KRS242" s="188"/>
      <c r="KRT242" s="188"/>
      <c r="KRU242" s="188"/>
      <c r="KRV242" s="188"/>
      <c r="KRW242" s="188"/>
      <c r="KRX242" s="188"/>
      <c r="KRY242" s="188"/>
      <c r="KRZ242" s="188"/>
      <c r="KSA242" s="188"/>
      <c r="KSB242" s="188"/>
      <c r="KSC242" s="188"/>
      <c r="KSD242" s="188"/>
      <c r="KSE242" s="188"/>
      <c r="KSF242" s="188"/>
      <c r="KSG242" s="188"/>
      <c r="KSH242" s="188"/>
      <c r="KSI242" s="188"/>
      <c r="KSJ242" s="188"/>
      <c r="KSK242" s="188"/>
      <c r="KSL242" s="188"/>
      <c r="KSM242" s="188"/>
      <c r="KSN242" s="188"/>
      <c r="KSO242" s="188"/>
      <c r="KSP242" s="188"/>
      <c r="KSQ242" s="188"/>
      <c r="KSR242" s="188"/>
      <c r="KSS242" s="188"/>
      <c r="KST242" s="188"/>
      <c r="KSU242" s="188"/>
      <c r="KSV242" s="188"/>
      <c r="KSW242" s="188"/>
      <c r="KSX242" s="188"/>
      <c r="KSY242" s="188"/>
      <c r="KSZ242" s="188"/>
      <c r="KTA242" s="188"/>
      <c r="KTB242" s="188"/>
      <c r="KTC242" s="188"/>
      <c r="KTD242" s="188"/>
      <c r="KTE242" s="188"/>
      <c r="KTF242" s="188"/>
      <c r="KTG242" s="188"/>
      <c r="KTH242" s="188"/>
      <c r="KTI242" s="188"/>
      <c r="KTJ242" s="188"/>
      <c r="KTK242" s="188"/>
      <c r="KTL242" s="188"/>
      <c r="KTM242" s="188"/>
      <c r="KTN242" s="188"/>
      <c r="KTO242" s="188"/>
      <c r="KTP242" s="188"/>
      <c r="KTQ242" s="188"/>
      <c r="KTR242" s="188"/>
      <c r="KTS242" s="188"/>
      <c r="KTT242" s="188"/>
      <c r="KTU242" s="188"/>
      <c r="KTV242" s="188"/>
      <c r="KTW242" s="188"/>
      <c r="KTX242" s="188"/>
      <c r="KTY242" s="188"/>
      <c r="KTZ242" s="188"/>
      <c r="KUA242" s="188"/>
      <c r="KUB242" s="188"/>
      <c r="KUC242" s="188"/>
      <c r="KUD242" s="188"/>
      <c r="KUE242" s="188"/>
      <c r="KUF242" s="188"/>
      <c r="KUG242" s="188"/>
      <c r="KUH242" s="188"/>
      <c r="KUI242" s="188"/>
      <c r="KUJ242" s="188"/>
      <c r="KUK242" s="188"/>
      <c r="KUL242" s="188"/>
      <c r="KUM242" s="188"/>
      <c r="KUN242" s="188"/>
      <c r="KUO242" s="188"/>
      <c r="KUP242" s="188"/>
      <c r="KUQ242" s="188"/>
      <c r="KUR242" s="188"/>
      <c r="KUS242" s="188"/>
      <c r="KUT242" s="188"/>
      <c r="KUU242" s="188"/>
      <c r="KUV242" s="188"/>
      <c r="KUW242" s="188"/>
      <c r="KUX242" s="188"/>
      <c r="KUY242" s="188"/>
      <c r="KUZ242" s="188"/>
      <c r="KVA242" s="188"/>
      <c r="KVB242" s="188"/>
      <c r="KVC242" s="188"/>
      <c r="KVD242" s="188"/>
      <c r="KVE242" s="188"/>
      <c r="KVF242" s="188"/>
      <c r="KVG242" s="188"/>
      <c r="KVH242" s="188"/>
      <c r="KVI242" s="188"/>
      <c r="KVJ242" s="188"/>
      <c r="KVK242" s="188"/>
      <c r="KVL242" s="188"/>
      <c r="KVM242" s="188"/>
      <c r="KVN242" s="188"/>
      <c r="KVO242" s="188"/>
      <c r="KVP242" s="188"/>
      <c r="KVQ242" s="188"/>
      <c r="KVR242" s="188"/>
      <c r="KVS242" s="188"/>
      <c r="KVT242" s="188"/>
      <c r="KVU242" s="188"/>
      <c r="KVV242" s="188"/>
      <c r="KVW242" s="188"/>
      <c r="KVX242" s="188"/>
      <c r="KVY242" s="188"/>
      <c r="KVZ242" s="188"/>
      <c r="KWA242" s="188"/>
      <c r="KWB242" s="188"/>
      <c r="KWC242" s="188"/>
      <c r="KWD242" s="188"/>
      <c r="KWE242" s="188"/>
      <c r="KWF242" s="188"/>
      <c r="KWG242" s="188"/>
      <c r="KWH242" s="188"/>
      <c r="KWI242" s="188"/>
      <c r="KWJ242" s="188"/>
      <c r="KWK242" s="188"/>
      <c r="KWL242" s="188"/>
      <c r="KWM242" s="188"/>
      <c r="KWN242" s="188"/>
      <c r="KWO242" s="188"/>
      <c r="KWP242" s="188"/>
      <c r="KWQ242" s="188"/>
      <c r="KWR242" s="188"/>
      <c r="KWS242" s="188"/>
      <c r="KWT242" s="188"/>
      <c r="KWU242" s="188"/>
      <c r="KWV242" s="188"/>
      <c r="KWW242" s="188"/>
      <c r="KWX242" s="188"/>
      <c r="KWY242" s="188"/>
      <c r="KWZ242" s="188"/>
      <c r="KXA242" s="188"/>
      <c r="KXB242" s="188"/>
      <c r="KXC242" s="188"/>
      <c r="KXD242" s="188"/>
      <c r="KXE242" s="188"/>
      <c r="KXF242" s="188"/>
      <c r="KXG242" s="188"/>
      <c r="KXH242" s="188"/>
      <c r="KXI242" s="188"/>
      <c r="KXJ242" s="188"/>
      <c r="KXK242" s="188"/>
      <c r="KXL242" s="188"/>
      <c r="KXM242" s="188"/>
      <c r="KXN242" s="188"/>
      <c r="KXO242" s="188"/>
      <c r="KXP242" s="188"/>
      <c r="KXQ242" s="188"/>
      <c r="KXR242" s="188"/>
      <c r="KXS242" s="188"/>
      <c r="KXT242" s="188"/>
      <c r="KXU242" s="188"/>
      <c r="KXV242" s="188"/>
      <c r="KXW242" s="188"/>
      <c r="KXX242" s="188"/>
      <c r="KXY242" s="188"/>
      <c r="KXZ242" s="188"/>
      <c r="KYA242" s="188"/>
      <c r="KYB242" s="188"/>
      <c r="KYC242" s="188"/>
      <c r="KYD242" s="188"/>
      <c r="KYE242" s="188"/>
      <c r="KYF242" s="188"/>
      <c r="KYG242" s="188"/>
      <c r="KYH242" s="188"/>
      <c r="KYI242" s="188"/>
      <c r="KYJ242" s="188"/>
      <c r="KYK242" s="188"/>
      <c r="KYL242" s="188"/>
      <c r="KYM242" s="188"/>
      <c r="KYN242" s="188"/>
      <c r="KYO242" s="188"/>
      <c r="KYP242" s="188"/>
      <c r="KYQ242" s="188"/>
      <c r="KYR242" s="188"/>
      <c r="KYS242" s="188"/>
      <c r="KYT242" s="188"/>
      <c r="KYU242" s="188"/>
      <c r="KYV242" s="188"/>
      <c r="KYW242" s="188"/>
      <c r="KYX242" s="188"/>
      <c r="KYY242" s="188"/>
      <c r="KYZ242" s="188"/>
      <c r="KZA242" s="188"/>
      <c r="KZB242" s="188"/>
      <c r="KZC242" s="188"/>
      <c r="KZD242" s="188"/>
      <c r="KZE242" s="188"/>
      <c r="KZF242" s="188"/>
      <c r="KZG242" s="188"/>
      <c r="KZH242" s="188"/>
      <c r="KZI242" s="188"/>
      <c r="KZJ242" s="188"/>
      <c r="KZK242" s="188"/>
      <c r="KZL242" s="188"/>
      <c r="KZM242" s="188"/>
      <c r="KZN242" s="188"/>
      <c r="KZO242" s="188"/>
      <c r="KZP242" s="188"/>
      <c r="KZQ242" s="188"/>
      <c r="KZR242" s="188"/>
      <c r="KZS242" s="188"/>
      <c r="KZT242" s="188"/>
      <c r="KZU242" s="188"/>
      <c r="KZV242" s="188"/>
      <c r="KZW242" s="188"/>
      <c r="KZX242" s="188"/>
      <c r="KZY242" s="188"/>
      <c r="KZZ242" s="188"/>
      <c r="LAA242" s="188"/>
      <c r="LAB242" s="188"/>
      <c r="LAC242" s="188"/>
      <c r="LAD242" s="188"/>
      <c r="LAE242" s="188"/>
      <c r="LAF242" s="188"/>
      <c r="LAG242" s="188"/>
      <c r="LAH242" s="188"/>
      <c r="LAI242" s="188"/>
      <c r="LAJ242" s="188"/>
      <c r="LAK242" s="188"/>
      <c r="LAL242" s="188"/>
      <c r="LAM242" s="188"/>
      <c r="LAN242" s="188"/>
      <c r="LAO242" s="188"/>
      <c r="LAP242" s="188"/>
      <c r="LAQ242" s="188"/>
      <c r="LAR242" s="188"/>
      <c r="LAS242" s="188"/>
      <c r="LAT242" s="188"/>
      <c r="LAU242" s="188"/>
      <c r="LAV242" s="188"/>
      <c r="LAW242" s="188"/>
      <c r="LAX242" s="188"/>
      <c r="LAY242" s="188"/>
      <c r="LAZ242" s="188"/>
      <c r="LBA242" s="188"/>
      <c r="LBB242" s="188"/>
      <c r="LBC242" s="188"/>
      <c r="LBD242" s="188"/>
      <c r="LBE242" s="188"/>
      <c r="LBF242" s="188"/>
      <c r="LBG242" s="188"/>
      <c r="LBH242" s="188"/>
      <c r="LBI242" s="188"/>
      <c r="LBJ242" s="188"/>
      <c r="LBK242" s="188"/>
      <c r="LBL242" s="188"/>
      <c r="LBM242" s="188"/>
      <c r="LBN242" s="188"/>
      <c r="LBO242" s="188"/>
      <c r="LBP242" s="188"/>
      <c r="LBQ242" s="188"/>
      <c r="LBR242" s="188"/>
      <c r="LBS242" s="188"/>
      <c r="LBT242" s="188"/>
      <c r="LBU242" s="188"/>
      <c r="LBV242" s="188"/>
      <c r="LBW242" s="188"/>
      <c r="LBX242" s="188"/>
      <c r="LBY242" s="188"/>
      <c r="LBZ242" s="188"/>
      <c r="LCA242" s="188"/>
      <c r="LCB242" s="188"/>
      <c r="LCC242" s="188"/>
      <c r="LCD242" s="188"/>
      <c r="LCE242" s="188"/>
      <c r="LCF242" s="188"/>
      <c r="LCG242" s="188"/>
      <c r="LCH242" s="188"/>
      <c r="LCI242" s="188"/>
      <c r="LCJ242" s="188"/>
      <c r="LCK242" s="188"/>
      <c r="LCL242" s="188"/>
      <c r="LCM242" s="188"/>
      <c r="LCN242" s="188"/>
      <c r="LCO242" s="188"/>
      <c r="LCP242" s="188"/>
      <c r="LCQ242" s="188"/>
      <c r="LCR242" s="188"/>
      <c r="LCS242" s="188"/>
      <c r="LCT242" s="188"/>
      <c r="LCU242" s="188"/>
      <c r="LCV242" s="188"/>
      <c r="LCW242" s="188"/>
      <c r="LCX242" s="188"/>
      <c r="LCY242" s="188"/>
      <c r="LCZ242" s="188"/>
      <c r="LDA242" s="188"/>
      <c r="LDB242" s="188"/>
      <c r="LDC242" s="188"/>
      <c r="LDD242" s="188"/>
      <c r="LDE242" s="188"/>
      <c r="LDF242" s="188"/>
      <c r="LDG242" s="188"/>
      <c r="LDH242" s="188"/>
      <c r="LDI242" s="188"/>
      <c r="LDJ242" s="188"/>
      <c r="LDK242" s="188"/>
      <c r="LDL242" s="188"/>
      <c r="LDM242" s="188"/>
      <c r="LDN242" s="188"/>
      <c r="LDO242" s="188"/>
      <c r="LDP242" s="188"/>
      <c r="LDQ242" s="188"/>
      <c r="LDR242" s="188"/>
      <c r="LDS242" s="188"/>
      <c r="LDT242" s="188"/>
      <c r="LDU242" s="188"/>
      <c r="LDV242" s="188"/>
      <c r="LDW242" s="188"/>
      <c r="LDX242" s="188"/>
      <c r="LDY242" s="188"/>
      <c r="LDZ242" s="188"/>
      <c r="LEA242" s="188"/>
      <c r="LEB242" s="188"/>
      <c r="LEC242" s="188"/>
      <c r="LED242" s="188"/>
      <c r="LEE242" s="188"/>
      <c r="LEF242" s="188"/>
      <c r="LEG242" s="188"/>
      <c r="LEH242" s="188"/>
      <c r="LEI242" s="188"/>
      <c r="LEJ242" s="188"/>
      <c r="LEK242" s="188"/>
      <c r="LEL242" s="188"/>
      <c r="LEM242" s="188"/>
      <c r="LEN242" s="188"/>
      <c r="LEO242" s="188"/>
      <c r="LEP242" s="188"/>
      <c r="LEQ242" s="188"/>
      <c r="LER242" s="188"/>
      <c r="LES242" s="188"/>
      <c r="LET242" s="188"/>
      <c r="LEU242" s="188"/>
      <c r="LEV242" s="188"/>
      <c r="LEW242" s="188"/>
      <c r="LEX242" s="188"/>
      <c r="LEY242" s="188"/>
      <c r="LEZ242" s="188"/>
      <c r="LFA242" s="188"/>
      <c r="LFB242" s="188"/>
      <c r="LFC242" s="188"/>
      <c r="LFD242" s="188"/>
      <c r="LFE242" s="188"/>
      <c r="LFF242" s="188"/>
      <c r="LFG242" s="188"/>
      <c r="LFH242" s="188"/>
      <c r="LFI242" s="188"/>
      <c r="LFJ242" s="188"/>
      <c r="LFK242" s="188"/>
      <c r="LFL242" s="188"/>
      <c r="LFM242" s="188"/>
      <c r="LFN242" s="188"/>
      <c r="LFO242" s="188"/>
      <c r="LFP242" s="188"/>
      <c r="LFQ242" s="188"/>
      <c r="LFR242" s="188"/>
      <c r="LFS242" s="188"/>
      <c r="LFT242" s="188"/>
      <c r="LFU242" s="188"/>
      <c r="LFV242" s="188"/>
      <c r="LFW242" s="188"/>
      <c r="LFX242" s="188"/>
      <c r="LFY242" s="188"/>
      <c r="LFZ242" s="188"/>
      <c r="LGA242" s="188"/>
      <c r="LGB242" s="188"/>
      <c r="LGC242" s="188"/>
      <c r="LGD242" s="188"/>
      <c r="LGE242" s="188"/>
      <c r="LGF242" s="188"/>
      <c r="LGG242" s="188"/>
      <c r="LGH242" s="188"/>
      <c r="LGI242" s="188"/>
      <c r="LGJ242" s="188"/>
      <c r="LGK242" s="188"/>
      <c r="LGL242" s="188"/>
      <c r="LGM242" s="188"/>
      <c r="LGN242" s="188"/>
      <c r="LGO242" s="188"/>
      <c r="LGP242" s="188"/>
      <c r="LGQ242" s="188"/>
      <c r="LGR242" s="188"/>
      <c r="LGS242" s="188"/>
      <c r="LGT242" s="188"/>
      <c r="LGU242" s="188"/>
      <c r="LGV242" s="188"/>
      <c r="LGW242" s="188"/>
      <c r="LGX242" s="188"/>
      <c r="LGY242" s="188"/>
      <c r="LGZ242" s="188"/>
      <c r="LHA242" s="188"/>
      <c r="LHB242" s="188"/>
      <c r="LHC242" s="188"/>
      <c r="LHD242" s="188"/>
      <c r="LHE242" s="188"/>
      <c r="LHF242" s="188"/>
      <c r="LHG242" s="188"/>
      <c r="LHH242" s="188"/>
      <c r="LHI242" s="188"/>
      <c r="LHJ242" s="188"/>
      <c r="LHK242" s="188"/>
      <c r="LHL242" s="188"/>
      <c r="LHM242" s="188"/>
      <c r="LHN242" s="188"/>
      <c r="LHO242" s="188"/>
      <c r="LHP242" s="188"/>
      <c r="LHQ242" s="188"/>
      <c r="LHR242" s="188"/>
      <c r="LHS242" s="188"/>
      <c r="LHT242" s="188"/>
      <c r="LHU242" s="188"/>
      <c r="LHV242" s="188"/>
      <c r="LHW242" s="188"/>
      <c r="LHX242" s="188"/>
      <c r="LHY242" s="188"/>
      <c r="LHZ242" s="188"/>
      <c r="LIA242" s="188"/>
      <c r="LIB242" s="188"/>
      <c r="LIC242" s="188"/>
      <c r="LID242" s="188"/>
      <c r="LIE242" s="188"/>
      <c r="LIF242" s="188"/>
      <c r="LIG242" s="188"/>
      <c r="LIH242" s="188"/>
      <c r="LII242" s="188"/>
      <c r="LIJ242" s="188"/>
      <c r="LIK242" s="188"/>
      <c r="LIL242" s="188"/>
      <c r="LIM242" s="188"/>
      <c r="LIN242" s="188"/>
      <c r="LIO242" s="188"/>
      <c r="LIP242" s="188"/>
      <c r="LIQ242" s="188"/>
      <c r="LIR242" s="188"/>
      <c r="LIS242" s="188"/>
      <c r="LIT242" s="188"/>
      <c r="LIU242" s="188"/>
      <c r="LIV242" s="188"/>
      <c r="LIW242" s="188"/>
      <c r="LIX242" s="188"/>
      <c r="LIY242" s="188"/>
      <c r="LIZ242" s="188"/>
      <c r="LJA242" s="188"/>
      <c r="LJB242" s="188"/>
      <c r="LJC242" s="188"/>
      <c r="LJD242" s="188"/>
      <c r="LJE242" s="188"/>
      <c r="LJF242" s="188"/>
      <c r="LJG242" s="188"/>
      <c r="LJH242" s="188"/>
      <c r="LJI242" s="188"/>
      <c r="LJJ242" s="188"/>
      <c r="LJK242" s="188"/>
      <c r="LJL242" s="188"/>
      <c r="LJM242" s="188"/>
      <c r="LJN242" s="188"/>
      <c r="LJO242" s="188"/>
      <c r="LJP242" s="188"/>
      <c r="LJQ242" s="188"/>
      <c r="LJR242" s="188"/>
      <c r="LJS242" s="188"/>
      <c r="LJT242" s="188"/>
      <c r="LJU242" s="188"/>
      <c r="LJV242" s="188"/>
      <c r="LJW242" s="188"/>
      <c r="LJX242" s="188"/>
      <c r="LJY242" s="188"/>
      <c r="LJZ242" s="188"/>
      <c r="LKA242" s="188"/>
      <c r="LKB242" s="188"/>
      <c r="LKC242" s="188"/>
      <c r="LKD242" s="188"/>
      <c r="LKE242" s="188"/>
      <c r="LKF242" s="188"/>
      <c r="LKG242" s="188"/>
      <c r="LKH242" s="188"/>
      <c r="LKI242" s="188"/>
      <c r="LKJ242" s="188"/>
      <c r="LKK242" s="188"/>
      <c r="LKL242" s="188"/>
      <c r="LKM242" s="188"/>
      <c r="LKN242" s="188"/>
      <c r="LKO242" s="188"/>
      <c r="LKP242" s="188"/>
      <c r="LKQ242" s="188"/>
      <c r="LKR242" s="188"/>
      <c r="LKS242" s="188"/>
      <c r="LKT242" s="188"/>
      <c r="LKU242" s="188"/>
      <c r="LKV242" s="188"/>
      <c r="LKW242" s="188"/>
      <c r="LKX242" s="188"/>
      <c r="LKY242" s="188"/>
      <c r="LKZ242" s="188"/>
      <c r="LLA242" s="188"/>
      <c r="LLB242" s="188"/>
      <c r="LLC242" s="188"/>
      <c r="LLD242" s="188"/>
      <c r="LLE242" s="188"/>
      <c r="LLF242" s="188"/>
      <c r="LLG242" s="188"/>
      <c r="LLH242" s="188"/>
      <c r="LLI242" s="188"/>
      <c r="LLJ242" s="188"/>
      <c r="LLK242" s="188"/>
      <c r="LLL242" s="188"/>
      <c r="LLM242" s="188"/>
      <c r="LLN242" s="188"/>
      <c r="LLO242" s="188"/>
      <c r="LLP242" s="188"/>
      <c r="LLQ242" s="188"/>
      <c r="LLR242" s="188"/>
      <c r="LLS242" s="188"/>
      <c r="LLT242" s="188"/>
      <c r="LLU242" s="188"/>
      <c r="LLV242" s="188"/>
      <c r="LLW242" s="188"/>
      <c r="LLX242" s="188"/>
      <c r="LLY242" s="188"/>
      <c r="LLZ242" s="188"/>
      <c r="LMA242" s="188"/>
      <c r="LMB242" s="188"/>
      <c r="LMC242" s="188"/>
      <c r="LMD242" s="188"/>
      <c r="LME242" s="188"/>
      <c r="LMF242" s="188"/>
      <c r="LMG242" s="188"/>
      <c r="LMH242" s="188"/>
      <c r="LMI242" s="188"/>
      <c r="LMJ242" s="188"/>
      <c r="LMK242" s="188"/>
      <c r="LML242" s="188"/>
      <c r="LMM242" s="188"/>
      <c r="LMN242" s="188"/>
      <c r="LMO242" s="188"/>
      <c r="LMP242" s="188"/>
      <c r="LMQ242" s="188"/>
      <c r="LMR242" s="188"/>
      <c r="LMS242" s="188"/>
      <c r="LMT242" s="188"/>
      <c r="LMU242" s="188"/>
      <c r="LMV242" s="188"/>
      <c r="LMW242" s="188"/>
      <c r="LMX242" s="188"/>
      <c r="LMY242" s="188"/>
      <c r="LMZ242" s="188"/>
      <c r="LNA242" s="188"/>
      <c r="LNB242" s="188"/>
      <c r="LNC242" s="188"/>
      <c r="LND242" s="188"/>
      <c r="LNE242" s="188"/>
      <c r="LNF242" s="188"/>
      <c r="LNG242" s="188"/>
      <c r="LNH242" s="188"/>
      <c r="LNI242" s="188"/>
      <c r="LNJ242" s="188"/>
      <c r="LNK242" s="188"/>
      <c r="LNL242" s="188"/>
      <c r="LNM242" s="188"/>
      <c r="LNN242" s="188"/>
      <c r="LNO242" s="188"/>
      <c r="LNP242" s="188"/>
      <c r="LNQ242" s="188"/>
      <c r="LNR242" s="188"/>
      <c r="LNS242" s="188"/>
      <c r="LNT242" s="188"/>
      <c r="LNU242" s="188"/>
      <c r="LNV242" s="188"/>
      <c r="LNW242" s="188"/>
      <c r="LNX242" s="188"/>
      <c r="LNY242" s="188"/>
      <c r="LNZ242" s="188"/>
      <c r="LOA242" s="188"/>
      <c r="LOB242" s="188"/>
      <c r="LOC242" s="188"/>
      <c r="LOD242" s="188"/>
      <c r="LOE242" s="188"/>
      <c r="LOF242" s="188"/>
      <c r="LOG242" s="188"/>
      <c r="LOH242" s="188"/>
      <c r="LOI242" s="188"/>
      <c r="LOJ242" s="188"/>
      <c r="LOK242" s="188"/>
      <c r="LOL242" s="188"/>
      <c r="LOM242" s="188"/>
      <c r="LON242" s="188"/>
      <c r="LOO242" s="188"/>
      <c r="LOP242" s="188"/>
      <c r="LOQ242" s="188"/>
      <c r="LOR242" s="188"/>
      <c r="LOS242" s="188"/>
      <c r="LOT242" s="188"/>
      <c r="LOU242" s="188"/>
      <c r="LOV242" s="188"/>
      <c r="LOW242" s="188"/>
      <c r="LOX242" s="188"/>
      <c r="LOY242" s="188"/>
      <c r="LOZ242" s="188"/>
      <c r="LPA242" s="188"/>
      <c r="LPB242" s="188"/>
      <c r="LPC242" s="188"/>
      <c r="LPD242" s="188"/>
      <c r="LPE242" s="188"/>
      <c r="LPF242" s="188"/>
      <c r="LPG242" s="188"/>
      <c r="LPH242" s="188"/>
      <c r="LPI242" s="188"/>
      <c r="LPJ242" s="188"/>
      <c r="LPK242" s="188"/>
      <c r="LPL242" s="188"/>
      <c r="LPM242" s="188"/>
      <c r="LPN242" s="188"/>
      <c r="LPO242" s="188"/>
      <c r="LPP242" s="188"/>
      <c r="LPQ242" s="188"/>
      <c r="LPR242" s="188"/>
      <c r="LPS242" s="188"/>
      <c r="LPT242" s="188"/>
      <c r="LPU242" s="188"/>
      <c r="LPV242" s="188"/>
      <c r="LPW242" s="188"/>
      <c r="LPX242" s="188"/>
      <c r="LPY242" s="188"/>
      <c r="LPZ242" s="188"/>
      <c r="LQA242" s="188"/>
      <c r="LQB242" s="188"/>
      <c r="LQC242" s="188"/>
      <c r="LQD242" s="188"/>
      <c r="LQE242" s="188"/>
      <c r="LQF242" s="188"/>
      <c r="LQG242" s="188"/>
      <c r="LQH242" s="188"/>
      <c r="LQI242" s="188"/>
      <c r="LQJ242" s="188"/>
      <c r="LQK242" s="188"/>
      <c r="LQL242" s="188"/>
      <c r="LQM242" s="188"/>
      <c r="LQN242" s="188"/>
      <c r="LQO242" s="188"/>
      <c r="LQP242" s="188"/>
      <c r="LQQ242" s="188"/>
      <c r="LQR242" s="188"/>
      <c r="LQS242" s="188"/>
      <c r="LQT242" s="188"/>
      <c r="LQU242" s="188"/>
      <c r="LQV242" s="188"/>
      <c r="LQW242" s="188"/>
      <c r="LQX242" s="188"/>
      <c r="LQY242" s="188"/>
      <c r="LQZ242" s="188"/>
      <c r="LRA242" s="188"/>
      <c r="LRB242" s="188"/>
      <c r="LRC242" s="188"/>
      <c r="LRD242" s="188"/>
      <c r="LRE242" s="188"/>
      <c r="LRF242" s="188"/>
      <c r="LRG242" s="188"/>
      <c r="LRH242" s="188"/>
      <c r="LRI242" s="188"/>
      <c r="LRJ242" s="188"/>
      <c r="LRK242" s="188"/>
      <c r="LRL242" s="188"/>
      <c r="LRM242" s="188"/>
      <c r="LRN242" s="188"/>
      <c r="LRO242" s="188"/>
      <c r="LRP242" s="188"/>
      <c r="LRQ242" s="188"/>
      <c r="LRR242" s="188"/>
      <c r="LRS242" s="188"/>
      <c r="LRT242" s="188"/>
      <c r="LRU242" s="188"/>
      <c r="LRV242" s="188"/>
      <c r="LRW242" s="188"/>
      <c r="LRX242" s="188"/>
      <c r="LRY242" s="188"/>
      <c r="LRZ242" s="188"/>
      <c r="LSA242" s="188"/>
      <c r="LSB242" s="188"/>
      <c r="LSC242" s="188"/>
      <c r="LSD242" s="188"/>
      <c r="LSE242" s="188"/>
      <c r="LSF242" s="188"/>
      <c r="LSG242" s="188"/>
      <c r="LSH242" s="188"/>
      <c r="LSI242" s="188"/>
      <c r="LSJ242" s="188"/>
      <c r="LSK242" s="188"/>
      <c r="LSL242" s="188"/>
      <c r="LSM242" s="188"/>
      <c r="LSN242" s="188"/>
      <c r="LSO242" s="188"/>
      <c r="LSP242" s="188"/>
      <c r="LSQ242" s="188"/>
      <c r="LSR242" s="188"/>
      <c r="LSS242" s="188"/>
      <c r="LST242" s="188"/>
      <c r="LSU242" s="188"/>
      <c r="LSV242" s="188"/>
      <c r="LSW242" s="188"/>
      <c r="LSX242" s="188"/>
      <c r="LSY242" s="188"/>
      <c r="LSZ242" s="188"/>
      <c r="LTA242" s="188"/>
      <c r="LTB242" s="188"/>
      <c r="LTC242" s="188"/>
      <c r="LTD242" s="188"/>
      <c r="LTE242" s="188"/>
      <c r="LTF242" s="188"/>
      <c r="LTG242" s="188"/>
      <c r="LTH242" s="188"/>
      <c r="LTI242" s="188"/>
      <c r="LTJ242" s="188"/>
      <c r="LTK242" s="188"/>
      <c r="LTL242" s="188"/>
      <c r="LTM242" s="188"/>
      <c r="LTN242" s="188"/>
      <c r="LTO242" s="188"/>
      <c r="LTP242" s="188"/>
      <c r="LTQ242" s="188"/>
      <c r="LTR242" s="188"/>
      <c r="LTS242" s="188"/>
      <c r="LTT242" s="188"/>
      <c r="LTU242" s="188"/>
      <c r="LTV242" s="188"/>
      <c r="LTW242" s="188"/>
      <c r="LTX242" s="188"/>
      <c r="LTY242" s="188"/>
      <c r="LTZ242" s="188"/>
      <c r="LUA242" s="188"/>
      <c r="LUB242" s="188"/>
      <c r="LUC242" s="188"/>
      <c r="LUD242" s="188"/>
      <c r="LUE242" s="188"/>
      <c r="LUF242" s="188"/>
      <c r="LUG242" s="188"/>
      <c r="LUH242" s="188"/>
      <c r="LUI242" s="188"/>
      <c r="LUJ242" s="188"/>
      <c r="LUK242" s="188"/>
      <c r="LUL242" s="188"/>
      <c r="LUM242" s="188"/>
      <c r="LUN242" s="188"/>
      <c r="LUO242" s="188"/>
      <c r="LUP242" s="188"/>
      <c r="LUQ242" s="188"/>
      <c r="LUR242" s="188"/>
      <c r="LUS242" s="188"/>
      <c r="LUT242" s="188"/>
      <c r="LUU242" s="188"/>
      <c r="LUV242" s="188"/>
      <c r="LUW242" s="188"/>
      <c r="LUX242" s="188"/>
      <c r="LUY242" s="188"/>
      <c r="LUZ242" s="188"/>
      <c r="LVA242" s="188"/>
      <c r="LVB242" s="188"/>
      <c r="LVC242" s="188"/>
      <c r="LVD242" s="188"/>
      <c r="LVE242" s="188"/>
      <c r="LVF242" s="188"/>
      <c r="LVG242" s="188"/>
      <c r="LVH242" s="188"/>
      <c r="LVI242" s="188"/>
      <c r="LVJ242" s="188"/>
      <c r="LVK242" s="188"/>
      <c r="LVL242" s="188"/>
      <c r="LVM242" s="188"/>
      <c r="LVN242" s="188"/>
      <c r="LVO242" s="188"/>
      <c r="LVP242" s="188"/>
      <c r="LVQ242" s="188"/>
      <c r="LVR242" s="188"/>
      <c r="LVS242" s="188"/>
      <c r="LVT242" s="188"/>
      <c r="LVU242" s="188"/>
      <c r="LVV242" s="188"/>
      <c r="LVW242" s="188"/>
      <c r="LVX242" s="188"/>
      <c r="LVY242" s="188"/>
      <c r="LVZ242" s="188"/>
      <c r="LWA242" s="188"/>
      <c r="LWB242" s="188"/>
      <c r="LWC242" s="188"/>
      <c r="LWD242" s="188"/>
      <c r="LWE242" s="188"/>
      <c r="LWF242" s="188"/>
      <c r="LWG242" s="188"/>
      <c r="LWH242" s="188"/>
      <c r="LWI242" s="188"/>
      <c r="LWJ242" s="188"/>
      <c r="LWK242" s="188"/>
      <c r="LWL242" s="188"/>
      <c r="LWM242" s="188"/>
      <c r="LWN242" s="188"/>
      <c r="LWO242" s="188"/>
      <c r="LWP242" s="188"/>
      <c r="LWQ242" s="188"/>
      <c r="LWR242" s="188"/>
      <c r="LWS242" s="188"/>
      <c r="LWT242" s="188"/>
      <c r="LWU242" s="188"/>
      <c r="LWV242" s="188"/>
      <c r="LWW242" s="188"/>
      <c r="LWX242" s="188"/>
      <c r="LWY242" s="188"/>
      <c r="LWZ242" s="188"/>
      <c r="LXA242" s="188"/>
      <c r="LXB242" s="188"/>
      <c r="LXC242" s="188"/>
      <c r="LXD242" s="188"/>
      <c r="LXE242" s="188"/>
      <c r="LXF242" s="188"/>
      <c r="LXG242" s="188"/>
      <c r="LXH242" s="188"/>
      <c r="LXI242" s="188"/>
      <c r="LXJ242" s="188"/>
      <c r="LXK242" s="188"/>
      <c r="LXL242" s="188"/>
      <c r="LXM242" s="188"/>
      <c r="LXN242" s="188"/>
      <c r="LXO242" s="188"/>
      <c r="LXP242" s="188"/>
      <c r="LXQ242" s="188"/>
      <c r="LXR242" s="188"/>
      <c r="LXS242" s="188"/>
      <c r="LXT242" s="188"/>
      <c r="LXU242" s="188"/>
      <c r="LXV242" s="188"/>
      <c r="LXW242" s="188"/>
      <c r="LXX242" s="188"/>
      <c r="LXY242" s="188"/>
      <c r="LXZ242" s="188"/>
      <c r="LYA242" s="188"/>
      <c r="LYB242" s="188"/>
      <c r="LYC242" s="188"/>
      <c r="LYD242" s="188"/>
      <c r="LYE242" s="188"/>
      <c r="LYF242" s="188"/>
      <c r="LYG242" s="188"/>
      <c r="LYH242" s="188"/>
      <c r="LYI242" s="188"/>
      <c r="LYJ242" s="188"/>
      <c r="LYK242" s="188"/>
      <c r="LYL242" s="188"/>
      <c r="LYM242" s="188"/>
      <c r="LYN242" s="188"/>
      <c r="LYO242" s="188"/>
      <c r="LYP242" s="188"/>
      <c r="LYQ242" s="188"/>
      <c r="LYR242" s="188"/>
      <c r="LYS242" s="188"/>
      <c r="LYT242" s="188"/>
      <c r="LYU242" s="188"/>
      <c r="LYV242" s="188"/>
      <c r="LYW242" s="188"/>
      <c r="LYX242" s="188"/>
      <c r="LYY242" s="188"/>
      <c r="LYZ242" s="188"/>
      <c r="LZA242" s="188"/>
      <c r="LZB242" s="188"/>
      <c r="LZC242" s="188"/>
      <c r="LZD242" s="188"/>
      <c r="LZE242" s="188"/>
      <c r="LZF242" s="188"/>
      <c r="LZG242" s="188"/>
      <c r="LZH242" s="188"/>
      <c r="LZI242" s="188"/>
      <c r="LZJ242" s="188"/>
      <c r="LZK242" s="188"/>
      <c r="LZL242" s="188"/>
      <c r="LZM242" s="188"/>
      <c r="LZN242" s="188"/>
      <c r="LZO242" s="188"/>
      <c r="LZP242" s="188"/>
      <c r="LZQ242" s="188"/>
      <c r="LZR242" s="188"/>
      <c r="LZS242" s="188"/>
      <c r="LZT242" s="188"/>
      <c r="LZU242" s="188"/>
      <c r="LZV242" s="188"/>
      <c r="LZW242" s="188"/>
      <c r="LZX242" s="188"/>
      <c r="LZY242" s="188"/>
      <c r="LZZ242" s="188"/>
      <c r="MAA242" s="188"/>
      <c r="MAB242" s="188"/>
      <c r="MAC242" s="188"/>
      <c r="MAD242" s="188"/>
      <c r="MAE242" s="188"/>
      <c r="MAF242" s="188"/>
      <c r="MAG242" s="188"/>
      <c r="MAH242" s="188"/>
      <c r="MAI242" s="188"/>
      <c r="MAJ242" s="188"/>
      <c r="MAK242" s="188"/>
      <c r="MAL242" s="188"/>
      <c r="MAM242" s="188"/>
      <c r="MAN242" s="188"/>
      <c r="MAO242" s="188"/>
      <c r="MAP242" s="188"/>
      <c r="MAQ242" s="188"/>
      <c r="MAR242" s="188"/>
      <c r="MAS242" s="188"/>
      <c r="MAT242" s="188"/>
      <c r="MAU242" s="188"/>
      <c r="MAV242" s="188"/>
      <c r="MAW242" s="188"/>
      <c r="MAX242" s="188"/>
      <c r="MAY242" s="188"/>
      <c r="MAZ242" s="188"/>
      <c r="MBA242" s="188"/>
      <c r="MBB242" s="188"/>
      <c r="MBC242" s="188"/>
      <c r="MBD242" s="188"/>
      <c r="MBE242" s="188"/>
      <c r="MBF242" s="188"/>
      <c r="MBG242" s="188"/>
      <c r="MBH242" s="188"/>
      <c r="MBI242" s="188"/>
      <c r="MBJ242" s="188"/>
      <c r="MBK242" s="188"/>
      <c r="MBL242" s="188"/>
      <c r="MBM242" s="188"/>
      <c r="MBN242" s="188"/>
      <c r="MBO242" s="188"/>
      <c r="MBP242" s="188"/>
      <c r="MBQ242" s="188"/>
      <c r="MBR242" s="188"/>
      <c r="MBS242" s="188"/>
      <c r="MBT242" s="188"/>
      <c r="MBU242" s="188"/>
      <c r="MBV242" s="188"/>
      <c r="MBW242" s="188"/>
      <c r="MBX242" s="188"/>
      <c r="MBY242" s="188"/>
      <c r="MBZ242" s="188"/>
      <c r="MCA242" s="188"/>
      <c r="MCB242" s="188"/>
      <c r="MCC242" s="188"/>
      <c r="MCD242" s="188"/>
      <c r="MCE242" s="188"/>
      <c r="MCF242" s="188"/>
      <c r="MCG242" s="188"/>
      <c r="MCH242" s="188"/>
      <c r="MCI242" s="188"/>
      <c r="MCJ242" s="188"/>
      <c r="MCK242" s="188"/>
      <c r="MCL242" s="188"/>
      <c r="MCM242" s="188"/>
      <c r="MCN242" s="188"/>
      <c r="MCO242" s="188"/>
      <c r="MCP242" s="188"/>
      <c r="MCQ242" s="188"/>
      <c r="MCR242" s="188"/>
      <c r="MCS242" s="188"/>
      <c r="MCT242" s="188"/>
      <c r="MCU242" s="188"/>
      <c r="MCV242" s="188"/>
      <c r="MCW242" s="188"/>
      <c r="MCX242" s="188"/>
      <c r="MCY242" s="188"/>
      <c r="MCZ242" s="188"/>
      <c r="MDA242" s="188"/>
      <c r="MDB242" s="188"/>
      <c r="MDC242" s="188"/>
      <c r="MDD242" s="188"/>
      <c r="MDE242" s="188"/>
      <c r="MDF242" s="188"/>
      <c r="MDG242" s="188"/>
      <c r="MDH242" s="188"/>
      <c r="MDI242" s="188"/>
      <c r="MDJ242" s="188"/>
      <c r="MDK242" s="188"/>
      <c r="MDL242" s="188"/>
      <c r="MDM242" s="188"/>
      <c r="MDN242" s="188"/>
      <c r="MDO242" s="188"/>
      <c r="MDP242" s="188"/>
      <c r="MDQ242" s="188"/>
      <c r="MDR242" s="188"/>
      <c r="MDS242" s="188"/>
      <c r="MDT242" s="188"/>
      <c r="MDU242" s="188"/>
      <c r="MDV242" s="188"/>
      <c r="MDW242" s="188"/>
      <c r="MDX242" s="188"/>
      <c r="MDY242" s="188"/>
      <c r="MDZ242" s="188"/>
      <c r="MEA242" s="188"/>
      <c r="MEB242" s="188"/>
      <c r="MEC242" s="188"/>
      <c r="MED242" s="188"/>
      <c r="MEE242" s="188"/>
      <c r="MEF242" s="188"/>
      <c r="MEG242" s="188"/>
      <c r="MEH242" s="188"/>
      <c r="MEI242" s="188"/>
      <c r="MEJ242" s="188"/>
      <c r="MEK242" s="188"/>
      <c r="MEL242" s="188"/>
      <c r="MEM242" s="188"/>
      <c r="MEN242" s="188"/>
      <c r="MEO242" s="188"/>
      <c r="MEP242" s="188"/>
      <c r="MEQ242" s="188"/>
      <c r="MER242" s="188"/>
      <c r="MES242" s="188"/>
      <c r="MET242" s="188"/>
      <c r="MEU242" s="188"/>
      <c r="MEV242" s="188"/>
      <c r="MEW242" s="188"/>
      <c r="MEX242" s="188"/>
      <c r="MEY242" s="188"/>
      <c r="MEZ242" s="188"/>
      <c r="MFA242" s="188"/>
      <c r="MFB242" s="188"/>
      <c r="MFC242" s="188"/>
      <c r="MFD242" s="188"/>
      <c r="MFE242" s="188"/>
      <c r="MFF242" s="188"/>
      <c r="MFG242" s="188"/>
      <c r="MFH242" s="188"/>
      <c r="MFI242" s="188"/>
      <c r="MFJ242" s="188"/>
      <c r="MFK242" s="188"/>
      <c r="MFL242" s="188"/>
      <c r="MFM242" s="188"/>
      <c r="MFN242" s="188"/>
      <c r="MFO242" s="188"/>
      <c r="MFP242" s="188"/>
      <c r="MFQ242" s="188"/>
      <c r="MFR242" s="188"/>
      <c r="MFS242" s="188"/>
      <c r="MFT242" s="188"/>
      <c r="MFU242" s="188"/>
      <c r="MFV242" s="188"/>
      <c r="MFW242" s="188"/>
      <c r="MFX242" s="188"/>
      <c r="MFY242" s="188"/>
      <c r="MFZ242" s="188"/>
      <c r="MGA242" s="188"/>
      <c r="MGB242" s="188"/>
      <c r="MGC242" s="188"/>
      <c r="MGD242" s="188"/>
      <c r="MGE242" s="188"/>
      <c r="MGF242" s="188"/>
      <c r="MGG242" s="188"/>
      <c r="MGH242" s="188"/>
      <c r="MGI242" s="188"/>
      <c r="MGJ242" s="188"/>
      <c r="MGK242" s="188"/>
      <c r="MGL242" s="188"/>
      <c r="MGM242" s="188"/>
      <c r="MGN242" s="188"/>
      <c r="MGO242" s="188"/>
      <c r="MGP242" s="188"/>
      <c r="MGQ242" s="188"/>
      <c r="MGR242" s="188"/>
      <c r="MGS242" s="188"/>
      <c r="MGT242" s="188"/>
      <c r="MGU242" s="188"/>
      <c r="MGV242" s="188"/>
      <c r="MGW242" s="188"/>
      <c r="MGX242" s="188"/>
      <c r="MGY242" s="188"/>
      <c r="MGZ242" s="188"/>
      <c r="MHA242" s="188"/>
      <c r="MHB242" s="188"/>
      <c r="MHC242" s="188"/>
      <c r="MHD242" s="188"/>
      <c r="MHE242" s="188"/>
      <c r="MHF242" s="188"/>
      <c r="MHG242" s="188"/>
      <c r="MHH242" s="188"/>
      <c r="MHI242" s="188"/>
      <c r="MHJ242" s="188"/>
      <c r="MHK242" s="188"/>
      <c r="MHL242" s="188"/>
      <c r="MHM242" s="188"/>
      <c r="MHN242" s="188"/>
      <c r="MHO242" s="188"/>
      <c r="MHP242" s="188"/>
      <c r="MHQ242" s="188"/>
      <c r="MHR242" s="188"/>
      <c r="MHS242" s="188"/>
      <c r="MHT242" s="188"/>
      <c r="MHU242" s="188"/>
      <c r="MHV242" s="188"/>
      <c r="MHW242" s="188"/>
      <c r="MHX242" s="188"/>
      <c r="MHY242" s="188"/>
      <c r="MHZ242" s="188"/>
      <c r="MIA242" s="188"/>
      <c r="MIB242" s="188"/>
      <c r="MIC242" s="188"/>
      <c r="MID242" s="188"/>
      <c r="MIE242" s="188"/>
      <c r="MIF242" s="188"/>
      <c r="MIG242" s="188"/>
      <c r="MIH242" s="188"/>
      <c r="MII242" s="188"/>
      <c r="MIJ242" s="188"/>
      <c r="MIK242" s="188"/>
      <c r="MIL242" s="188"/>
      <c r="MIM242" s="188"/>
      <c r="MIN242" s="188"/>
      <c r="MIO242" s="188"/>
      <c r="MIP242" s="188"/>
      <c r="MIQ242" s="188"/>
      <c r="MIR242" s="188"/>
      <c r="MIS242" s="188"/>
      <c r="MIT242" s="188"/>
      <c r="MIU242" s="188"/>
      <c r="MIV242" s="188"/>
      <c r="MIW242" s="188"/>
      <c r="MIX242" s="188"/>
      <c r="MIY242" s="188"/>
      <c r="MIZ242" s="188"/>
      <c r="MJA242" s="188"/>
      <c r="MJB242" s="188"/>
      <c r="MJC242" s="188"/>
      <c r="MJD242" s="188"/>
      <c r="MJE242" s="188"/>
      <c r="MJF242" s="188"/>
      <c r="MJG242" s="188"/>
      <c r="MJH242" s="188"/>
      <c r="MJI242" s="188"/>
      <c r="MJJ242" s="188"/>
      <c r="MJK242" s="188"/>
      <c r="MJL242" s="188"/>
      <c r="MJM242" s="188"/>
      <c r="MJN242" s="188"/>
      <c r="MJO242" s="188"/>
      <c r="MJP242" s="188"/>
      <c r="MJQ242" s="188"/>
      <c r="MJR242" s="188"/>
      <c r="MJS242" s="188"/>
      <c r="MJT242" s="188"/>
      <c r="MJU242" s="188"/>
      <c r="MJV242" s="188"/>
      <c r="MJW242" s="188"/>
      <c r="MJX242" s="188"/>
      <c r="MJY242" s="188"/>
      <c r="MJZ242" s="188"/>
      <c r="MKA242" s="188"/>
      <c r="MKB242" s="188"/>
      <c r="MKC242" s="188"/>
      <c r="MKD242" s="188"/>
      <c r="MKE242" s="188"/>
      <c r="MKF242" s="188"/>
      <c r="MKG242" s="188"/>
      <c r="MKH242" s="188"/>
      <c r="MKI242" s="188"/>
      <c r="MKJ242" s="188"/>
      <c r="MKK242" s="188"/>
      <c r="MKL242" s="188"/>
      <c r="MKM242" s="188"/>
      <c r="MKN242" s="188"/>
      <c r="MKO242" s="188"/>
      <c r="MKP242" s="188"/>
      <c r="MKQ242" s="188"/>
      <c r="MKR242" s="188"/>
      <c r="MKS242" s="188"/>
      <c r="MKT242" s="188"/>
      <c r="MKU242" s="188"/>
      <c r="MKV242" s="188"/>
      <c r="MKW242" s="188"/>
      <c r="MKX242" s="188"/>
      <c r="MKY242" s="188"/>
      <c r="MKZ242" s="188"/>
      <c r="MLA242" s="188"/>
      <c r="MLB242" s="188"/>
      <c r="MLC242" s="188"/>
      <c r="MLD242" s="188"/>
      <c r="MLE242" s="188"/>
      <c r="MLF242" s="188"/>
      <c r="MLG242" s="188"/>
      <c r="MLH242" s="188"/>
      <c r="MLI242" s="188"/>
      <c r="MLJ242" s="188"/>
      <c r="MLK242" s="188"/>
      <c r="MLL242" s="188"/>
      <c r="MLM242" s="188"/>
      <c r="MLN242" s="188"/>
      <c r="MLO242" s="188"/>
      <c r="MLP242" s="188"/>
      <c r="MLQ242" s="188"/>
      <c r="MLR242" s="188"/>
      <c r="MLS242" s="188"/>
      <c r="MLT242" s="188"/>
      <c r="MLU242" s="188"/>
      <c r="MLV242" s="188"/>
      <c r="MLW242" s="188"/>
      <c r="MLX242" s="188"/>
      <c r="MLY242" s="188"/>
      <c r="MLZ242" s="188"/>
      <c r="MMA242" s="188"/>
      <c r="MMB242" s="188"/>
      <c r="MMC242" s="188"/>
      <c r="MMD242" s="188"/>
      <c r="MME242" s="188"/>
      <c r="MMF242" s="188"/>
      <c r="MMG242" s="188"/>
      <c r="MMH242" s="188"/>
      <c r="MMI242" s="188"/>
      <c r="MMJ242" s="188"/>
      <c r="MMK242" s="188"/>
      <c r="MML242" s="188"/>
      <c r="MMM242" s="188"/>
      <c r="MMN242" s="188"/>
      <c r="MMO242" s="188"/>
      <c r="MMP242" s="188"/>
      <c r="MMQ242" s="188"/>
      <c r="MMR242" s="188"/>
      <c r="MMS242" s="188"/>
      <c r="MMT242" s="188"/>
      <c r="MMU242" s="188"/>
      <c r="MMV242" s="188"/>
      <c r="MMW242" s="188"/>
      <c r="MMX242" s="188"/>
      <c r="MMY242" s="188"/>
      <c r="MMZ242" s="188"/>
      <c r="MNA242" s="188"/>
      <c r="MNB242" s="188"/>
      <c r="MNC242" s="188"/>
      <c r="MND242" s="188"/>
      <c r="MNE242" s="188"/>
      <c r="MNF242" s="188"/>
      <c r="MNG242" s="188"/>
      <c r="MNH242" s="188"/>
      <c r="MNI242" s="188"/>
      <c r="MNJ242" s="188"/>
      <c r="MNK242" s="188"/>
      <c r="MNL242" s="188"/>
      <c r="MNM242" s="188"/>
      <c r="MNN242" s="188"/>
      <c r="MNO242" s="188"/>
      <c r="MNP242" s="188"/>
      <c r="MNQ242" s="188"/>
      <c r="MNR242" s="188"/>
      <c r="MNS242" s="188"/>
      <c r="MNT242" s="188"/>
      <c r="MNU242" s="188"/>
      <c r="MNV242" s="188"/>
      <c r="MNW242" s="188"/>
      <c r="MNX242" s="188"/>
      <c r="MNY242" s="188"/>
      <c r="MNZ242" s="188"/>
      <c r="MOA242" s="188"/>
      <c r="MOB242" s="188"/>
      <c r="MOC242" s="188"/>
      <c r="MOD242" s="188"/>
      <c r="MOE242" s="188"/>
      <c r="MOF242" s="188"/>
      <c r="MOG242" s="188"/>
      <c r="MOH242" s="188"/>
      <c r="MOI242" s="188"/>
      <c r="MOJ242" s="188"/>
      <c r="MOK242" s="188"/>
      <c r="MOL242" s="188"/>
      <c r="MOM242" s="188"/>
      <c r="MON242" s="188"/>
      <c r="MOO242" s="188"/>
      <c r="MOP242" s="188"/>
      <c r="MOQ242" s="188"/>
      <c r="MOR242" s="188"/>
      <c r="MOS242" s="188"/>
      <c r="MOT242" s="188"/>
      <c r="MOU242" s="188"/>
      <c r="MOV242" s="188"/>
      <c r="MOW242" s="188"/>
      <c r="MOX242" s="188"/>
      <c r="MOY242" s="188"/>
      <c r="MOZ242" s="188"/>
      <c r="MPA242" s="188"/>
      <c r="MPB242" s="188"/>
      <c r="MPC242" s="188"/>
      <c r="MPD242" s="188"/>
      <c r="MPE242" s="188"/>
      <c r="MPF242" s="188"/>
      <c r="MPG242" s="188"/>
      <c r="MPH242" s="188"/>
      <c r="MPI242" s="188"/>
      <c r="MPJ242" s="188"/>
      <c r="MPK242" s="188"/>
      <c r="MPL242" s="188"/>
      <c r="MPM242" s="188"/>
      <c r="MPN242" s="188"/>
      <c r="MPO242" s="188"/>
      <c r="MPP242" s="188"/>
      <c r="MPQ242" s="188"/>
      <c r="MPR242" s="188"/>
      <c r="MPS242" s="188"/>
      <c r="MPT242" s="188"/>
      <c r="MPU242" s="188"/>
      <c r="MPV242" s="188"/>
      <c r="MPW242" s="188"/>
      <c r="MPX242" s="188"/>
      <c r="MPY242" s="188"/>
      <c r="MPZ242" s="188"/>
      <c r="MQA242" s="188"/>
      <c r="MQB242" s="188"/>
      <c r="MQC242" s="188"/>
      <c r="MQD242" s="188"/>
      <c r="MQE242" s="188"/>
      <c r="MQF242" s="188"/>
      <c r="MQG242" s="188"/>
      <c r="MQH242" s="188"/>
      <c r="MQI242" s="188"/>
      <c r="MQJ242" s="188"/>
      <c r="MQK242" s="188"/>
      <c r="MQL242" s="188"/>
      <c r="MQM242" s="188"/>
      <c r="MQN242" s="188"/>
      <c r="MQO242" s="188"/>
      <c r="MQP242" s="188"/>
      <c r="MQQ242" s="188"/>
      <c r="MQR242" s="188"/>
      <c r="MQS242" s="188"/>
      <c r="MQT242" s="188"/>
      <c r="MQU242" s="188"/>
      <c r="MQV242" s="188"/>
      <c r="MQW242" s="188"/>
      <c r="MQX242" s="188"/>
      <c r="MQY242" s="188"/>
      <c r="MQZ242" s="188"/>
      <c r="MRA242" s="188"/>
      <c r="MRB242" s="188"/>
      <c r="MRC242" s="188"/>
      <c r="MRD242" s="188"/>
      <c r="MRE242" s="188"/>
      <c r="MRF242" s="188"/>
      <c r="MRG242" s="188"/>
      <c r="MRH242" s="188"/>
      <c r="MRI242" s="188"/>
      <c r="MRJ242" s="188"/>
      <c r="MRK242" s="188"/>
      <c r="MRL242" s="188"/>
      <c r="MRM242" s="188"/>
      <c r="MRN242" s="188"/>
      <c r="MRO242" s="188"/>
      <c r="MRP242" s="188"/>
      <c r="MRQ242" s="188"/>
      <c r="MRR242" s="188"/>
      <c r="MRS242" s="188"/>
      <c r="MRT242" s="188"/>
      <c r="MRU242" s="188"/>
      <c r="MRV242" s="188"/>
      <c r="MRW242" s="188"/>
      <c r="MRX242" s="188"/>
      <c r="MRY242" s="188"/>
      <c r="MRZ242" s="188"/>
      <c r="MSA242" s="188"/>
      <c r="MSB242" s="188"/>
      <c r="MSC242" s="188"/>
      <c r="MSD242" s="188"/>
      <c r="MSE242" s="188"/>
      <c r="MSF242" s="188"/>
      <c r="MSG242" s="188"/>
      <c r="MSH242" s="188"/>
      <c r="MSI242" s="188"/>
      <c r="MSJ242" s="188"/>
      <c r="MSK242" s="188"/>
      <c r="MSL242" s="188"/>
      <c r="MSM242" s="188"/>
      <c r="MSN242" s="188"/>
      <c r="MSO242" s="188"/>
      <c r="MSP242" s="188"/>
      <c r="MSQ242" s="188"/>
      <c r="MSR242" s="188"/>
      <c r="MSS242" s="188"/>
      <c r="MST242" s="188"/>
      <c r="MSU242" s="188"/>
      <c r="MSV242" s="188"/>
      <c r="MSW242" s="188"/>
      <c r="MSX242" s="188"/>
      <c r="MSY242" s="188"/>
      <c r="MSZ242" s="188"/>
      <c r="MTA242" s="188"/>
      <c r="MTB242" s="188"/>
      <c r="MTC242" s="188"/>
      <c r="MTD242" s="188"/>
      <c r="MTE242" s="188"/>
      <c r="MTF242" s="188"/>
      <c r="MTG242" s="188"/>
      <c r="MTH242" s="188"/>
      <c r="MTI242" s="188"/>
      <c r="MTJ242" s="188"/>
      <c r="MTK242" s="188"/>
      <c r="MTL242" s="188"/>
      <c r="MTM242" s="188"/>
      <c r="MTN242" s="188"/>
      <c r="MTO242" s="188"/>
      <c r="MTP242" s="188"/>
      <c r="MTQ242" s="188"/>
      <c r="MTR242" s="188"/>
      <c r="MTS242" s="188"/>
      <c r="MTT242" s="188"/>
      <c r="MTU242" s="188"/>
      <c r="MTV242" s="188"/>
      <c r="MTW242" s="188"/>
      <c r="MTX242" s="188"/>
      <c r="MTY242" s="188"/>
      <c r="MTZ242" s="188"/>
      <c r="MUA242" s="188"/>
      <c r="MUB242" s="188"/>
      <c r="MUC242" s="188"/>
      <c r="MUD242" s="188"/>
      <c r="MUE242" s="188"/>
      <c r="MUF242" s="188"/>
      <c r="MUG242" s="188"/>
      <c r="MUH242" s="188"/>
      <c r="MUI242" s="188"/>
      <c r="MUJ242" s="188"/>
      <c r="MUK242" s="188"/>
      <c r="MUL242" s="188"/>
      <c r="MUM242" s="188"/>
      <c r="MUN242" s="188"/>
      <c r="MUO242" s="188"/>
      <c r="MUP242" s="188"/>
      <c r="MUQ242" s="188"/>
      <c r="MUR242" s="188"/>
      <c r="MUS242" s="188"/>
      <c r="MUT242" s="188"/>
      <c r="MUU242" s="188"/>
      <c r="MUV242" s="188"/>
      <c r="MUW242" s="188"/>
      <c r="MUX242" s="188"/>
      <c r="MUY242" s="188"/>
      <c r="MUZ242" s="188"/>
      <c r="MVA242" s="188"/>
      <c r="MVB242" s="188"/>
      <c r="MVC242" s="188"/>
      <c r="MVD242" s="188"/>
      <c r="MVE242" s="188"/>
      <c r="MVF242" s="188"/>
      <c r="MVG242" s="188"/>
      <c r="MVH242" s="188"/>
      <c r="MVI242" s="188"/>
      <c r="MVJ242" s="188"/>
      <c r="MVK242" s="188"/>
      <c r="MVL242" s="188"/>
      <c r="MVM242" s="188"/>
      <c r="MVN242" s="188"/>
      <c r="MVO242" s="188"/>
      <c r="MVP242" s="188"/>
      <c r="MVQ242" s="188"/>
      <c r="MVR242" s="188"/>
      <c r="MVS242" s="188"/>
      <c r="MVT242" s="188"/>
      <c r="MVU242" s="188"/>
      <c r="MVV242" s="188"/>
      <c r="MVW242" s="188"/>
      <c r="MVX242" s="188"/>
      <c r="MVY242" s="188"/>
      <c r="MVZ242" s="188"/>
      <c r="MWA242" s="188"/>
      <c r="MWB242" s="188"/>
      <c r="MWC242" s="188"/>
      <c r="MWD242" s="188"/>
      <c r="MWE242" s="188"/>
      <c r="MWF242" s="188"/>
      <c r="MWG242" s="188"/>
      <c r="MWH242" s="188"/>
      <c r="MWI242" s="188"/>
      <c r="MWJ242" s="188"/>
      <c r="MWK242" s="188"/>
      <c r="MWL242" s="188"/>
      <c r="MWM242" s="188"/>
      <c r="MWN242" s="188"/>
      <c r="MWO242" s="188"/>
      <c r="MWP242" s="188"/>
      <c r="MWQ242" s="188"/>
      <c r="MWR242" s="188"/>
      <c r="MWS242" s="188"/>
      <c r="MWT242" s="188"/>
      <c r="MWU242" s="188"/>
      <c r="MWV242" s="188"/>
      <c r="MWW242" s="188"/>
      <c r="MWX242" s="188"/>
      <c r="MWY242" s="188"/>
      <c r="MWZ242" s="188"/>
      <c r="MXA242" s="188"/>
      <c r="MXB242" s="188"/>
      <c r="MXC242" s="188"/>
      <c r="MXD242" s="188"/>
      <c r="MXE242" s="188"/>
      <c r="MXF242" s="188"/>
      <c r="MXG242" s="188"/>
      <c r="MXH242" s="188"/>
      <c r="MXI242" s="188"/>
      <c r="MXJ242" s="188"/>
      <c r="MXK242" s="188"/>
      <c r="MXL242" s="188"/>
      <c r="MXM242" s="188"/>
      <c r="MXN242" s="188"/>
      <c r="MXO242" s="188"/>
      <c r="MXP242" s="188"/>
      <c r="MXQ242" s="188"/>
      <c r="MXR242" s="188"/>
      <c r="MXS242" s="188"/>
      <c r="MXT242" s="188"/>
      <c r="MXU242" s="188"/>
      <c r="MXV242" s="188"/>
      <c r="MXW242" s="188"/>
      <c r="MXX242" s="188"/>
      <c r="MXY242" s="188"/>
      <c r="MXZ242" s="188"/>
      <c r="MYA242" s="188"/>
      <c r="MYB242" s="188"/>
      <c r="MYC242" s="188"/>
      <c r="MYD242" s="188"/>
      <c r="MYE242" s="188"/>
      <c r="MYF242" s="188"/>
      <c r="MYG242" s="188"/>
      <c r="MYH242" s="188"/>
      <c r="MYI242" s="188"/>
      <c r="MYJ242" s="188"/>
      <c r="MYK242" s="188"/>
      <c r="MYL242" s="188"/>
      <c r="MYM242" s="188"/>
      <c r="MYN242" s="188"/>
      <c r="MYO242" s="188"/>
      <c r="MYP242" s="188"/>
      <c r="MYQ242" s="188"/>
      <c r="MYR242" s="188"/>
      <c r="MYS242" s="188"/>
      <c r="MYT242" s="188"/>
      <c r="MYU242" s="188"/>
      <c r="MYV242" s="188"/>
      <c r="MYW242" s="188"/>
      <c r="MYX242" s="188"/>
      <c r="MYY242" s="188"/>
      <c r="MYZ242" s="188"/>
      <c r="MZA242" s="188"/>
      <c r="MZB242" s="188"/>
      <c r="MZC242" s="188"/>
      <c r="MZD242" s="188"/>
      <c r="MZE242" s="188"/>
      <c r="MZF242" s="188"/>
      <c r="MZG242" s="188"/>
      <c r="MZH242" s="188"/>
      <c r="MZI242" s="188"/>
      <c r="MZJ242" s="188"/>
      <c r="MZK242" s="188"/>
      <c r="MZL242" s="188"/>
      <c r="MZM242" s="188"/>
      <c r="MZN242" s="188"/>
      <c r="MZO242" s="188"/>
      <c r="MZP242" s="188"/>
      <c r="MZQ242" s="188"/>
      <c r="MZR242" s="188"/>
      <c r="MZS242" s="188"/>
      <c r="MZT242" s="188"/>
      <c r="MZU242" s="188"/>
      <c r="MZV242" s="188"/>
      <c r="MZW242" s="188"/>
      <c r="MZX242" s="188"/>
      <c r="MZY242" s="188"/>
      <c r="MZZ242" s="188"/>
      <c r="NAA242" s="188"/>
      <c r="NAB242" s="188"/>
      <c r="NAC242" s="188"/>
      <c r="NAD242" s="188"/>
      <c r="NAE242" s="188"/>
      <c r="NAF242" s="188"/>
      <c r="NAG242" s="188"/>
      <c r="NAH242" s="188"/>
      <c r="NAI242" s="188"/>
      <c r="NAJ242" s="188"/>
      <c r="NAK242" s="188"/>
      <c r="NAL242" s="188"/>
      <c r="NAM242" s="188"/>
      <c r="NAN242" s="188"/>
      <c r="NAO242" s="188"/>
      <c r="NAP242" s="188"/>
      <c r="NAQ242" s="188"/>
      <c r="NAR242" s="188"/>
      <c r="NAS242" s="188"/>
      <c r="NAT242" s="188"/>
      <c r="NAU242" s="188"/>
      <c r="NAV242" s="188"/>
      <c r="NAW242" s="188"/>
      <c r="NAX242" s="188"/>
      <c r="NAY242" s="188"/>
      <c r="NAZ242" s="188"/>
      <c r="NBA242" s="188"/>
      <c r="NBB242" s="188"/>
      <c r="NBC242" s="188"/>
      <c r="NBD242" s="188"/>
      <c r="NBE242" s="188"/>
      <c r="NBF242" s="188"/>
      <c r="NBG242" s="188"/>
      <c r="NBH242" s="188"/>
      <c r="NBI242" s="188"/>
      <c r="NBJ242" s="188"/>
      <c r="NBK242" s="188"/>
      <c r="NBL242" s="188"/>
      <c r="NBM242" s="188"/>
      <c r="NBN242" s="188"/>
      <c r="NBO242" s="188"/>
      <c r="NBP242" s="188"/>
      <c r="NBQ242" s="188"/>
      <c r="NBR242" s="188"/>
      <c r="NBS242" s="188"/>
      <c r="NBT242" s="188"/>
      <c r="NBU242" s="188"/>
      <c r="NBV242" s="188"/>
      <c r="NBW242" s="188"/>
      <c r="NBX242" s="188"/>
      <c r="NBY242" s="188"/>
      <c r="NBZ242" s="188"/>
      <c r="NCA242" s="188"/>
      <c r="NCB242" s="188"/>
      <c r="NCC242" s="188"/>
      <c r="NCD242" s="188"/>
      <c r="NCE242" s="188"/>
      <c r="NCF242" s="188"/>
      <c r="NCG242" s="188"/>
      <c r="NCH242" s="188"/>
      <c r="NCI242" s="188"/>
      <c r="NCJ242" s="188"/>
      <c r="NCK242" s="188"/>
      <c r="NCL242" s="188"/>
      <c r="NCM242" s="188"/>
      <c r="NCN242" s="188"/>
      <c r="NCO242" s="188"/>
      <c r="NCP242" s="188"/>
      <c r="NCQ242" s="188"/>
      <c r="NCR242" s="188"/>
      <c r="NCS242" s="188"/>
      <c r="NCT242" s="188"/>
      <c r="NCU242" s="188"/>
      <c r="NCV242" s="188"/>
      <c r="NCW242" s="188"/>
      <c r="NCX242" s="188"/>
      <c r="NCY242" s="188"/>
      <c r="NCZ242" s="188"/>
      <c r="NDA242" s="188"/>
      <c r="NDB242" s="188"/>
      <c r="NDC242" s="188"/>
      <c r="NDD242" s="188"/>
      <c r="NDE242" s="188"/>
      <c r="NDF242" s="188"/>
      <c r="NDG242" s="188"/>
      <c r="NDH242" s="188"/>
      <c r="NDI242" s="188"/>
      <c r="NDJ242" s="188"/>
      <c r="NDK242" s="188"/>
      <c r="NDL242" s="188"/>
      <c r="NDM242" s="188"/>
      <c r="NDN242" s="188"/>
      <c r="NDO242" s="188"/>
      <c r="NDP242" s="188"/>
      <c r="NDQ242" s="188"/>
      <c r="NDR242" s="188"/>
      <c r="NDS242" s="188"/>
      <c r="NDT242" s="188"/>
      <c r="NDU242" s="188"/>
      <c r="NDV242" s="188"/>
      <c r="NDW242" s="188"/>
      <c r="NDX242" s="188"/>
      <c r="NDY242" s="188"/>
      <c r="NDZ242" s="188"/>
      <c r="NEA242" s="188"/>
      <c r="NEB242" s="188"/>
      <c r="NEC242" s="188"/>
      <c r="NED242" s="188"/>
      <c r="NEE242" s="188"/>
      <c r="NEF242" s="188"/>
      <c r="NEG242" s="188"/>
      <c r="NEH242" s="188"/>
      <c r="NEI242" s="188"/>
      <c r="NEJ242" s="188"/>
      <c r="NEK242" s="188"/>
      <c r="NEL242" s="188"/>
      <c r="NEM242" s="188"/>
      <c r="NEN242" s="188"/>
      <c r="NEO242" s="188"/>
      <c r="NEP242" s="188"/>
      <c r="NEQ242" s="188"/>
      <c r="NER242" s="188"/>
      <c r="NES242" s="188"/>
      <c r="NET242" s="188"/>
      <c r="NEU242" s="188"/>
      <c r="NEV242" s="188"/>
      <c r="NEW242" s="188"/>
      <c r="NEX242" s="188"/>
      <c r="NEY242" s="188"/>
      <c r="NEZ242" s="188"/>
      <c r="NFA242" s="188"/>
      <c r="NFB242" s="188"/>
      <c r="NFC242" s="188"/>
      <c r="NFD242" s="188"/>
      <c r="NFE242" s="188"/>
      <c r="NFF242" s="188"/>
      <c r="NFG242" s="188"/>
      <c r="NFH242" s="188"/>
      <c r="NFI242" s="188"/>
      <c r="NFJ242" s="188"/>
      <c r="NFK242" s="188"/>
      <c r="NFL242" s="188"/>
      <c r="NFM242" s="188"/>
      <c r="NFN242" s="188"/>
      <c r="NFO242" s="188"/>
      <c r="NFP242" s="188"/>
      <c r="NFQ242" s="188"/>
      <c r="NFR242" s="188"/>
      <c r="NFS242" s="188"/>
      <c r="NFT242" s="188"/>
      <c r="NFU242" s="188"/>
      <c r="NFV242" s="188"/>
      <c r="NFW242" s="188"/>
      <c r="NFX242" s="188"/>
      <c r="NFY242" s="188"/>
      <c r="NFZ242" s="188"/>
      <c r="NGA242" s="188"/>
      <c r="NGB242" s="188"/>
      <c r="NGC242" s="188"/>
      <c r="NGD242" s="188"/>
      <c r="NGE242" s="188"/>
      <c r="NGF242" s="188"/>
      <c r="NGG242" s="188"/>
      <c r="NGH242" s="188"/>
      <c r="NGI242" s="188"/>
      <c r="NGJ242" s="188"/>
      <c r="NGK242" s="188"/>
      <c r="NGL242" s="188"/>
      <c r="NGM242" s="188"/>
      <c r="NGN242" s="188"/>
      <c r="NGO242" s="188"/>
      <c r="NGP242" s="188"/>
      <c r="NGQ242" s="188"/>
      <c r="NGR242" s="188"/>
      <c r="NGS242" s="188"/>
      <c r="NGT242" s="188"/>
      <c r="NGU242" s="188"/>
      <c r="NGV242" s="188"/>
      <c r="NGW242" s="188"/>
      <c r="NGX242" s="188"/>
      <c r="NGY242" s="188"/>
      <c r="NGZ242" s="188"/>
      <c r="NHA242" s="188"/>
      <c r="NHB242" s="188"/>
      <c r="NHC242" s="188"/>
      <c r="NHD242" s="188"/>
      <c r="NHE242" s="188"/>
      <c r="NHF242" s="188"/>
      <c r="NHG242" s="188"/>
      <c r="NHH242" s="188"/>
      <c r="NHI242" s="188"/>
      <c r="NHJ242" s="188"/>
      <c r="NHK242" s="188"/>
      <c r="NHL242" s="188"/>
      <c r="NHM242" s="188"/>
      <c r="NHN242" s="188"/>
      <c r="NHO242" s="188"/>
      <c r="NHP242" s="188"/>
      <c r="NHQ242" s="188"/>
      <c r="NHR242" s="188"/>
      <c r="NHS242" s="188"/>
      <c r="NHT242" s="188"/>
      <c r="NHU242" s="188"/>
      <c r="NHV242" s="188"/>
      <c r="NHW242" s="188"/>
      <c r="NHX242" s="188"/>
      <c r="NHY242" s="188"/>
      <c r="NHZ242" s="188"/>
      <c r="NIA242" s="188"/>
      <c r="NIB242" s="188"/>
      <c r="NIC242" s="188"/>
      <c r="NID242" s="188"/>
      <c r="NIE242" s="188"/>
      <c r="NIF242" s="188"/>
      <c r="NIG242" s="188"/>
      <c r="NIH242" s="188"/>
      <c r="NII242" s="188"/>
      <c r="NIJ242" s="188"/>
      <c r="NIK242" s="188"/>
      <c r="NIL242" s="188"/>
      <c r="NIM242" s="188"/>
      <c r="NIN242" s="188"/>
      <c r="NIO242" s="188"/>
      <c r="NIP242" s="188"/>
      <c r="NIQ242" s="188"/>
      <c r="NIR242" s="188"/>
      <c r="NIS242" s="188"/>
      <c r="NIT242" s="188"/>
      <c r="NIU242" s="188"/>
      <c r="NIV242" s="188"/>
      <c r="NIW242" s="188"/>
      <c r="NIX242" s="188"/>
      <c r="NIY242" s="188"/>
      <c r="NIZ242" s="188"/>
      <c r="NJA242" s="188"/>
      <c r="NJB242" s="188"/>
      <c r="NJC242" s="188"/>
      <c r="NJD242" s="188"/>
      <c r="NJE242" s="188"/>
      <c r="NJF242" s="188"/>
      <c r="NJG242" s="188"/>
      <c r="NJH242" s="188"/>
      <c r="NJI242" s="188"/>
      <c r="NJJ242" s="188"/>
      <c r="NJK242" s="188"/>
      <c r="NJL242" s="188"/>
      <c r="NJM242" s="188"/>
      <c r="NJN242" s="188"/>
      <c r="NJO242" s="188"/>
      <c r="NJP242" s="188"/>
      <c r="NJQ242" s="188"/>
      <c r="NJR242" s="188"/>
      <c r="NJS242" s="188"/>
      <c r="NJT242" s="188"/>
      <c r="NJU242" s="188"/>
      <c r="NJV242" s="188"/>
      <c r="NJW242" s="188"/>
      <c r="NJX242" s="188"/>
      <c r="NJY242" s="188"/>
      <c r="NJZ242" s="188"/>
      <c r="NKA242" s="188"/>
      <c r="NKB242" s="188"/>
      <c r="NKC242" s="188"/>
      <c r="NKD242" s="188"/>
      <c r="NKE242" s="188"/>
      <c r="NKF242" s="188"/>
      <c r="NKG242" s="188"/>
      <c r="NKH242" s="188"/>
      <c r="NKI242" s="188"/>
      <c r="NKJ242" s="188"/>
      <c r="NKK242" s="188"/>
      <c r="NKL242" s="188"/>
      <c r="NKM242" s="188"/>
      <c r="NKN242" s="188"/>
      <c r="NKO242" s="188"/>
      <c r="NKP242" s="188"/>
      <c r="NKQ242" s="188"/>
      <c r="NKR242" s="188"/>
      <c r="NKS242" s="188"/>
      <c r="NKT242" s="188"/>
      <c r="NKU242" s="188"/>
      <c r="NKV242" s="188"/>
      <c r="NKW242" s="188"/>
      <c r="NKX242" s="188"/>
      <c r="NKY242" s="188"/>
      <c r="NKZ242" s="188"/>
      <c r="NLA242" s="188"/>
      <c r="NLB242" s="188"/>
      <c r="NLC242" s="188"/>
      <c r="NLD242" s="188"/>
      <c r="NLE242" s="188"/>
      <c r="NLF242" s="188"/>
      <c r="NLG242" s="188"/>
      <c r="NLH242" s="188"/>
      <c r="NLI242" s="188"/>
      <c r="NLJ242" s="188"/>
      <c r="NLK242" s="188"/>
      <c r="NLL242" s="188"/>
      <c r="NLM242" s="188"/>
      <c r="NLN242" s="188"/>
      <c r="NLO242" s="188"/>
      <c r="NLP242" s="188"/>
      <c r="NLQ242" s="188"/>
      <c r="NLR242" s="188"/>
      <c r="NLS242" s="188"/>
      <c r="NLT242" s="188"/>
      <c r="NLU242" s="188"/>
      <c r="NLV242" s="188"/>
      <c r="NLW242" s="188"/>
      <c r="NLX242" s="188"/>
      <c r="NLY242" s="188"/>
      <c r="NLZ242" s="188"/>
      <c r="NMA242" s="188"/>
      <c r="NMB242" s="188"/>
      <c r="NMC242" s="188"/>
      <c r="NMD242" s="188"/>
      <c r="NME242" s="188"/>
      <c r="NMF242" s="188"/>
      <c r="NMG242" s="188"/>
      <c r="NMH242" s="188"/>
      <c r="NMI242" s="188"/>
      <c r="NMJ242" s="188"/>
      <c r="NMK242" s="188"/>
      <c r="NML242" s="188"/>
      <c r="NMM242" s="188"/>
      <c r="NMN242" s="188"/>
      <c r="NMO242" s="188"/>
      <c r="NMP242" s="188"/>
      <c r="NMQ242" s="188"/>
      <c r="NMR242" s="188"/>
      <c r="NMS242" s="188"/>
      <c r="NMT242" s="188"/>
      <c r="NMU242" s="188"/>
      <c r="NMV242" s="188"/>
      <c r="NMW242" s="188"/>
      <c r="NMX242" s="188"/>
      <c r="NMY242" s="188"/>
      <c r="NMZ242" s="188"/>
      <c r="NNA242" s="188"/>
      <c r="NNB242" s="188"/>
      <c r="NNC242" s="188"/>
      <c r="NND242" s="188"/>
      <c r="NNE242" s="188"/>
      <c r="NNF242" s="188"/>
      <c r="NNG242" s="188"/>
      <c r="NNH242" s="188"/>
      <c r="NNI242" s="188"/>
      <c r="NNJ242" s="188"/>
      <c r="NNK242" s="188"/>
      <c r="NNL242" s="188"/>
      <c r="NNM242" s="188"/>
      <c r="NNN242" s="188"/>
      <c r="NNO242" s="188"/>
      <c r="NNP242" s="188"/>
      <c r="NNQ242" s="188"/>
      <c r="NNR242" s="188"/>
      <c r="NNS242" s="188"/>
      <c r="NNT242" s="188"/>
      <c r="NNU242" s="188"/>
      <c r="NNV242" s="188"/>
      <c r="NNW242" s="188"/>
      <c r="NNX242" s="188"/>
      <c r="NNY242" s="188"/>
      <c r="NNZ242" s="188"/>
      <c r="NOA242" s="188"/>
      <c r="NOB242" s="188"/>
      <c r="NOC242" s="188"/>
      <c r="NOD242" s="188"/>
      <c r="NOE242" s="188"/>
      <c r="NOF242" s="188"/>
      <c r="NOG242" s="188"/>
      <c r="NOH242" s="188"/>
      <c r="NOI242" s="188"/>
      <c r="NOJ242" s="188"/>
      <c r="NOK242" s="188"/>
      <c r="NOL242" s="188"/>
      <c r="NOM242" s="188"/>
      <c r="NON242" s="188"/>
      <c r="NOO242" s="188"/>
      <c r="NOP242" s="188"/>
      <c r="NOQ242" s="188"/>
      <c r="NOR242" s="188"/>
      <c r="NOS242" s="188"/>
      <c r="NOT242" s="188"/>
      <c r="NOU242" s="188"/>
      <c r="NOV242" s="188"/>
      <c r="NOW242" s="188"/>
      <c r="NOX242" s="188"/>
      <c r="NOY242" s="188"/>
      <c r="NOZ242" s="188"/>
      <c r="NPA242" s="188"/>
      <c r="NPB242" s="188"/>
      <c r="NPC242" s="188"/>
      <c r="NPD242" s="188"/>
      <c r="NPE242" s="188"/>
      <c r="NPF242" s="188"/>
      <c r="NPG242" s="188"/>
      <c r="NPH242" s="188"/>
      <c r="NPI242" s="188"/>
      <c r="NPJ242" s="188"/>
      <c r="NPK242" s="188"/>
      <c r="NPL242" s="188"/>
      <c r="NPM242" s="188"/>
      <c r="NPN242" s="188"/>
      <c r="NPO242" s="188"/>
      <c r="NPP242" s="188"/>
      <c r="NPQ242" s="188"/>
      <c r="NPR242" s="188"/>
      <c r="NPS242" s="188"/>
      <c r="NPT242" s="188"/>
      <c r="NPU242" s="188"/>
      <c r="NPV242" s="188"/>
      <c r="NPW242" s="188"/>
      <c r="NPX242" s="188"/>
      <c r="NPY242" s="188"/>
      <c r="NPZ242" s="188"/>
      <c r="NQA242" s="188"/>
      <c r="NQB242" s="188"/>
      <c r="NQC242" s="188"/>
      <c r="NQD242" s="188"/>
      <c r="NQE242" s="188"/>
      <c r="NQF242" s="188"/>
      <c r="NQG242" s="188"/>
      <c r="NQH242" s="188"/>
      <c r="NQI242" s="188"/>
      <c r="NQJ242" s="188"/>
      <c r="NQK242" s="188"/>
      <c r="NQL242" s="188"/>
      <c r="NQM242" s="188"/>
      <c r="NQN242" s="188"/>
      <c r="NQO242" s="188"/>
      <c r="NQP242" s="188"/>
      <c r="NQQ242" s="188"/>
      <c r="NQR242" s="188"/>
      <c r="NQS242" s="188"/>
      <c r="NQT242" s="188"/>
      <c r="NQU242" s="188"/>
      <c r="NQV242" s="188"/>
      <c r="NQW242" s="188"/>
      <c r="NQX242" s="188"/>
      <c r="NQY242" s="188"/>
      <c r="NQZ242" s="188"/>
      <c r="NRA242" s="188"/>
      <c r="NRB242" s="188"/>
      <c r="NRC242" s="188"/>
      <c r="NRD242" s="188"/>
      <c r="NRE242" s="188"/>
      <c r="NRF242" s="188"/>
      <c r="NRG242" s="188"/>
      <c r="NRH242" s="188"/>
      <c r="NRI242" s="188"/>
      <c r="NRJ242" s="188"/>
      <c r="NRK242" s="188"/>
      <c r="NRL242" s="188"/>
      <c r="NRM242" s="188"/>
      <c r="NRN242" s="188"/>
      <c r="NRO242" s="188"/>
      <c r="NRP242" s="188"/>
      <c r="NRQ242" s="188"/>
      <c r="NRR242" s="188"/>
      <c r="NRS242" s="188"/>
      <c r="NRT242" s="188"/>
      <c r="NRU242" s="188"/>
      <c r="NRV242" s="188"/>
      <c r="NRW242" s="188"/>
      <c r="NRX242" s="188"/>
      <c r="NRY242" s="188"/>
      <c r="NRZ242" s="188"/>
      <c r="NSA242" s="188"/>
      <c r="NSB242" s="188"/>
      <c r="NSC242" s="188"/>
      <c r="NSD242" s="188"/>
      <c r="NSE242" s="188"/>
      <c r="NSF242" s="188"/>
      <c r="NSG242" s="188"/>
      <c r="NSH242" s="188"/>
      <c r="NSI242" s="188"/>
      <c r="NSJ242" s="188"/>
      <c r="NSK242" s="188"/>
      <c r="NSL242" s="188"/>
      <c r="NSM242" s="188"/>
      <c r="NSN242" s="188"/>
      <c r="NSO242" s="188"/>
      <c r="NSP242" s="188"/>
      <c r="NSQ242" s="188"/>
      <c r="NSR242" s="188"/>
      <c r="NSS242" s="188"/>
      <c r="NST242" s="188"/>
      <c r="NSU242" s="188"/>
      <c r="NSV242" s="188"/>
      <c r="NSW242" s="188"/>
      <c r="NSX242" s="188"/>
      <c r="NSY242" s="188"/>
      <c r="NSZ242" s="188"/>
      <c r="NTA242" s="188"/>
      <c r="NTB242" s="188"/>
      <c r="NTC242" s="188"/>
      <c r="NTD242" s="188"/>
      <c r="NTE242" s="188"/>
      <c r="NTF242" s="188"/>
      <c r="NTG242" s="188"/>
      <c r="NTH242" s="188"/>
      <c r="NTI242" s="188"/>
      <c r="NTJ242" s="188"/>
      <c r="NTK242" s="188"/>
      <c r="NTL242" s="188"/>
      <c r="NTM242" s="188"/>
      <c r="NTN242" s="188"/>
      <c r="NTO242" s="188"/>
      <c r="NTP242" s="188"/>
      <c r="NTQ242" s="188"/>
      <c r="NTR242" s="188"/>
      <c r="NTS242" s="188"/>
      <c r="NTT242" s="188"/>
      <c r="NTU242" s="188"/>
      <c r="NTV242" s="188"/>
      <c r="NTW242" s="188"/>
      <c r="NTX242" s="188"/>
      <c r="NTY242" s="188"/>
      <c r="NTZ242" s="188"/>
      <c r="NUA242" s="188"/>
      <c r="NUB242" s="188"/>
      <c r="NUC242" s="188"/>
      <c r="NUD242" s="188"/>
      <c r="NUE242" s="188"/>
      <c r="NUF242" s="188"/>
      <c r="NUG242" s="188"/>
      <c r="NUH242" s="188"/>
      <c r="NUI242" s="188"/>
      <c r="NUJ242" s="188"/>
      <c r="NUK242" s="188"/>
      <c r="NUL242" s="188"/>
      <c r="NUM242" s="188"/>
      <c r="NUN242" s="188"/>
      <c r="NUO242" s="188"/>
      <c r="NUP242" s="188"/>
      <c r="NUQ242" s="188"/>
      <c r="NUR242" s="188"/>
      <c r="NUS242" s="188"/>
      <c r="NUT242" s="188"/>
      <c r="NUU242" s="188"/>
      <c r="NUV242" s="188"/>
      <c r="NUW242" s="188"/>
      <c r="NUX242" s="188"/>
      <c r="NUY242" s="188"/>
      <c r="NUZ242" s="188"/>
      <c r="NVA242" s="188"/>
      <c r="NVB242" s="188"/>
      <c r="NVC242" s="188"/>
      <c r="NVD242" s="188"/>
      <c r="NVE242" s="188"/>
      <c r="NVF242" s="188"/>
      <c r="NVG242" s="188"/>
      <c r="NVH242" s="188"/>
      <c r="NVI242" s="188"/>
      <c r="NVJ242" s="188"/>
      <c r="NVK242" s="188"/>
      <c r="NVL242" s="188"/>
      <c r="NVM242" s="188"/>
      <c r="NVN242" s="188"/>
      <c r="NVO242" s="188"/>
      <c r="NVP242" s="188"/>
      <c r="NVQ242" s="188"/>
      <c r="NVR242" s="188"/>
      <c r="NVS242" s="188"/>
      <c r="NVT242" s="188"/>
      <c r="NVU242" s="188"/>
      <c r="NVV242" s="188"/>
      <c r="NVW242" s="188"/>
      <c r="NVX242" s="188"/>
      <c r="NVY242" s="188"/>
      <c r="NVZ242" s="188"/>
      <c r="NWA242" s="188"/>
      <c r="NWB242" s="188"/>
      <c r="NWC242" s="188"/>
      <c r="NWD242" s="188"/>
      <c r="NWE242" s="188"/>
      <c r="NWF242" s="188"/>
      <c r="NWG242" s="188"/>
      <c r="NWH242" s="188"/>
      <c r="NWI242" s="188"/>
      <c r="NWJ242" s="188"/>
      <c r="NWK242" s="188"/>
      <c r="NWL242" s="188"/>
      <c r="NWM242" s="188"/>
      <c r="NWN242" s="188"/>
      <c r="NWO242" s="188"/>
      <c r="NWP242" s="188"/>
      <c r="NWQ242" s="188"/>
      <c r="NWR242" s="188"/>
      <c r="NWS242" s="188"/>
      <c r="NWT242" s="188"/>
      <c r="NWU242" s="188"/>
      <c r="NWV242" s="188"/>
      <c r="NWW242" s="188"/>
      <c r="NWX242" s="188"/>
      <c r="NWY242" s="188"/>
      <c r="NWZ242" s="188"/>
      <c r="NXA242" s="188"/>
      <c r="NXB242" s="188"/>
      <c r="NXC242" s="188"/>
      <c r="NXD242" s="188"/>
      <c r="NXE242" s="188"/>
      <c r="NXF242" s="188"/>
      <c r="NXG242" s="188"/>
      <c r="NXH242" s="188"/>
      <c r="NXI242" s="188"/>
      <c r="NXJ242" s="188"/>
      <c r="NXK242" s="188"/>
      <c r="NXL242" s="188"/>
      <c r="NXM242" s="188"/>
      <c r="NXN242" s="188"/>
      <c r="NXO242" s="188"/>
      <c r="NXP242" s="188"/>
      <c r="NXQ242" s="188"/>
      <c r="NXR242" s="188"/>
      <c r="NXS242" s="188"/>
      <c r="NXT242" s="188"/>
      <c r="NXU242" s="188"/>
      <c r="NXV242" s="188"/>
      <c r="NXW242" s="188"/>
      <c r="NXX242" s="188"/>
      <c r="NXY242" s="188"/>
      <c r="NXZ242" s="188"/>
      <c r="NYA242" s="188"/>
      <c r="NYB242" s="188"/>
      <c r="NYC242" s="188"/>
      <c r="NYD242" s="188"/>
      <c r="NYE242" s="188"/>
      <c r="NYF242" s="188"/>
      <c r="NYG242" s="188"/>
      <c r="NYH242" s="188"/>
      <c r="NYI242" s="188"/>
      <c r="NYJ242" s="188"/>
      <c r="NYK242" s="188"/>
      <c r="NYL242" s="188"/>
      <c r="NYM242" s="188"/>
      <c r="NYN242" s="188"/>
      <c r="NYO242" s="188"/>
      <c r="NYP242" s="188"/>
      <c r="NYQ242" s="188"/>
      <c r="NYR242" s="188"/>
      <c r="NYS242" s="188"/>
      <c r="NYT242" s="188"/>
      <c r="NYU242" s="188"/>
      <c r="NYV242" s="188"/>
      <c r="NYW242" s="188"/>
      <c r="NYX242" s="188"/>
      <c r="NYY242" s="188"/>
      <c r="NYZ242" s="188"/>
      <c r="NZA242" s="188"/>
      <c r="NZB242" s="188"/>
      <c r="NZC242" s="188"/>
      <c r="NZD242" s="188"/>
      <c r="NZE242" s="188"/>
      <c r="NZF242" s="188"/>
      <c r="NZG242" s="188"/>
      <c r="NZH242" s="188"/>
      <c r="NZI242" s="188"/>
      <c r="NZJ242" s="188"/>
      <c r="NZK242" s="188"/>
      <c r="NZL242" s="188"/>
      <c r="NZM242" s="188"/>
      <c r="NZN242" s="188"/>
      <c r="NZO242" s="188"/>
      <c r="NZP242" s="188"/>
      <c r="NZQ242" s="188"/>
      <c r="NZR242" s="188"/>
      <c r="NZS242" s="188"/>
      <c r="NZT242" s="188"/>
      <c r="NZU242" s="188"/>
      <c r="NZV242" s="188"/>
      <c r="NZW242" s="188"/>
      <c r="NZX242" s="188"/>
      <c r="NZY242" s="188"/>
      <c r="NZZ242" s="188"/>
      <c r="OAA242" s="188"/>
      <c r="OAB242" s="188"/>
      <c r="OAC242" s="188"/>
      <c r="OAD242" s="188"/>
      <c r="OAE242" s="188"/>
      <c r="OAF242" s="188"/>
      <c r="OAG242" s="188"/>
      <c r="OAH242" s="188"/>
      <c r="OAI242" s="188"/>
      <c r="OAJ242" s="188"/>
      <c r="OAK242" s="188"/>
      <c r="OAL242" s="188"/>
      <c r="OAM242" s="188"/>
      <c r="OAN242" s="188"/>
      <c r="OAO242" s="188"/>
      <c r="OAP242" s="188"/>
      <c r="OAQ242" s="188"/>
      <c r="OAR242" s="188"/>
      <c r="OAS242" s="188"/>
      <c r="OAT242" s="188"/>
      <c r="OAU242" s="188"/>
      <c r="OAV242" s="188"/>
      <c r="OAW242" s="188"/>
      <c r="OAX242" s="188"/>
      <c r="OAY242" s="188"/>
      <c r="OAZ242" s="188"/>
      <c r="OBA242" s="188"/>
      <c r="OBB242" s="188"/>
      <c r="OBC242" s="188"/>
      <c r="OBD242" s="188"/>
      <c r="OBE242" s="188"/>
      <c r="OBF242" s="188"/>
      <c r="OBG242" s="188"/>
      <c r="OBH242" s="188"/>
      <c r="OBI242" s="188"/>
      <c r="OBJ242" s="188"/>
      <c r="OBK242" s="188"/>
      <c r="OBL242" s="188"/>
      <c r="OBM242" s="188"/>
      <c r="OBN242" s="188"/>
      <c r="OBO242" s="188"/>
      <c r="OBP242" s="188"/>
      <c r="OBQ242" s="188"/>
      <c r="OBR242" s="188"/>
      <c r="OBS242" s="188"/>
      <c r="OBT242" s="188"/>
      <c r="OBU242" s="188"/>
      <c r="OBV242" s="188"/>
      <c r="OBW242" s="188"/>
      <c r="OBX242" s="188"/>
      <c r="OBY242" s="188"/>
      <c r="OBZ242" s="188"/>
      <c r="OCA242" s="188"/>
      <c r="OCB242" s="188"/>
      <c r="OCC242" s="188"/>
      <c r="OCD242" s="188"/>
      <c r="OCE242" s="188"/>
      <c r="OCF242" s="188"/>
      <c r="OCG242" s="188"/>
      <c r="OCH242" s="188"/>
      <c r="OCI242" s="188"/>
      <c r="OCJ242" s="188"/>
      <c r="OCK242" s="188"/>
      <c r="OCL242" s="188"/>
      <c r="OCM242" s="188"/>
      <c r="OCN242" s="188"/>
      <c r="OCO242" s="188"/>
      <c r="OCP242" s="188"/>
      <c r="OCQ242" s="188"/>
      <c r="OCR242" s="188"/>
      <c r="OCS242" s="188"/>
      <c r="OCT242" s="188"/>
      <c r="OCU242" s="188"/>
      <c r="OCV242" s="188"/>
      <c r="OCW242" s="188"/>
      <c r="OCX242" s="188"/>
      <c r="OCY242" s="188"/>
      <c r="OCZ242" s="188"/>
      <c r="ODA242" s="188"/>
      <c r="ODB242" s="188"/>
      <c r="ODC242" s="188"/>
      <c r="ODD242" s="188"/>
      <c r="ODE242" s="188"/>
      <c r="ODF242" s="188"/>
      <c r="ODG242" s="188"/>
      <c r="ODH242" s="188"/>
      <c r="ODI242" s="188"/>
      <c r="ODJ242" s="188"/>
      <c r="ODK242" s="188"/>
      <c r="ODL242" s="188"/>
      <c r="ODM242" s="188"/>
      <c r="ODN242" s="188"/>
      <c r="ODO242" s="188"/>
      <c r="ODP242" s="188"/>
      <c r="ODQ242" s="188"/>
      <c r="ODR242" s="188"/>
      <c r="ODS242" s="188"/>
      <c r="ODT242" s="188"/>
      <c r="ODU242" s="188"/>
      <c r="ODV242" s="188"/>
      <c r="ODW242" s="188"/>
      <c r="ODX242" s="188"/>
      <c r="ODY242" s="188"/>
      <c r="ODZ242" s="188"/>
      <c r="OEA242" s="188"/>
      <c r="OEB242" s="188"/>
      <c r="OEC242" s="188"/>
      <c r="OED242" s="188"/>
      <c r="OEE242" s="188"/>
      <c r="OEF242" s="188"/>
      <c r="OEG242" s="188"/>
      <c r="OEH242" s="188"/>
      <c r="OEI242" s="188"/>
      <c r="OEJ242" s="188"/>
      <c r="OEK242" s="188"/>
      <c r="OEL242" s="188"/>
      <c r="OEM242" s="188"/>
      <c r="OEN242" s="188"/>
      <c r="OEO242" s="188"/>
      <c r="OEP242" s="188"/>
      <c r="OEQ242" s="188"/>
      <c r="OER242" s="188"/>
      <c r="OES242" s="188"/>
      <c r="OET242" s="188"/>
      <c r="OEU242" s="188"/>
      <c r="OEV242" s="188"/>
      <c r="OEW242" s="188"/>
      <c r="OEX242" s="188"/>
      <c r="OEY242" s="188"/>
      <c r="OEZ242" s="188"/>
      <c r="OFA242" s="188"/>
      <c r="OFB242" s="188"/>
      <c r="OFC242" s="188"/>
      <c r="OFD242" s="188"/>
      <c r="OFE242" s="188"/>
      <c r="OFF242" s="188"/>
      <c r="OFG242" s="188"/>
      <c r="OFH242" s="188"/>
      <c r="OFI242" s="188"/>
      <c r="OFJ242" s="188"/>
      <c r="OFK242" s="188"/>
      <c r="OFL242" s="188"/>
      <c r="OFM242" s="188"/>
      <c r="OFN242" s="188"/>
      <c r="OFO242" s="188"/>
      <c r="OFP242" s="188"/>
      <c r="OFQ242" s="188"/>
      <c r="OFR242" s="188"/>
      <c r="OFS242" s="188"/>
      <c r="OFT242" s="188"/>
      <c r="OFU242" s="188"/>
      <c r="OFV242" s="188"/>
      <c r="OFW242" s="188"/>
      <c r="OFX242" s="188"/>
      <c r="OFY242" s="188"/>
      <c r="OFZ242" s="188"/>
      <c r="OGA242" s="188"/>
      <c r="OGB242" s="188"/>
      <c r="OGC242" s="188"/>
      <c r="OGD242" s="188"/>
      <c r="OGE242" s="188"/>
      <c r="OGF242" s="188"/>
      <c r="OGG242" s="188"/>
      <c r="OGH242" s="188"/>
      <c r="OGI242" s="188"/>
      <c r="OGJ242" s="188"/>
      <c r="OGK242" s="188"/>
      <c r="OGL242" s="188"/>
      <c r="OGM242" s="188"/>
      <c r="OGN242" s="188"/>
      <c r="OGO242" s="188"/>
      <c r="OGP242" s="188"/>
      <c r="OGQ242" s="188"/>
      <c r="OGR242" s="188"/>
      <c r="OGS242" s="188"/>
      <c r="OGT242" s="188"/>
      <c r="OGU242" s="188"/>
      <c r="OGV242" s="188"/>
      <c r="OGW242" s="188"/>
      <c r="OGX242" s="188"/>
      <c r="OGY242" s="188"/>
      <c r="OGZ242" s="188"/>
      <c r="OHA242" s="188"/>
      <c r="OHB242" s="188"/>
      <c r="OHC242" s="188"/>
      <c r="OHD242" s="188"/>
      <c r="OHE242" s="188"/>
      <c r="OHF242" s="188"/>
      <c r="OHG242" s="188"/>
      <c r="OHH242" s="188"/>
      <c r="OHI242" s="188"/>
      <c r="OHJ242" s="188"/>
      <c r="OHK242" s="188"/>
      <c r="OHL242" s="188"/>
      <c r="OHM242" s="188"/>
      <c r="OHN242" s="188"/>
      <c r="OHO242" s="188"/>
      <c r="OHP242" s="188"/>
      <c r="OHQ242" s="188"/>
      <c r="OHR242" s="188"/>
      <c r="OHS242" s="188"/>
      <c r="OHT242" s="188"/>
      <c r="OHU242" s="188"/>
      <c r="OHV242" s="188"/>
      <c r="OHW242" s="188"/>
      <c r="OHX242" s="188"/>
      <c r="OHY242" s="188"/>
      <c r="OHZ242" s="188"/>
      <c r="OIA242" s="188"/>
      <c r="OIB242" s="188"/>
      <c r="OIC242" s="188"/>
      <c r="OID242" s="188"/>
      <c r="OIE242" s="188"/>
      <c r="OIF242" s="188"/>
      <c r="OIG242" s="188"/>
      <c r="OIH242" s="188"/>
      <c r="OII242" s="188"/>
      <c r="OIJ242" s="188"/>
      <c r="OIK242" s="188"/>
      <c r="OIL242" s="188"/>
      <c r="OIM242" s="188"/>
      <c r="OIN242" s="188"/>
      <c r="OIO242" s="188"/>
      <c r="OIP242" s="188"/>
      <c r="OIQ242" s="188"/>
      <c r="OIR242" s="188"/>
      <c r="OIS242" s="188"/>
      <c r="OIT242" s="188"/>
      <c r="OIU242" s="188"/>
      <c r="OIV242" s="188"/>
      <c r="OIW242" s="188"/>
      <c r="OIX242" s="188"/>
      <c r="OIY242" s="188"/>
      <c r="OIZ242" s="188"/>
      <c r="OJA242" s="188"/>
      <c r="OJB242" s="188"/>
      <c r="OJC242" s="188"/>
      <c r="OJD242" s="188"/>
      <c r="OJE242" s="188"/>
      <c r="OJF242" s="188"/>
      <c r="OJG242" s="188"/>
      <c r="OJH242" s="188"/>
      <c r="OJI242" s="188"/>
      <c r="OJJ242" s="188"/>
      <c r="OJK242" s="188"/>
      <c r="OJL242" s="188"/>
      <c r="OJM242" s="188"/>
      <c r="OJN242" s="188"/>
      <c r="OJO242" s="188"/>
      <c r="OJP242" s="188"/>
      <c r="OJQ242" s="188"/>
      <c r="OJR242" s="188"/>
      <c r="OJS242" s="188"/>
      <c r="OJT242" s="188"/>
      <c r="OJU242" s="188"/>
      <c r="OJV242" s="188"/>
      <c r="OJW242" s="188"/>
      <c r="OJX242" s="188"/>
      <c r="OJY242" s="188"/>
      <c r="OJZ242" s="188"/>
      <c r="OKA242" s="188"/>
      <c r="OKB242" s="188"/>
      <c r="OKC242" s="188"/>
      <c r="OKD242" s="188"/>
      <c r="OKE242" s="188"/>
      <c r="OKF242" s="188"/>
      <c r="OKG242" s="188"/>
      <c r="OKH242" s="188"/>
      <c r="OKI242" s="188"/>
      <c r="OKJ242" s="188"/>
      <c r="OKK242" s="188"/>
      <c r="OKL242" s="188"/>
      <c r="OKM242" s="188"/>
      <c r="OKN242" s="188"/>
      <c r="OKO242" s="188"/>
      <c r="OKP242" s="188"/>
      <c r="OKQ242" s="188"/>
      <c r="OKR242" s="188"/>
      <c r="OKS242" s="188"/>
      <c r="OKT242" s="188"/>
      <c r="OKU242" s="188"/>
      <c r="OKV242" s="188"/>
      <c r="OKW242" s="188"/>
      <c r="OKX242" s="188"/>
      <c r="OKY242" s="188"/>
      <c r="OKZ242" s="188"/>
      <c r="OLA242" s="188"/>
      <c r="OLB242" s="188"/>
      <c r="OLC242" s="188"/>
      <c r="OLD242" s="188"/>
      <c r="OLE242" s="188"/>
      <c r="OLF242" s="188"/>
      <c r="OLG242" s="188"/>
      <c r="OLH242" s="188"/>
      <c r="OLI242" s="188"/>
      <c r="OLJ242" s="188"/>
      <c r="OLK242" s="188"/>
      <c r="OLL242" s="188"/>
      <c r="OLM242" s="188"/>
      <c r="OLN242" s="188"/>
      <c r="OLO242" s="188"/>
      <c r="OLP242" s="188"/>
      <c r="OLQ242" s="188"/>
      <c r="OLR242" s="188"/>
      <c r="OLS242" s="188"/>
      <c r="OLT242" s="188"/>
      <c r="OLU242" s="188"/>
      <c r="OLV242" s="188"/>
      <c r="OLW242" s="188"/>
      <c r="OLX242" s="188"/>
      <c r="OLY242" s="188"/>
      <c r="OLZ242" s="188"/>
      <c r="OMA242" s="188"/>
      <c r="OMB242" s="188"/>
      <c r="OMC242" s="188"/>
      <c r="OMD242" s="188"/>
      <c r="OME242" s="188"/>
      <c r="OMF242" s="188"/>
      <c r="OMG242" s="188"/>
      <c r="OMH242" s="188"/>
      <c r="OMI242" s="188"/>
      <c r="OMJ242" s="188"/>
      <c r="OMK242" s="188"/>
      <c r="OML242" s="188"/>
      <c r="OMM242" s="188"/>
      <c r="OMN242" s="188"/>
      <c r="OMO242" s="188"/>
      <c r="OMP242" s="188"/>
      <c r="OMQ242" s="188"/>
      <c r="OMR242" s="188"/>
      <c r="OMS242" s="188"/>
      <c r="OMT242" s="188"/>
      <c r="OMU242" s="188"/>
      <c r="OMV242" s="188"/>
      <c r="OMW242" s="188"/>
      <c r="OMX242" s="188"/>
      <c r="OMY242" s="188"/>
      <c r="OMZ242" s="188"/>
      <c r="ONA242" s="188"/>
      <c r="ONB242" s="188"/>
      <c r="ONC242" s="188"/>
      <c r="OND242" s="188"/>
      <c r="ONE242" s="188"/>
      <c r="ONF242" s="188"/>
      <c r="ONG242" s="188"/>
      <c r="ONH242" s="188"/>
      <c r="ONI242" s="188"/>
      <c r="ONJ242" s="188"/>
      <c r="ONK242" s="188"/>
      <c r="ONL242" s="188"/>
      <c r="ONM242" s="188"/>
      <c r="ONN242" s="188"/>
      <c r="ONO242" s="188"/>
      <c r="ONP242" s="188"/>
      <c r="ONQ242" s="188"/>
      <c r="ONR242" s="188"/>
      <c r="ONS242" s="188"/>
      <c r="ONT242" s="188"/>
      <c r="ONU242" s="188"/>
      <c r="ONV242" s="188"/>
      <c r="ONW242" s="188"/>
      <c r="ONX242" s="188"/>
      <c r="ONY242" s="188"/>
      <c r="ONZ242" s="188"/>
      <c r="OOA242" s="188"/>
      <c r="OOB242" s="188"/>
      <c r="OOC242" s="188"/>
      <c r="OOD242" s="188"/>
      <c r="OOE242" s="188"/>
      <c r="OOF242" s="188"/>
      <c r="OOG242" s="188"/>
      <c r="OOH242" s="188"/>
      <c r="OOI242" s="188"/>
      <c r="OOJ242" s="188"/>
      <c r="OOK242" s="188"/>
      <c r="OOL242" s="188"/>
      <c r="OOM242" s="188"/>
      <c r="OON242" s="188"/>
      <c r="OOO242" s="188"/>
      <c r="OOP242" s="188"/>
      <c r="OOQ242" s="188"/>
      <c r="OOR242" s="188"/>
      <c r="OOS242" s="188"/>
      <c r="OOT242" s="188"/>
      <c r="OOU242" s="188"/>
      <c r="OOV242" s="188"/>
      <c r="OOW242" s="188"/>
      <c r="OOX242" s="188"/>
      <c r="OOY242" s="188"/>
      <c r="OOZ242" s="188"/>
      <c r="OPA242" s="188"/>
      <c r="OPB242" s="188"/>
      <c r="OPC242" s="188"/>
      <c r="OPD242" s="188"/>
      <c r="OPE242" s="188"/>
      <c r="OPF242" s="188"/>
      <c r="OPG242" s="188"/>
      <c r="OPH242" s="188"/>
      <c r="OPI242" s="188"/>
      <c r="OPJ242" s="188"/>
      <c r="OPK242" s="188"/>
      <c r="OPL242" s="188"/>
      <c r="OPM242" s="188"/>
      <c r="OPN242" s="188"/>
      <c r="OPO242" s="188"/>
      <c r="OPP242" s="188"/>
      <c r="OPQ242" s="188"/>
      <c r="OPR242" s="188"/>
      <c r="OPS242" s="188"/>
      <c r="OPT242" s="188"/>
      <c r="OPU242" s="188"/>
      <c r="OPV242" s="188"/>
      <c r="OPW242" s="188"/>
      <c r="OPX242" s="188"/>
      <c r="OPY242" s="188"/>
      <c r="OPZ242" s="188"/>
      <c r="OQA242" s="188"/>
      <c r="OQB242" s="188"/>
      <c r="OQC242" s="188"/>
      <c r="OQD242" s="188"/>
      <c r="OQE242" s="188"/>
      <c r="OQF242" s="188"/>
      <c r="OQG242" s="188"/>
      <c r="OQH242" s="188"/>
      <c r="OQI242" s="188"/>
      <c r="OQJ242" s="188"/>
      <c r="OQK242" s="188"/>
      <c r="OQL242" s="188"/>
      <c r="OQM242" s="188"/>
      <c r="OQN242" s="188"/>
      <c r="OQO242" s="188"/>
      <c r="OQP242" s="188"/>
      <c r="OQQ242" s="188"/>
      <c r="OQR242" s="188"/>
      <c r="OQS242" s="188"/>
      <c r="OQT242" s="188"/>
      <c r="OQU242" s="188"/>
      <c r="OQV242" s="188"/>
      <c r="OQW242" s="188"/>
      <c r="OQX242" s="188"/>
      <c r="OQY242" s="188"/>
      <c r="OQZ242" s="188"/>
      <c r="ORA242" s="188"/>
      <c r="ORB242" s="188"/>
      <c r="ORC242" s="188"/>
      <c r="ORD242" s="188"/>
      <c r="ORE242" s="188"/>
      <c r="ORF242" s="188"/>
      <c r="ORG242" s="188"/>
      <c r="ORH242" s="188"/>
      <c r="ORI242" s="188"/>
      <c r="ORJ242" s="188"/>
      <c r="ORK242" s="188"/>
      <c r="ORL242" s="188"/>
      <c r="ORM242" s="188"/>
      <c r="ORN242" s="188"/>
      <c r="ORO242" s="188"/>
      <c r="ORP242" s="188"/>
      <c r="ORQ242" s="188"/>
      <c r="ORR242" s="188"/>
      <c r="ORS242" s="188"/>
      <c r="ORT242" s="188"/>
      <c r="ORU242" s="188"/>
      <c r="ORV242" s="188"/>
      <c r="ORW242" s="188"/>
      <c r="ORX242" s="188"/>
      <c r="ORY242" s="188"/>
      <c r="ORZ242" s="188"/>
      <c r="OSA242" s="188"/>
      <c r="OSB242" s="188"/>
      <c r="OSC242" s="188"/>
      <c r="OSD242" s="188"/>
      <c r="OSE242" s="188"/>
      <c r="OSF242" s="188"/>
      <c r="OSG242" s="188"/>
      <c r="OSH242" s="188"/>
      <c r="OSI242" s="188"/>
      <c r="OSJ242" s="188"/>
      <c r="OSK242" s="188"/>
      <c r="OSL242" s="188"/>
      <c r="OSM242" s="188"/>
      <c r="OSN242" s="188"/>
      <c r="OSO242" s="188"/>
      <c r="OSP242" s="188"/>
      <c r="OSQ242" s="188"/>
      <c r="OSR242" s="188"/>
      <c r="OSS242" s="188"/>
      <c r="OST242" s="188"/>
      <c r="OSU242" s="188"/>
      <c r="OSV242" s="188"/>
      <c r="OSW242" s="188"/>
      <c r="OSX242" s="188"/>
      <c r="OSY242" s="188"/>
      <c r="OSZ242" s="188"/>
      <c r="OTA242" s="188"/>
      <c r="OTB242" s="188"/>
      <c r="OTC242" s="188"/>
      <c r="OTD242" s="188"/>
      <c r="OTE242" s="188"/>
      <c r="OTF242" s="188"/>
      <c r="OTG242" s="188"/>
      <c r="OTH242" s="188"/>
      <c r="OTI242" s="188"/>
      <c r="OTJ242" s="188"/>
      <c r="OTK242" s="188"/>
      <c r="OTL242" s="188"/>
      <c r="OTM242" s="188"/>
      <c r="OTN242" s="188"/>
      <c r="OTO242" s="188"/>
      <c r="OTP242" s="188"/>
      <c r="OTQ242" s="188"/>
      <c r="OTR242" s="188"/>
      <c r="OTS242" s="188"/>
      <c r="OTT242" s="188"/>
      <c r="OTU242" s="188"/>
      <c r="OTV242" s="188"/>
      <c r="OTW242" s="188"/>
      <c r="OTX242" s="188"/>
      <c r="OTY242" s="188"/>
      <c r="OTZ242" s="188"/>
      <c r="OUA242" s="188"/>
      <c r="OUB242" s="188"/>
      <c r="OUC242" s="188"/>
      <c r="OUD242" s="188"/>
      <c r="OUE242" s="188"/>
      <c r="OUF242" s="188"/>
      <c r="OUG242" s="188"/>
      <c r="OUH242" s="188"/>
      <c r="OUI242" s="188"/>
      <c r="OUJ242" s="188"/>
      <c r="OUK242" s="188"/>
      <c r="OUL242" s="188"/>
      <c r="OUM242" s="188"/>
      <c r="OUN242" s="188"/>
      <c r="OUO242" s="188"/>
      <c r="OUP242" s="188"/>
      <c r="OUQ242" s="188"/>
      <c r="OUR242" s="188"/>
      <c r="OUS242" s="188"/>
      <c r="OUT242" s="188"/>
      <c r="OUU242" s="188"/>
      <c r="OUV242" s="188"/>
      <c r="OUW242" s="188"/>
      <c r="OUX242" s="188"/>
      <c r="OUY242" s="188"/>
      <c r="OUZ242" s="188"/>
      <c r="OVA242" s="188"/>
      <c r="OVB242" s="188"/>
      <c r="OVC242" s="188"/>
      <c r="OVD242" s="188"/>
      <c r="OVE242" s="188"/>
      <c r="OVF242" s="188"/>
      <c r="OVG242" s="188"/>
      <c r="OVH242" s="188"/>
      <c r="OVI242" s="188"/>
      <c r="OVJ242" s="188"/>
      <c r="OVK242" s="188"/>
      <c r="OVL242" s="188"/>
      <c r="OVM242" s="188"/>
      <c r="OVN242" s="188"/>
      <c r="OVO242" s="188"/>
      <c r="OVP242" s="188"/>
      <c r="OVQ242" s="188"/>
      <c r="OVR242" s="188"/>
      <c r="OVS242" s="188"/>
      <c r="OVT242" s="188"/>
      <c r="OVU242" s="188"/>
      <c r="OVV242" s="188"/>
      <c r="OVW242" s="188"/>
      <c r="OVX242" s="188"/>
      <c r="OVY242" s="188"/>
      <c r="OVZ242" s="188"/>
      <c r="OWA242" s="188"/>
      <c r="OWB242" s="188"/>
      <c r="OWC242" s="188"/>
      <c r="OWD242" s="188"/>
      <c r="OWE242" s="188"/>
      <c r="OWF242" s="188"/>
      <c r="OWG242" s="188"/>
      <c r="OWH242" s="188"/>
      <c r="OWI242" s="188"/>
      <c r="OWJ242" s="188"/>
      <c r="OWK242" s="188"/>
      <c r="OWL242" s="188"/>
      <c r="OWM242" s="188"/>
      <c r="OWN242" s="188"/>
      <c r="OWO242" s="188"/>
      <c r="OWP242" s="188"/>
      <c r="OWQ242" s="188"/>
      <c r="OWR242" s="188"/>
      <c r="OWS242" s="188"/>
      <c r="OWT242" s="188"/>
      <c r="OWU242" s="188"/>
      <c r="OWV242" s="188"/>
      <c r="OWW242" s="188"/>
      <c r="OWX242" s="188"/>
      <c r="OWY242" s="188"/>
      <c r="OWZ242" s="188"/>
      <c r="OXA242" s="188"/>
      <c r="OXB242" s="188"/>
      <c r="OXC242" s="188"/>
      <c r="OXD242" s="188"/>
      <c r="OXE242" s="188"/>
      <c r="OXF242" s="188"/>
      <c r="OXG242" s="188"/>
      <c r="OXH242" s="188"/>
      <c r="OXI242" s="188"/>
      <c r="OXJ242" s="188"/>
      <c r="OXK242" s="188"/>
      <c r="OXL242" s="188"/>
      <c r="OXM242" s="188"/>
      <c r="OXN242" s="188"/>
      <c r="OXO242" s="188"/>
      <c r="OXP242" s="188"/>
      <c r="OXQ242" s="188"/>
      <c r="OXR242" s="188"/>
      <c r="OXS242" s="188"/>
      <c r="OXT242" s="188"/>
      <c r="OXU242" s="188"/>
      <c r="OXV242" s="188"/>
      <c r="OXW242" s="188"/>
      <c r="OXX242" s="188"/>
      <c r="OXY242" s="188"/>
      <c r="OXZ242" s="188"/>
      <c r="OYA242" s="188"/>
      <c r="OYB242" s="188"/>
      <c r="OYC242" s="188"/>
      <c r="OYD242" s="188"/>
      <c r="OYE242" s="188"/>
      <c r="OYF242" s="188"/>
      <c r="OYG242" s="188"/>
      <c r="OYH242" s="188"/>
      <c r="OYI242" s="188"/>
      <c r="OYJ242" s="188"/>
      <c r="OYK242" s="188"/>
      <c r="OYL242" s="188"/>
      <c r="OYM242" s="188"/>
      <c r="OYN242" s="188"/>
      <c r="OYO242" s="188"/>
      <c r="OYP242" s="188"/>
      <c r="OYQ242" s="188"/>
      <c r="OYR242" s="188"/>
      <c r="OYS242" s="188"/>
      <c r="OYT242" s="188"/>
      <c r="OYU242" s="188"/>
      <c r="OYV242" s="188"/>
      <c r="OYW242" s="188"/>
      <c r="OYX242" s="188"/>
      <c r="OYY242" s="188"/>
      <c r="OYZ242" s="188"/>
      <c r="OZA242" s="188"/>
      <c r="OZB242" s="188"/>
      <c r="OZC242" s="188"/>
      <c r="OZD242" s="188"/>
      <c r="OZE242" s="188"/>
      <c r="OZF242" s="188"/>
      <c r="OZG242" s="188"/>
      <c r="OZH242" s="188"/>
      <c r="OZI242" s="188"/>
      <c r="OZJ242" s="188"/>
      <c r="OZK242" s="188"/>
      <c r="OZL242" s="188"/>
      <c r="OZM242" s="188"/>
      <c r="OZN242" s="188"/>
      <c r="OZO242" s="188"/>
      <c r="OZP242" s="188"/>
      <c r="OZQ242" s="188"/>
      <c r="OZR242" s="188"/>
      <c r="OZS242" s="188"/>
      <c r="OZT242" s="188"/>
      <c r="OZU242" s="188"/>
      <c r="OZV242" s="188"/>
      <c r="OZW242" s="188"/>
      <c r="OZX242" s="188"/>
      <c r="OZY242" s="188"/>
      <c r="OZZ242" s="188"/>
      <c r="PAA242" s="188"/>
      <c r="PAB242" s="188"/>
      <c r="PAC242" s="188"/>
      <c r="PAD242" s="188"/>
      <c r="PAE242" s="188"/>
      <c r="PAF242" s="188"/>
      <c r="PAG242" s="188"/>
      <c r="PAH242" s="188"/>
      <c r="PAI242" s="188"/>
      <c r="PAJ242" s="188"/>
      <c r="PAK242" s="188"/>
      <c r="PAL242" s="188"/>
      <c r="PAM242" s="188"/>
      <c r="PAN242" s="188"/>
      <c r="PAO242" s="188"/>
      <c r="PAP242" s="188"/>
      <c r="PAQ242" s="188"/>
      <c r="PAR242" s="188"/>
      <c r="PAS242" s="188"/>
      <c r="PAT242" s="188"/>
      <c r="PAU242" s="188"/>
      <c r="PAV242" s="188"/>
      <c r="PAW242" s="188"/>
      <c r="PAX242" s="188"/>
      <c r="PAY242" s="188"/>
      <c r="PAZ242" s="188"/>
      <c r="PBA242" s="188"/>
      <c r="PBB242" s="188"/>
      <c r="PBC242" s="188"/>
      <c r="PBD242" s="188"/>
      <c r="PBE242" s="188"/>
      <c r="PBF242" s="188"/>
      <c r="PBG242" s="188"/>
      <c r="PBH242" s="188"/>
      <c r="PBI242" s="188"/>
      <c r="PBJ242" s="188"/>
      <c r="PBK242" s="188"/>
      <c r="PBL242" s="188"/>
      <c r="PBM242" s="188"/>
      <c r="PBN242" s="188"/>
      <c r="PBO242" s="188"/>
      <c r="PBP242" s="188"/>
      <c r="PBQ242" s="188"/>
      <c r="PBR242" s="188"/>
      <c r="PBS242" s="188"/>
      <c r="PBT242" s="188"/>
      <c r="PBU242" s="188"/>
      <c r="PBV242" s="188"/>
      <c r="PBW242" s="188"/>
      <c r="PBX242" s="188"/>
      <c r="PBY242" s="188"/>
      <c r="PBZ242" s="188"/>
      <c r="PCA242" s="188"/>
      <c r="PCB242" s="188"/>
      <c r="PCC242" s="188"/>
      <c r="PCD242" s="188"/>
      <c r="PCE242" s="188"/>
      <c r="PCF242" s="188"/>
      <c r="PCG242" s="188"/>
      <c r="PCH242" s="188"/>
      <c r="PCI242" s="188"/>
      <c r="PCJ242" s="188"/>
      <c r="PCK242" s="188"/>
      <c r="PCL242" s="188"/>
      <c r="PCM242" s="188"/>
      <c r="PCN242" s="188"/>
      <c r="PCO242" s="188"/>
      <c r="PCP242" s="188"/>
      <c r="PCQ242" s="188"/>
      <c r="PCR242" s="188"/>
      <c r="PCS242" s="188"/>
      <c r="PCT242" s="188"/>
      <c r="PCU242" s="188"/>
      <c r="PCV242" s="188"/>
      <c r="PCW242" s="188"/>
      <c r="PCX242" s="188"/>
      <c r="PCY242" s="188"/>
      <c r="PCZ242" s="188"/>
      <c r="PDA242" s="188"/>
      <c r="PDB242" s="188"/>
      <c r="PDC242" s="188"/>
      <c r="PDD242" s="188"/>
      <c r="PDE242" s="188"/>
      <c r="PDF242" s="188"/>
      <c r="PDG242" s="188"/>
      <c r="PDH242" s="188"/>
      <c r="PDI242" s="188"/>
      <c r="PDJ242" s="188"/>
      <c r="PDK242" s="188"/>
      <c r="PDL242" s="188"/>
      <c r="PDM242" s="188"/>
      <c r="PDN242" s="188"/>
      <c r="PDO242" s="188"/>
      <c r="PDP242" s="188"/>
      <c r="PDQ242" s="188"/>
      <c r="PDR242" s="188"/>
      <c r="PDS242" s="188"/>
      <c r="PDT242" s="188"/>
      <c r="PDU242" s="188"/>
      <c r="PDV242" s="188"/>
      <c r="PDW242" s="188"/>
      <c r="PDX242" s="188"/>
      <c r="PDY242" s="188"/>
      <c r="PDZ242" s="188"/>
      <c r="PEA242" s="188"/>
      <c r="PEB242" s="188"/>
      <c r="PEC242" s="188"/>
      <c r="PED242" s="188"/>
      <c r="PEE242" s="188"/>
      <c r="PEF242" s="188"/>
      <c r="PEG242" s="188"/>
      <c r="PEH242" s="188"/>
      <c r="PEI242" s="188"/>
      <c r="PEJ242" s="188"/>
      <c r="PEK242" s="188"/>
      <c r="PEL242" s="188"/>
      <c r="PEM242" s="188"/>
      <c r="PEN242" s="188"/>
      <c r="PEO242" s="188"/>
      <c r="PEP242" s="188"/>
      <c r="PEQ242" s="188"/>
      <c r="PER242" s="188"/>
      <c r="PES242" s="188"/>
      <c r="PET242" s="188"/>
      <c r="PEU242" s="188"/>
      <c r="PEV242" s="188"/>
      <c r="PEW242" s="188"/>
      <c r="PEX242" s="188"/>
      <c r="PEY242" s="188"/>
      <c r="PEZ242" s="188"/>
      <c r="PFA242" s="188"/>
      <c r="PFB242" s="188"/>
      <c r="PFC242" s="188"/>
      <c r="PFD242" s="188"/>
      <c r="PFE242" s="188"/>
      <c r="PFF242" s="188"/>
      <c r="PFG242" s="188"/>
      <c r="PFH242" s="188"/>
      <c r="PFI242" s="188"/>
      <c r="PFJ242" s="188"/>
      <c r="PFK242" s="188"/>
      <c r="PFL242" s="188"/>
      <c r="PFM242" s="188"/>
      <c r="PFN242" s="188"/>
      <c r="PFO242" s="188"/>
      <c r="PFP242" s="188"/>
      <c r="PFQ242" s="188"/>
      <c r="PFR242" s="188"/>
      <c r="PFS242" s="188"/>
      <c r="PFT242" s="188"/>
      <c r="PFU242" s="188"/>
      <c r="PFV242" s="188"/>
      <c r="PFW242" s="188"/>
      <c r="PFX242" s="188"/>
      <c r="PFY242" s="188"/>
      <c r="PFZ242" s="188"/>
      <c r="PGA242" s="188"/>
      <c r="PGB242" s="188"/>
      <c r="PGC242" s="188"/>
      <c r="PGD242" s="188"/>
      <c r="PGE242" s="188"/>
      <c r="PGF242" s="188"/>
      <c r="PGG242" s="188"/>
      <c r="PGH242" s="188"/>
      <c r="PGI242" s="188"/>
      <c r="PGJ242" s="188"/>
      <c r="PGK242" s="188"/>
      <c r="PGL242" s="188"/>
      <c r="PGM242" s="188"/>
      <c r="PGN242" s="188"/>
      <c r="PGO242" s="188"/>
      <c r="PGP242" s="188"/>
      <c r="PGQ242" s="188"/>
      <c r="PGR242" s="188"/>
      <c r="PGS242" s="188"/>
      <c r="PGT242" s="188"/>
      <c r="PGU242" s="188"/>
      <c r="PGV242" s="188"/>
      <c r="PGW242" s="188"/>
      <c r="PGX242" s="188"/>
      <c r="PGY242" s="188"/>
      <c r="PGZ242" s="188"/>
      <c r="PHA242" s="188"/>
      <c r="PHB242" s="188"/>
      <c r="PHC242" s="188"/>
      <c r="PHD242" s="188"/>
      <c r="PHE242" s="188"/>
      <c r="PHF242" s="188"/>
      <c r="PHG242" s="188"/>
      <c r="PHH242" s="188"/>
      <c r="PHI242" s="188"/>
      <c r="PHJ242" s="188"/>
      <c r="PHK242" s="188"/>
      <c r="PHL242" s="188"/>
      <c r="PHM242" s="188"/>
      <c r="PHN242" s="188"/>
      <c r="PHO242" s="188"/>
      <c r="PHP242" s="188"/>
      <c r="PHQ242" s="188"/>
      <c r="PHR242" s="188"/>
      <c r="PHS242" s="188"/>
      <c r="PHT242" s="188"/>
      <c r="PHU242" s="188"/>
      <c r="PHV242" s="188"/>
      <c r="PHW242" s="188"/>
      <c r="PHX242" s="188"/>
      <c r="PHY242" s="188"/>
      <c r="PHZ242" s="188"/>
      <c r="PIA242" s="188"/>
      <c r="PIB242" s="188"/>
      <c r="PIC242" s="188"/>
      <c r="PID242" s="188"/>
      <c r="PIE242" s="188"/>
      <c r="PIF242" s="188"/>
      <c r="PIG242" s="188"/>
      <c r="PIH242" s="188"/>
      <c r="PII242" s="188"/>
      <c r="PIJ242" s="188"/>
      <c r="PIK242" s="188"/>
      <c r="PIL242" s="188"/>
      <c r="PIM242" s="188"/>
      <c r="PIN242" s="188"/>
      <c r="PIO242" s="188"/>
      <c r="PIP242" s="188"/>
      <c r="PIQ242" s="188"/>
      <c r="PIR242" s="188"/>
      <c r="PIS242" s="188"/>
      <c r="PIT242" s="188"/>
      <c r="PIU242" s="188"/>
      <c r="PIV242" s="188"/>
      <c r="PIW242" s="188"/>
      <c r="PIX242" s="188"/>
      <c r="PIY242" s="188"/>
      <c r="PIZ242" s="188"/>
      <c r="PJA242" s="188"/>
      <c r="PJB242" s="188"/>
      <c r="PJC242" s="188"/>
      <c r="PJD242" s="188"/>
      <c r="PJE242" s="188"/>
      <c r="PJF242" s="188"/>
      <c r="PJG242" s="188"/>
      <c r="PJH242" s="188"/>
      <c r="PJI242" s="188"/>
      <c r="PJJ242" s="188"/>
      <c r="PJK242" s="188"/>
      <c r="PJL242" s="188"/>
      <c r="PJM242" s="188"/>
      <c r="PJN242" s="188"/>
      <c r="PJO242" s="188"/>
      <c r="PJP242" s="188"/>
      <c r="PJQ242" s="188"/>
      <c r="PJR242" s="188"/>
      <c r="PJS242" s="188"/>
      <c r="PJT242" s="188"/>
      <c r="PJU242" s="188"/>
      <c r="PJV242" s="188"/>
      <c r="PJW242" s="188"/>
      <c r="PJX242" s="188"/>
      <c r="PJY242" s="188"/>
      <c r="PJZ242" s="188"/>
      <c r="PKA242" s="188"/>
      <c r="PKB242" s="188"/>
      <c r="PKC242" s="188"/>
      <c r="PKD242" s="188"/>
      <c r="PKE242" s="188"/>
      <c r="PKF242" s="188"/>
      <c r="PKG242" s="188"/>
      <c r="PKH242" s="188"/>
      <c r="PKI242" s="188"/>
      <c r="PKJ242" s="188"/>
      <c r="PKK242" s="188"/>
      <c r="PKL242" s="188"/>
      <c r="PKM242" s="188"/>
      <c r="PKN242" s="188"/>
      <c r="PKO242" s="188"/>
      <c r="PKP242" s="188"/>
      <c r="PKQ242" s="188"/>
      <c r="PKR242" s="188"/>
      <c r="PKS242" s="188"/>
      <c r="PKT242" s="188"/>
      <c r="PKU242" s="188"/>
      <c r="PKV242" s="188"/>
      <c r="PKW242" s="188"/>
      <c r="PKX242" s="188"/>
      <c r="PKY242" s="188"/>
      <c r="PKZ242" s="188"/>
      <c r="PLA242" s="188"/>
      <c r="PLB242" s="188"/>
      <c r="PLC242" s="188"/>
      <c r="PLD242" s="188"/>
      <c r="PLE242" s="188"/>
      <c r="PLF242" s="188"/>
      <c r="PLG242" s="188"/>
      <c r="PLH242" s="188"/>
      <c r="PLI242" s="188"/>
      <c r="PLJ242" s="188"/>
      <c r="PLK242" s="188"/>
      <c r="PLL242" s="188"/>
      <c r="PLM242" s="188"/>
      <c r="PLN242" s="188"/>
      <c r="PLO242" s="188"/>
      <c r="PLP242" s="188"/>
      <c r="PLQ242" s="188"/>
      <c r="PLR242" s="188"/>
      <c r="PLS242" s="188"/>
      <c r="PLT242" s="188"/>
      <c r="PLU242" s="188"/>
      <c r="PLV242" s="188"/>
      <c r="PLW242" s="188"/>
      <c r="PLX242" s="188"/>
      <c r="PLY242" s="188"/>
      <c r="PLZ242" s="188"/>
      <c r="PMA242" s="188"/>
      <c r="PMB242" s="188"/>
      <c r="PMC242" s="188"/>
      <c r="PMD242" s="188"/>
      <c r="PME242" s="188"/>
      <c r="PMF242" s="188"/>
      <c r="PMG242" s="188"/>
      <c r="PMH242" s="188"/>
      <c r="PMI242" s="188"/>
      <c r="PMJ242" s="188"/>
      <c r="PMK242" s="188"/>
      <c r="PML242" s="188"/>
      <c r="PMM242" s="188"/>
      <c r="PMN242" s="188"/>
      <c r="PMO242" s="188"/>
      <c r="PMP242" s="188"/>
      <c r="PMQ242" s="188"/>
      <c r="PMR242" s="188"/>
      <c r="PMS242" s="188"/>
      <c r="PMT242" s="188"/>
      <c r="PMU242" s="188"/>
      <c r="PMV242" s="188"/>
      <c r="PMW242" s="188"/>
      <c r="PMX242" s="188"/>
      <c r="PMY242" s="188"/>
      <c r="PMZ242" s="188"/>
      <c r="PNA242" s="188"/>
      <c r="PNB242" s="188"/>
      <c r="PNC242" s="188"/>
      <c r="PND242" s="188"/>
      <c r="PNE242" s="188"/>
      <c r="PNF242" s="188"/>
      <c r="PNG242" s="188"/>
      <c r="PNH242" s="188"/>
      <c r="PNI242" s="188"/>
      <c r="PNJ242" s="188"/>
      <c r="PNK242" s="188"/>
      <c r="PNL242" s="188"/>
      <c r="PNM242" s="188"/>
      <c r="PNN242" s="188"/>
      <c r="PNO242" s="188"/>
      <c r="PNP242" s="188"/>
      <c r="PNQ242" s="188"/>
      <c r="PNR242" s="188"/>
      <c r="PNS242" s="188"/>
      <c r="PNT242" s="188"/>
      <c r="PNU242" s="188"/>
      <c r="PNV242" s="188"/>
      <c r="PNW242" s="188"/>
      <c r="PNX242" s="188"/>
      <c r="PNY242" s="188"/>
      <c r="PNZ242" s="188"/>
      <c r="POA242" s="188"/>
      <c r="POB242" s="188"/>
      <c r="POC242" s="188"/>
      <c r="POD242" s="188"/>
      <c r="POE242" s="188"/>
      <c r="POF242" s="188"/>
      <c r="POG242" s="188"/>
      <c r="POH242" s="188"/>
      <c r="POI242" s="188"/>
      <c r="POJ242" s="188"/>
      <c r="POK242" s="188"/>
      <c r="POL242" s="188"/>
      <c r="POM242" s="188"/>
      <c r="PON242" s="188"/>
      <c r="POO242" s="188"/>
      <c r="POP242" s="188"/>
      <c r="POQ242" s="188"/>
      <c r="POR242" s="188"/>
      <c r="POS242" s="188"/>
      <c r="POT242" s="188"/>
      <c r="POU242" s="188"/>
      <c r="POV242" s="188"/>
      <c r="POW242" s="188"/>
      <c r="POX242" s="188"/>
      <c r="POY242" s="188"/>
      <c r="POZ242" s="188"/>
      <c r="PPA242" s="188"/>
      <c r="PPB242" s="188"/>
      <c r="PPC242" s="188"/>
      <c r="PPD242" s="188"/>
      <c r="PPE242" s="188"/>
      <c r="PPF242" s="188"/>
      <c r="PPG242" s="188"/>
      <c r="PPH242" s="188"/>
      <c r="PPI242" s="188"/>
      <c r="PPJ242" s="188"/>
      <c r="PPK242" s="188"/>
      <c r="PPL242" s="188"/>
      <c r="PPM242" s="188"/>
      <c r="PPN242" s="188"/>
      <c r="PPO242" s="188"/>
      <c r="PPP242" s="188"/>
      <c r="PPQ242" s="188"/>
      <c r="PPR242" s="188"/>
      <c r="PPS242" s="188"/>
      <c r="PPT242" s="188"/>
      <c r="PPU242" s="188"/>
      <c r="PPV242" s="188"/>
      <c r="PPW242" s="188"/>
      <c r="PPX242" s="188"/>
      <c r="PPY242" s="188"/>
      <c r="PPZ242" s="188"/>
      <c r="PQA242" s="188"/>
      <c r="PQB242" s="188"/>
      <c r="PQC242" s="188"/>
      <c r="PQD242" s="188"/>
      <c r="PQE242" s="188"/>
      <c r="PQF242" s="188"/>
      <c r="PQG242" s="188"/>
      <c r="PQH242" s="188"/>
      <c r="PQI242" s="188"/>
      <c r="PQJ242" s="188"/>
      <c r="PQK242" s="188"/>
      <c r="PQL242" s="188"/>
      <c r="PQM242" s="188"/>
      <c r="PQN242" s="188"/>
      <c r="PQO242" s="188"/>
      <c r="PQP242" s="188"/>
      <c r="PQQ242" s="188"/>
      <c r="PQR242" s="188"/>
      <c r="PQS242" s="188"/>
      <c r="PQT242" s="188"/>
      <c r="PQU242" s="188"/>
      <c r="PQV242" s="188"/>
      <c r="PQW242" s="188"/>
      <c r="PQX242" s="188"/>
      <c r="PQY242" s="188"/>
      <c r="PQZ242" s="188"/>
      <c r="PRA242" s="188"/>
      <c r="PRB242" s="188"/>
      <c r="PRC242" s="188"/>
      <c r="PRD242" s="188"/>
      <c r="PRE242" s="188"/>
      <c r="PRF242" s="188"/>
      <c r="PRG242" s="188"/>
      <c r="PRH242" s="188"/>
      <c r="PRI242" s="188"/>
      <c r="PRJ242" s="188"/>
      <c r="PRK242" s="188"/>
      <c r="PRL242" s="188"/>
      <c r="PRM242" s="188"/>
      <c r="PRN242" s="188"/>
      <c r="PRO242" s="188"/>
      <c r="PRP242" s="188"/>
      <c r="PRQ242" s="188"/>
      <c r="PRR242" s="188"/>
      <c r="PRS242" s="188"/>
      <c r="PRT242" s="188"/>
      <c r="PRU242" s="188"/>
      <c r="PRV242" s="188"/>
      <c r="PRW242" s="188"/>
      <c r="PRX242" s="188"/>
      <c r="PRY242" s="188"/>
      <c r="PRZ242" s="188"/>
      <c r="PSA242" s="188"/>
      <c r="PSB242" s="188"/>
      <c r="PSC242" s="188"/>
      <c r="PSD242" s="188"/>
      <c r="PSE242" s="188"/>
      <c r="PSF242" s="188"/>
      <c r="PSG242" s="188"/>
      <c r="PSH242" s="188"/>
      <c r="PSI242" s="188"/>
      <c r="PSJ242" s="188"/>
      <c r="PSK242" s="188"/>
      <c r="PSL242" s="188"/>
      <c r="PSM242" s="188"/>
      <c r="PSN242" s="188"/>
      <c r="PSO242" s="188"/>
      <c r="PSP242" s="188"/>
      <c r="PSQ242" s="188"/>
      <c r="PSR242" s="188"/>
      <c r="PSS242" s="188"/>
      <c r="PST242" s="188"/>
      <c r="PSU242" s="188"/>
      <c r="PSV242" s="188"/>
      <c r="PSW242" s="188"/>
      <c r="PSX242" s="188"/>
      <c r="PSY242" s="188"/>
      <c r="PSZ242" s="188"/>
      <c r="PTA242" s="188"/>
      <c r="PTB242" s="188"/>
      <c r="PTC242" s="188"/>
      <c r="PTD242" s="188"/>
      <c r="PTE242" s="188"/>
      <c r="PTF242" s="188"/>
      <c r="PTG242" s="188"/>
      <c r="PTH242" s="188"/>
      <c r="PTI242" s="188"/>
      <c r="PTJ242" s="188"/>
      <c r="PTK242" s="188"/>
      <c r="PTL242" s="188"/>
      <c r="PTM242" s="188"/>
      <c r="PTN242" s="188"/>
      <c r="PTO242" s="188"/>
      <c r="PTP242" s="188"/>
      <c r="PTQ242" s="188"/>
      <c r="PTR242" s="188"/>
      <c r="PTS242" s="188"/>
      <c r="PTT242" s="188"/>
      <c r="PTU242" s="188"/>
      <c r="PTV242" s="188"/>
      <c r="PTW242" s="188"/>
      <c r="PTX242" s="188"/>
      <c r="PTY242" s="188"/>
      <c r="PTZ242" s="188"/>
      <c r="PUA242" s="188"/>
      <c r="PUB242" s="188"/>
      <c r="PUC242" s="188"/>
      <c r="PUD242" s="188"/>
      <c r="PUE242" s="188"/>
      <c r="PUF242" s="188"/>
      <c r="PUG242" s="188"/>
      <c r="PUH242" s="188"/>
      <c r="PUI242" s="188"/>
      <c r="PUJ242" s="188"/>
      <c r="PUK242" s="188"/>
      <c r="PUL242" s="188"/>
      <c r="PUM242" s="188"/>
      <c r="PUN242" s="188"/>
      <c r="PUO242" s="188"/>
      <c r="PUP242" s="188"/>
      <c r="PUQ242" s="188"/>
      <c r="PUR242" s="188"/>
      <c r="PUS242" s="188"/>
      <c r="PUT242" s="188"/>
      <c r="PUU242" s="188"/>
      <c r="PUV242" s="188"/>
      <c r="PUW242" s="188"/>
      <c r="PUX242" s="188"/>
      <c r="PUY242" s="188"/>
      <c r="PUZ242" s="188"/>
      <c r="PVA242" s="188"/>
      <c r="PVB242" s="188"/>
      <c r="PVC242" s="188"/>
      <c r="PVD242" s="188"/>
      <c r="PVE242" s="188"/>
      <c r="PVF242" s="188"/>
      <c r="PVG242" s="188"/>
      <c r="PVH242" s="188"/>
      <c r="PVI242" s="188"/>
      <c r="PVJ242" s="188"/>
      <c r="PVK242" s="188"/>
      <c r="PVL242" s="188"/>
      <c r="PVM242" s="188"/>
      <c r="PVN242" s="188"/>
      <c r="PVO242" s="188"/>
      <c r="PVP242" s="188"/>
      <c r="PVQ242" s="188"/>
      <c r="PVR242" s="188"/>
      <c r="PVS242" s="188"/>
      <c r="PVT242" s="188"/>
      <c r="PVU242" s="188"/>
      <c r="PVV242" s="188"/>
      <c r="PVW242" s="188"/>
      <c r="PVX242" s="188"/>
      <c r="PVY242" s="188"/>
      <c r="PVZ242" s="188"/>
      <c r="PWA242" s="188"/>
      <c r="PWB242" s="188"/>
      <c r="PWC242" s="188"/>
      <c r="PWD242" s="188"/>
      <c r="PWE242" s="188"/>
      <c r="PWF242" s="188"/>
      <c r="PWG242" s="188"/>
      <c r="PWH242" s="188"/>
      <c r="PWI242" s="188"/>
      <c r="PWJ242" s="188"/>
      <c r="PWK242" s="188"/>
      <c r="PWL242" s="188"/>
      <c r="PWM242" s="188"/>
      <c r="PWN242" s="188"/>
      <c r="PWO242" s="188"/>
      <c r="PWP242" s="188"/>
      <c r="PWQ242" s="188"/>
      <c r="PWR242" s="188"/>
      <c r="PWS242" s="188"/>
      <c r="PWT242" s="188"/>
      <c r="PWU242" s="188"/>
      <c r="PWV242" s="188"/>
      <c r="PWW242" s="188"/>
      <c r="PWX242" s="188"/>
      <c r="PWY242" s="188"/>
      <c r="PWZ242" s="188"/>
      <c r="PXA242" s="188"/>
      <c r="PXB242" s="188"/>
      <c r="PXC242" s="188"/>
      <c r="PXD242" s="188"/>
      <c r="PXE242" s="188"/>
      <c r="PXF242" s="188"/>
      <c r="PXG242" s="188"/>
      <c r="PXH242" s="188"/>
      <c r="PXI242" s="188"/>
      <c r="PXJ242" s="188"/>
      <c r="PXK242" s="188"/>
      <c r="PXL242" s="188"/>
      <c r="PXM242" s="188"/>
      <c r="PXN242" s="188"/>
      <c r="PXO242" s="188"/>
      <c r="PXP242" s="188"/>
      <c r="PXQ242" s="188"/>
      <c r="PXR242" s="188"/>
      <c r="PXS242" s="188"/>
      <c r="PXT242" s="188"/>
      <c r="PXU242" s="188"/>
      <c r="PXV242" s="188"/>
      <c r="PXW242" s="188"/>
      <c r="PXX242" s="188"/>
      <c r="PXY242" s="188"/>
      <c r="PXZ242" s="188"/>
      <c r="PYA242" s="188"/>
      <c r="PYB242" s="188"/>
      <c r="PYC242" s="188"/>
      <c r="PYD242" s="188"/>
      <c r="PYE242" s="188"/>
      <c r="PYF242" s="188"/>
      <c r="PYG242" s="188"/>
      <c r="PYH242" s="188"/>
      <c r="PYI242" s="188"/>
      <c r="PYJ242" s="188"/>
      <c r="PYK242" s="188"/>
      <c r="PYL242" s="188"/>
      <c r="PYM242" s="188"/>
      <c r="PYN242" s="188"/>
      <c r="PYO242" s="188"/>
      <c r="PYP242" s="188"/>
      <c r="PYQ242" s="188"/>
      <c r="PYR242" s="188"/>
      <c r="PYS242" s="188"/>
      <c r="PYT242" s="188"/>
      <c r="PYU242" s="188"/>
      <c r="PYV242" s="188"/>
      <c r="PYW242" s="188"/>
      <c r="PYX242" s="188"/>
      <c r="PYY242" s="188"/>
      <c r="PYZ242" s="188"/>
      <c r="PZA242" s="188"/>
      <c r="PZB242" s="188"/>
      <c r="PZC242" s="188"/>
      <c r="PZD242" s="188"/>
      <c r="PZE242" s="188"/>
      <c r="PZF242" s="188"/>
      <c r="PZG242" s="188"/>
      <c r="PZH242" s="188"/>
      <c r="PZI242" s="188"/>
      <c r="PZJ242" s="188"/>
      <c r="PZK242" s="188"/>
      <c r="PZL242" s="188"/>
      <c r="PZM242" s="188"/>
      <c r="PZN242" s="188"/>
      <c r="PZO242" s="188"/>
      <c r="PZP242" s="188"/>
      <c r="PZQ242" s="188"/>
      <c r="PZR242" s="188"/>
      <c r="PZS242" s="188"/>
      <c r="PZT242" s="188"/>
      <c r="PZU242" s="188"/>
      <c r="PZV242" s="188"/>
      <c r="PZW242" s="188"/>
      <c r="PZX242" s="188"/>
      <c r="PZY242" s="188"/>
      <c r="PZZ242" s="188"/>
      <c r="QAA242" s="188"/>
      <c r="QAB242" s="188"/>
      <c r="QAC242" s="188"/>
      <c r="QAD242" s="188"/>
      <c r="QAE242" s="188"/>
      <c r="QAF242" s="188"/>
      <c r="QAG242" s="188"/>
      <c r="QAH242" s="188"/>
      <c r="QAI242" s="188"/>
      <c r="QAJ242" s="188"/>
      <c r="QAK242" s="188"/>
      <c r="QAL242" s="188"/>
      <c r="QAM242" s="188"/>
      <c r="QAN242" s="188"/>
      <c r="QAO242" s="188"/>
      <c r="QAP242" s="188"/>
      <c r="QAQ242" s="188"/>
      <c r="QAR242" s="188"/>
      <c r="QAS242" s="188"/>
      <c r="QAT242" s="188"/>
      <c r="QAU242" s="188"/>
      <c r="QAV242" s="188"/>
      <c r="QAW242" s="188"/>
      <c r="QAX242" s="188"/>
      <c r="QAY242" s="188"/>
      <c r="QAZ242" s="188"/>
      <c r="QBA242" s="188"/>
      <c r="QBB242" s="188"/>
      <c r="QBC242" s="188"/>
      <c r="QBD242" s="188"/>
      <c r="QBE242" s="188"/>
      <c r="QBF242" s="188"/>
      <c r="QBG242" s="188"/>
      <c r="QBH242" s="188"/>
      <c r="QBI242" s="188"/>
      <c r="QBJ242" s="188"/>
      <c r="QBK242" s="188"/>
      <c r="QBL242" s="188"/>
      <c r="QBM242" s="188"/>
      <c r="QBN242" s="188"/>
      <c r="QBO242" s="188"/>
      <c r="QBP242" s="188"/>
      <c r="QBQ242" s="188"/>
      <c r="QBR242" s="188"/>
      <c r="QBS242" s="188"/>
      <c r="QBT242" s="188"/>
      <c r="QBU242" s="188"/>
      <c r="QBV242" s="188"/>
      <c r="QBW242" s="188"/>
      <c r="QBX242" s="188"/>
      <c r="QBY242" s="188"/>
      <c r="QBZ242" s="188"/>
      <c r="QCA242" s="188"/>
      <c r="QCB242" s="188"/>
      <c r="QCC242" s="188"/>
      <c r="QCD242" s="188"/>
      <c r="QCE242" s="188"/>
      <c r="QCF242" s="188"/>
      <c r="QCG242" s="188"/>
      <c r="QCH242" s="188"/>
      <c r="QCI242" s="188"/>
      <c r="QCJ242" s="188"/>
      <c r="QCK242" s="188"/>
      <c r="QCL242" s="188"/>
      <c r="QCM242" s="188"/>
      <c r="QCN242" s="188"/>
      <c r="QCO242" s="188"/>
      <c r="QCP242" s="188"/>
      <c r="QCQ242" s="188"/>
      <c r="QCR242" s="188"/>
      <c r="QCS242" s="188"/>
      <c r="QCT242" s="188"/>
      <c r="QCU242" s="188"/>
      <c r="QCV242" s="188"/>
      <c r="QCW242" s="188"/>
      <c r="QCX242" s="188"/>
      <c r="QCY242" s="188"/>
      <c r="QCZ242" s="188"/>
      <c r="QDA242" s="188"/>
      <c r="QDB242" s="188"/>
      <c r="QDC242" s="188"/>
      <c r="QDD242" s="188"/>
      <c r="QDE242" s="188"/>
      <c r="QDF242" s="188"/>
      <c r="QDG242" s="188"/>
      <c r="QDH242" s="188"/>
      <c r="QDI242" s="188"/>
      <c r="QDJ242" s="188"/>
      <c r="QDK242" s="188"/>
      <c r="QDL242" s="188"/>
      <c r="QDM242" s="188"/>
      <c r="QDN242" s="188"/>
      <c r="QDO242" s="188"/>
      <c r="QDP242" s="188"/>
      <c r="QDQ242" s="188"/>
      <c r="QDR242" s="188"/>
      <c r="QDS242" s="188"/>
      <c r="QDT242" s="188"/>
      <c r="QDU242" s="188"/>
      <c r="QDV242" s="188"/>
      <c r="QDW242" s="188"/>
      <c r="QDX242" s="188"/>
      <c r="QDY242" s="188"/>
      <c r="QDZ242" s="188"/>
      <c r="QEA242" s="188"/>
      <c r="QEB242" s="188"/>
      <c r="QEC242" s="188"/>
      <c r="QED242" s="188"/>
      <c r="QEE242" s="188"/>
      <c r="QEF242" s="188"/>
      <c r="QEG242" s="188"/>
      <c r="QEH242" s="188"/>
      <c r="QEI242" s="188"/>
      <c r="QEJ242" s="188"/>
      <c r="QEK242" s="188"/>
      <c r="QEL242" s="188"/>
      <c r="QEM242" s="188"/>
      <c r="QEN242" s="188"/>
      <c r="QEO242" s="188"/>
      <c r="QEP242" s="188"/>
      <c r="QEQ242" s="188"/>
      <c r="QER242" s="188"/>
      <c r="QES242" s="188"/>
      <c r="QET242" s="188"/>
      <c r="QEU242" s="188"/>
      <c r="QEV242" s="188"/>
      <c r="QEW242" s="188"/>
      <c r="QEX242" s="188"/>
      <c r="QEY242" s="188"/>
      <c r="QEZ242" s="188"/>
      <c r="QFA242" s="188"/>
      <c r="QFB242" s="188"/>
      <c r="QFC242" s="188"/>
      <c r="QFD242" s="188"/>
      <c r="QFE242" s="188"/>
      <c r="QFF242" s="188"/>
      <c r="QFG242" s="188"/>
      <c r="QFH242" s="188"/>
      <c r="QFI242" s="188"/>
      <c r="QFJ242" s="188"/>
      <c r="QFK242" s="188"/>
      <c r="QFL242" s="188"/>
      <c r="QFM242" s="188"/>
      <c r="QFN242" s="188"/>
      <c r="QFO242" s="188"/>
      <c r="QFP242" s="188"/>
      <c r="QFQ242" s="188"/>
      <c r="QFR242" s="188"/>
      <c r="QFS242" s="188"/>
      <c r="QFT242" s="188"/>
      <c r="QFU242" s="188"/>
      <c r="QFV242" s="188"/>
      <c r="QFW242" s="188"/>
      <c r="QFX242" s="188"/>
      <c r="QFY242" s="188"/>
      <c r="QFZ242" s="188"/>
      <c r="QGA242" s="188"/>
      <c r="QGB242" s="188"/>
      <c r="QGC242" s="188"/>
      <c r="QGD242" s="188"/>
      <c r="QGE242" s="188"/>
      <c r="QGF242" s="188"/>
      <c r="QGG242" s="188"/>
      <c r="QGH242" s="188"/>
      <c r="QGI242" s="188"/>
      <c r="QGJ242" s="188"/>
      <c r="QGK242" s="188"/>
      <c r="QGL242" s="188"/>
      <c r="QGM242" s="188"/>
      <c r="QGN242" s="188"/>
      <c r="QGO242" s="188"/>
      <c r="QGP242" s="188"/>
      <c r="QGQ242" s="188"/>
      <c r="QGR242" s="188"/>
      <c r="QGS242" s="188"/>
      <c r="QGT242" s="188"/>
      <c r="QGU242" s="188"/>
      <c r="QGV242" s="188"/>
      <c r="QGW242" s="188"/>
      <c r="QGX242" s="188"/>
      <c r="QGY242" s="188"/>
      <c r="QGZ242" s="188"/>
      <c r="QHA242" s="188"/>
      <c r="QHB242" s="188"/>
      <c r="QHC242" s="188"/>
      <c r="QHD242" s="188"/>
      <c r="QHE242" s="188"/>
      <c r="QHF242" s="188"/>
      <c r="QHG242" s="188"/>
      <c r="QHH242" s="188"/>
      <c r="QHI242" s="188"/>
      <c r="QHJ242" s="188"/>
      <c r="QHK242" s="188"/>
      <c r="QHL242" s="188"/>
      <c r="QHM242" s="188"/>
      <c r="QHN242" s="188"/>
      <c r="QHO242" s="188"/>
      <c r="QHP242" s="188"/>
      <c r="QHQ242" s="188"/>
      <c r="QHR242" s="188"/>
      <c r="QHS242" s="188"/>
      <c r="QHT242" s="188"/>
      <c r="QHU242" s="188"/>
      <c r="QHV242" s="188"/>
      <c r="QHW242" s="188"/>
      <c r="QHX242" s="188"/>
      <c r="QHY242" s="188"/>
      <c r="QHZ242" s="188"/>
      <c r="QIA242" s="188"/>
      <c r="QIB242" s="188"/>
      <c r="QIC242" s="188"/>
      <c r="QID242" s="188"/>
      <c r="QIE242" s="188"/>
      <c r="QIF242" s="188"/>
      <c r="QIG242" s="188"/>
      <c r="QIH242" s="188"/>
      <c r="QII242" s="188"/>
      <c r="QIJ242" s="188"/>
      <c r="QIK242" s="188"/>
      <c r="QIL242" s="188"/>
      <c r="QIM242" s="188"/>
      <c r="QIN242" s="188"/>
      <c r="QIO242" s="188"/>
      <c r="QIP242" s="188"/>
      <c r="QIQ242" s="188"/>
      <c r="QIR242" s="188"/>
      <c r="QIS242" s="188"/>
      <c r="QIT242" s="188"/>
      <c r="QIU242" s="188"/>
      <c r="QIV242" s="188"/>
      <c r="QIW242" s="188"/>
      <c r="QIX242" s="188"/>
      <c r="QIY242" s="188"/>
      <c r="QIZ242" s="188"/>
      <c r="QJA242" s="188"/>
      <c r="QJB242" s="188"/>
      <c r="QJC242" s="188"/>
      <c r="QJD242" s="188"/>
      <c r="QJE242" s="188"/>
      <c r="QJF242" s="188"/>
      <c r="QJG242" s="188"/>
      <c r="QJH242" s="188"/>
      <c r="QJI242" s="188"/>
      <c r="QJJ242" s="188"/>
      <c r="QJK242" s="188"/>
      <c r="QJL242" s="188"/>
      <c r="QJM242" s="188"/>
      <c r="QJN242" s="188"/>
      <c r="QJO242" s="188"/>
      <c r="QJP242" s="188"/>
      <c r="QJQ242" s="188"/>
      <c r="QJR242" s="188"/>
      <c r="QJS242" s="188"/>
      <c r="QJT242" s="188"/>
      <c r="QJU242" s="188"/>
      <c r="QJV242" s="188"/>
      <c r="QJW242" s="188"/>
      <c r="QJX242" s="188"/>
      <c r="QJY242" s="188"/>
      <c r="QJZ242" s="188"/>
      <c r="QKA242" s="188"/>
      <c r="QKB242" s="188"/>
      <c r="QKC242" s="188"/>
      <c r="QKD242" s="188"/>
      <c r="QKE242" s="188"/>
      <c r="QKF242" s="188"/>
      <c r="QKG242" s="188"/>
      <c r="QKH242" s="188"/>
      <c r="QKI242" s="188"/>
      <c r="QKJ242" s="188"/>
      <c r="QKK242" s="188"/>
      <c r="QKL242" s="188"/>
      <c r="QKM242" s="188"/>
      <c r="QKN242" s="188"/>
      <c r="QKO242" s="188"/>
      <c r="QKP242" s="188"/>
      <c r="QKQ242" s="188"/>
      <c r="QKR242" s="188"/>
      <c r="QKS242" s="188"/>
      <c r="QKT242" s="188"/>
      <c r="QKU242" s="188"/>
      <c r="QKV242" s="188"/>
      <c r="QKW242" s="188"/>
      <c r="QKX242" s="188"/>
      <c r="QKY242" s="188"/>
      <c r="QKZ242" s="188"/>
      <c r="QLA242" s="188"/>
      <c r="QLB242" s="188"/>
      <c r="QLC242" s="188"/>
      <c r="QLD242" s="188"/>
      <c r="QLE242" s="188"/>
      <c r="QLF242" s="188"/>
      <c r="QLG242" s="188"/>
      <c r="QLH242" s="188"/>
      <c r="QLI242" s="188"/>
      <c r="QLJ242" s="188"/>
      <c r="QLK242" s="188"/>
      <c r="QLL242" s="188"/>
      <c r="QLM242" s="188"/>
      <c r="QLN242" s="188"/>
      <c r="QLO242" s="188"/>
      <c r="QLP242" s="188"/>
      <c r="QLQ242" s="188"/>
      <c r="QLR242" s="188"/>
      <c r="QLS242" s="188"/>
      <c r="QLT242" s="188"/>
      <c r="QLU242" s="188"/>
      <c r="QLV242" s="188"/>
      <c r="QLW242" s="188"/>
      <c r="QLX242" s="188"/>
      <c r="QLY242" s="188"/>
      <c r="QLZ242" s="188"/>
      <c r="QMA242" s="188"/>
      <c r="QMB242" s="188"/>
      <c r="QMC242" s="188"/>
      <c r="QMD242" s="188"/>
      <c r="QME242" s="188"/>
      <c r="QMF242" s="188"/>
      <c r="QMG242" s="188"/>
      <c r="QMH242" s="188"/>
      <c r="QMI242" s="188"/>
      <c r="QMJ242" s="188"/>
      <c r="QMK242" s="188"/>
      <c r="QML242" s="188"/>
      <c r="QMM242" s="188"/>
      <c r="QMN242" s="188"/>
      <c r="QMO242" s="188"/>
      <c r="QMP242" s="188"/>
      <c r="QMQ242" s="188"/>
      <c r="QMR242" s="188"/>
      <c r="QMS242" s="188"/>
      <c r="QMT242" s="188"/>
      <c r="QMU242" s="188"/>
      <c r="QMV242" s="188"/>
      <c r="QMW242" s="188"/>
      <c r="QMX242" s="188"/>
      <c r="QMY242" s="188"/>
      <c r="QMZ242" s="188"/>
      <c r="QNA242" s="188"/>
      <c r="QNB242" s="188"/>
      <c r="QNC242" s="188"/>
      <c r="QND242" s="188"/>
      <c r="QNE242" s="188"/>
      <c r="QNF242" s="188"/>
      <c r="QNG242" s="188"/>
      <c r="QNH242" s="188"/>
      <c r="QNI242" s="188"/>
      <c r="QNJ242" s="188"/>
      <c r="QNK242" s="188"/>
      <c r="QNL242" s="188"/>
      <c r="QNM242" s="188"/>
      <c r="QNN242" s="188"/>
      <c r="QNO242" s="188"/>
      <c r="QNP242" s="188"/>
      <c r="QNQ242" s="188"/>
      <c r="QNR242" s="188"/>
      <c r="QNS242" s="188"/>
      <c r="QNT242" s="188"/>
      <c r="QNU242" s="188"/>
      <c r="QNV242" s="188"/>
      <c r="QNW242" s="188"/>
      <c r="QNX242" s="188"/>
      <c r="QNY242" s="188"/>
      <c r="QNZ242" s="188"/>
      <c r="QOA242" s="188"/>
      <c r="QOB242" s="188"/>
      <c r="QOC242" s="188"/>
      <c r="QOD242" s="188"/>
      <c r="QOE242" s="188"/>
      <c r="QOF242" s="188"/>
      <c r="QOG242" s="188"/>
      <c r="QOH242" s="188"/>
      <c r="QOI242" s="188"/>
      <c r="QOJ242" s="188"/>
      <c r="QOK242" s="188"/>
      <c r="QOL242" s="188"/>
      <c r="QOM242" s="188"/>
      <c r="QON242" s="188"/>
      <c r="QOO242" s="188"/>
      <c r="QOP242" s="188"/>
      <c r="QOQ242" s="188"/>
      <c r="QOR242" s="188"/>
      <c r="QOS242" s="188"/>
      <c r="QOT242" s="188"/>
      <c r="QOU242" s="188"/>
      <c r="QOV242" s="188"/>
      <c r="QOW242" s="188"/>
      <c r="QOX242" s="188"/>
      <c r="QOY242" s="188"/>
      <c r="QOZ242" s="188"/>
      <c r="QPA242" s="188"/>
      <c r="QPB242" s="188"/>
      <c r="QPC242" s="188"/>
      <c r="QPD242" s="188"/>
      <c r="QPE242" s="188"/>
      <c r="QPF242" s="188"/>
      <c r="QPG242" s="188"/>
      <c r="QPH242" s="188"/>
      <c r="QPI242" s="188"/>
      <c r="QPJ242" s="188"/>
      <c r="QPK242" s="188"/>
      <c r="QPL242" s="188"/>
      <c r="QPM242" s="188"/>
      <c r="QPN242" s="188"/>
      <c r="QPO242" s="188"/>
      <c r="QPP242" s="188"/>
      <c r="QPQ242" s="188"/>
      <c r="QPR242" s="188"/>
      <c r="QPS242" s="188"/>
      <c r="QPT242" s="188"/>
      <c r="QPU242" s="188"/>
      <c r="QPV242" s="188"/>
      <c r="QPW242" s="188"/>
      <c r="QPX242" s="188"/>
      <c r="QPY242" s="188"/>
      <c r="QPZ242" s="188"/>
      <c r="QQA242" s="188"/>
      <c r="QQB242" s="188"/>
      <c r="QQC242" s="188"/>
      <c r="QQD242" s="188"/>
      <c r="QQE242" s="188"/>
      <c r="QQF242" s="188"/>
      <c r="QQG242" s="188"/>
      <c r="QQH242" s="188"/>
      <c r="QQI242" s="188"/>
      <c r="QQJ242" s="188"/>
      <c r="QQK242" s="188"/>
      <c r="QQL242" s="188"/>
      <c r="QQM242" s="188"/>
      <c r="QQN242" s="188"/>
      <c r="QQO242" s="188"/>
      <c r="QQP242" s="188"/>
      <c r="QQQ242" s="188"/>
      <c r="QQR242" s="188"/>
      <c r="QQS242" s="188"/>
      <c r="QQT242" s="188"/>
      <c r="QQU242" s="188"/>
      <c r="QQV242" s="188"/>
      <c r="QQW242" s="188"/>
      <c r="QQX242" s="188"/>
      <c r="QQY242" s="188"/>
      <c r="QQZ242" s="188"/>
      <c r="QRA242" s="188"/>
      <c r="QRB242" s="188"/>
      <c r="QRC242" s="188"/>
      <c r="QRD242" s="188"/>
      <c r="QRE242" s="188"/>
      <c r="QRF242" s="188"/>
      <c r="QRG242" s="188"/>
      <c r="QRH242" s="188"/>
      <c r="QRI242" s="188"/>
      <c r="QRJ242" s="188"/>
      <c r="QRK242" s="188"/>
      <c r="QRL242" s="188"/>
      <c r="QRM242" s="188"/>
      <c r="QRN242" s="188"/>
      <c r="QRO242" s="188"/>
      <c r="QRP242" s="188"/>
      <c r="QRQ242" s="188"/>
      <c r="QRR242" s="188"/>
      <c r="QRS242" s="188"/>
      <c r="QRT242" s="188"/>
      <c r="QRU242" s="188"/>
      <c r="QRV242" s="188"/>
      <c r="QRW242" s="188"/>
      <c r="QRX242" s="188"/>
      <c r="QRY242" s="188"/>
      <c r="QRZ242" s="188"/>
      <c r="QSA242" s="188"/>
      <c r="QSB242" s="188"/>
      <c r="QSC242" s="188"/>
      <c r="QSD242" s="188"/>
      <c r="QSE242" s="188"/>
      <c r="QSF242" s="188"/>
      <c r="QSG242" s="188"/>
      <c r="QSH242" s="188"/>
      <c r="QSI242" s="188"/>
      <c r="QSJ242" s="188"/>
      <c r="QSK242" s="188"/>
      <c r="QSL242" s="188"/>
      <c r="QSM242" s="188"/>
      <c r="QSN242" s="188"/>
      <c r="QSO242" s="188"/>
      <c r="QSP242" s="188"/>
      <c r="QSQ242" s="188"/>
      <c r="QSR242" s="188"/>
      <c r="QSS242" s="188"/>
      <c r="QST242" s="188"/>
      <c r="QSU242" s="188"/>
      <c r="QSV242" s="188"/>
      <c r="QSW242" s="188"/>
      <c r="QSX242" s="188"/>
      <c r="QSY242" s="188"/>
      <c r="QSZ242" s="188"/>
      <c r="QTA242" s="188"/>
      <c r="QTB242" s="188"/>
      <c r="QTC242" s="188"/>
      <c r="QTD242" s="188"/>
      <c r="QTE242" s="188"/>
      <c r="QTF242" s="188"/>
      <c r="QTG242" s="188"/>
      <c r="QTH242" s="188"/>
      <c r="QTI242" s="188"/>
      <c r="QTJ242" s="188"/>
      <c r="QTK242" s="188"/>
      <c r="QTL242" s="188"/>
      <c r="QTM242" s="188"/>
      <c r="QTN242" s="188"/>
      <c r="QTO242" s="188"/>
      <c r="QTP242" s="188"/>
      <c r="QTQ242" s="188"/>
      <c r="QTR242" s="188"/>
      <c r="QTS242" s="188"/>
      <c r="QTT242" s="188"/>
      <c r="QTU242" s="188"/>
      <c r="QTV242" s="188"/>
      <c r="QTW242" s="188"/>
      <c r="QTX242" s="188"/>
      <c r="QTY242" s="188"/>
      <c r="QTZ242" s="188"/>
      <c r="QUA242" s="188"/>
      <c r="QUB242" s="188"/>
      <c r="QUC242" s="188"/>
      <c r="QUD242" s="188"/>
      <c r="QUE242" s="188"/>
      <c r="QUF242" s="188"/>
      <c r="QUG242" s="188"/>
      <c r="QUH242" s="188"/>
      <c r="QUI242" s="188"/>
      <c r="QUJ242" s="188"/>
      <c r="QUK242" s="188"/>
      <c r="QUL242" s="188"/>
      <c r="QUM242" s="188"/>
      <c r="QUN242" s="188"/>
      <c r="QUO242" s="188"/>
      <c r="QUP242" s="188"/>
      <c r="QUQ242" s="188"/>
      <c r="QUR242" s="188"/>
      <c r="QUS242" s="188"/>
      <c r="QUT242" s="188"/>
      <c r="QUU242" s="188"/>
      <c r="QUV242" s="188"/>
      <c r="QUW242" s="188"/>
      <c r="QUX242" s="188"/>
      <c r="QUY242" s="188"/>
      <c r="QUZ242" s="188"/>
      <c r="QVA242" s="188"/>
      <c r="QVB242" s="188"/>
      <c r="QVC242" s="188"/>
      <c r="QVD242" s="188"/>
      <c r="QVE242" s="188"/>
      <c r="QVF242" s="188"/>
      <c r="QVG242" s="188"/>
      <c r="QVH242" s="188"/>
      <c r="QVI242" s="188"/>
      <c r="QVJ242" s="188"/>
      <c r="QVK242" s="188"/>
      <c r="QVL242" s="188"/>
      <c r="QVM242" s="188"/>
      <c r="QVN242" s="188"/>
      <c r="QVO242" s="188"/>
      <c r="QVP242" s="188"/>
      <c r="QVQ242" s="188"/>
      <c r="QVR242" s="188"/>
      <c r="QVS242" s="188"/>
      <c r="QVT242" s="188"/>
      <c r="QVU242" s="188"/>
      <c r="QVV242" s="188"/>
      <c r="QVW242" s="188"/>
      <c r="QVX242" s="188"/>
      <c r="QVY242" s="188"/>
      <c r="QVZ242" s="188"/>
      <c r="QWA242" s="188"/>
      <c r="QWB242" s="188"/>
      <c r="QWC242" s="188"/>
      <c r="QWD242" s="188"/>
      <c r="QWE242" s="188"/>
      <c r="QWF242" s="188"/>
      <c r="QWG242" s="188"/>
      <c r="QWH242" s="188"/>
      <c r="QWI242" s="188"/>
      <c r="QWJ242" s="188"/>
      <c r="QWK242" s="188"/>
      <c r="QWL242" s="188"/>
      <c r="QWM242" s="188"/>
      <c r="QWN242" s="188"/>
      <c r="QWO242" s="188"/>
      <c r="QWP242" s="188"/>
      <c r="QWQ242" s="188"/>
      <c r="QWR242" s="188"/>
      <c r="QWS242" s="188"/>
      <c r="QWT242" s="188"/>
      <c r="QWU242" s="188"/>
      <c r="QWV242" s="188"/>
      <c r="QWW242" s="188"/>
      <c r="QWX242" s="188"/>
      <c r="QWY242" s="188"/>
      <c r="QWZ242" s="188"/>
      <c r="QXA242" s="188"/>
      <c r="QXB242" s="188"/>
      <c r="QXC242" s="188"/>
      <c r="QXD242" s="188"/>
      <c r="QXE242" s="188"/>
      <c r="QXF242" s="188"/>
      <c r="QXG242" s="188"/>
      <c r="QXH242" s="188"/>
      <c r="QXI242" s="188"/>
      <c r="QXJ242" s="188"/>
      <c r="QXK242" s="188"/>
      <c r="QXL242" s="188"/>
      <c r="QXM242" s="188"/>
      <c r="QXN242" s="188"/>
      <c r="QXO242" s="188"/>
      <c r="QXP242" s="188"/>
      <c r="QXQ242" s="188"/>
      <c r="QXR242" s="188"/>
      <c r="QXS242" s="188"/>
      <c r="QXT242" s="188"/>
      <c r="QXU242" s="188"/>
      <c r="QXV242" s="188"/>
      <c r="QXW242" s="188"/>
      <c r="QXX242" s="188"/>
      <c r="QXY242" s="188"/>
      <c r="QXZ242" s="188"/>
      <c r="QYA242" s="188"/>
      <c r="QYB242" s="188"/>
      <c r="QYC242" s="188"/>
      <c r="QYD242" s="188"/>
      <c r="QYE242" s="188"/>
      <c r="QYF242" s="188"/>
      <c r="QYG242" s="188"/>
      <c r="QYH242" s="188"/>
      <c r="QYI242" s="188"/>
      <c r="QYJ242" s="188"/>
      <c r="QYK242" s="188"/>
      <c r="QYL242" s="188"/>
      <c r="QYM242" s="188"/>
      <c r="QYN242" s="188"/>
      <c r="QYO242" s="188"/>
      <c r="QYP242" s="188"/>
      <c r="QYQ242" s="188"/>
      <c r="QYR242" s="188"/>
      <c r="QYS242" s="188"/>
      <c r="QYT242" s="188"/>
      <c r="QYU242" s="188"/>
      <c r="QYV242" s="188"/>
      <c r="QYW242" s="188"/>
      <c r="QYX242" s="188"/>
      <c r="QYY242" s="188"/>
      <c r="QYZ242" s="188"/>
      <c r="QZA242" s="188"/>
      <c r="QZB242" s="188"/>
      <c r="QZC242" s="188"/>
      <c r="QZD242" s="188"/>
      <c r="QZE242" s="188"/>
      <c r="QZF242" s="188"/>
      <c r="QZG242" s="188"/>
      <c r="QZH242" s="188"/>
      <c r="QZI242" s="188"/>
      <c r="QZJ242" s="188"/>
      <c r="QZK242" s="188"/>
      <c r="QZL242" s="188"/>
      <c r="QZM242" s="188"/>
      <c r="QZN242" s="188"/>
      <c r="QZO242" s="188"/>
      <c r="QZP242" s="188"/>
      <c r="QZQ242" s="188"/>
      <c r="QZR242" s="188"/>
      <c r="QZS242" s="188"/>
      <c r="QZT242" s="188"/>
      <c r="QZU242" s="188"/>
      <c r="QZV242" s="188"/>
      <c r="QZW242" s="188"/>
      <c r="QZX242" s="188"/>
      <c r="QZY242" s="188"/>
      <c r="QZZ242" s="188"/>
      <c r="RAA242" s="188"/>
      <c r="RAB242" s="188"/>
      <c r="RAC242" s="188"/>
      <c r="RAD242" s="188"/>
      <c r="RAE242" s="188"/>
      <c r="RAF242" s="188"/>
      <c r="RAG242" s="188"/>
      <c r="RAH242" s="188"/>
      <c r="RAI242" s="188"/>
      <c r="RAJ242" s="188"/>
      <c r="RAK242" s="188"/>
      <c r="RAL242" s="188"/>
      <c r="RAM242" s="188"/>
      <c r="RAN242" s="188"/>
      <c r="RAO242" s="188"/>
      <c r="RAP242" s="188"/>
      <c r="RAQ242" s="188"/>
      <c r="RAR242" s="188"/>
      <c r="RAS242" s="188"/>
      <c r="RAT242" s="188"/>
      <c r="RAU242" s="188"/>
      <c r="RAV242" s="188"/>
      <c r="RAW242" s="188"/>
      <c r="RAX242" s="188"/>
      <c r="RAY242" s="188"/>
      <c r="RAZ242" s="188"/>
      <c r="RBA242" s="188"/>
      <c r="RBB242" s="188"/>
      <c r="RBC242" s="188"/>
      <c r="RBD242" s="188"/>
      <c r="RBE242" s="188"/>
      <c r="RBF242" s="188"/>
      <c r="RBG242" s="188"/>
      <c r="RBH242" s="188"/>
      <c r="RBI242" s="188"/>
      <c r="RBJ242" s="188"/>
      <c r="RBK242" s="188"/>
      <c r="RBL242" s="188"/>
      <c r="RBM242" s="188"/>
      <c r="RBN242" s="188"/>
      <c r="RBO242" s="188"/>
      <c r="RBP242" s="188"/>
      <c r="RBQ242" s="188"/>
      <c r="RBR242" s="188"/>
      <c r="RBS242" s="188"/>
      <c r="RBT242" s="188"/>
      <c r="RBU242" s="188"/>
      <c r="RBV242" s="188"/>
      <c r="RBW242" s="188"/>
      <c r="RBX242" s="188"/>
      <c r="RBY242" s="188"/>
      <c r="RBZ242" s="188"/>
      <c r="RCA242" s="188"/>
      <c r="RCB242" s="188"/>
      <c r="RCC242" s="188"/>
      <c r="RCD242" s="188"/>
      <c r="RCE242" s="188"/>
      <c r="RCF242" s="188"/>
      <c r="RCG242" s="188"/>
      <c r="RCH242" s="188"/>
      <c r="RCI242" s="188"/>
      <c r="RCJ242" s="188"/>
      <c r="RCK242" s="188"/>
      <c r="RCL242" s="188"/>
      <c r="RCM242" s="188"/>
      <c r="RCN242" s="188"/>
      <c r="RCO242" s="188"/>
      <c r="RCP242" s="188"/>
      <c r="RCQ242" s="188"/>
      <c r="RCR242" s="188"/>
      <c r="RCS242" s="188"/>
      <c r="RCT242" s="188"/>
      <c r="RCU242" s="188"/>
      <c r="RCV242" s="188"/>
      <c r="RCW242" s="188"/>
      <c r="RCX242" s="188"/>
      <c r="RCY242" s="188"/>
      <c r="RCZ242" s="188"/>
      <c r="RDA242" s="188"/>
      <c r="RDB242" s="188"/>
      <c r="RDC242" s="188"/>
      <c r="RDD242" s="188"/>
      <c r="RDE242" s="188"/>
      <c r="RDF242" s="188"/>
      <c r="RDG242" s="188"/>
      <c r="RDH242" s="188"/>
      <c r="RDI242" s="188"/>
      <c r="RDJ242" s="188"/>
      <c r="RDK242" s="188"/>
      <c r="RDL242" s="188"/>
      <c r="RDM242" s="188"/>
      <c r="RDN242" s="188"/>
      <c r="RDO242" s="188"/>
      <c r="RDP242" s="188"/>
      <c r="RDQ242" s="188"/>
      <c r="RDR242" s="188"/>
      <c r="RDS242" s="188"/>
      <c r="RDT242" s="188"/>
      <c r="RDU242" s="188"/>
      <c r="RDV242" s="188"/>
      <c r="RDW242" s="188"/>
      <c r="RDX242" s="188"/>
      <c r="RDY242" s="188"/>
      <c r="RDZ242" s="188"/>
      <c r="REA242" s="188"/>
      <c r="REB242" s="188"/>
      <c r="REC242" s="188"/>
      <c r="RED242" s="188"/>
      <c r="REE242" s="188"/>
      <c r="REF242" s="188"/>
      <c r="REG242" s="188"/>
      <c r="REH242" s="188"/>
      <c r="REI242" s="188"/>
      <c r="REJ242" s="188"/>
      <c r="REK242" s="188"/>
      <c r="REL242" s="188"/>
      <c r="REM242" s="188"/>
      <c r="REN242" s="188"/>
      <c r="REO242" s="188"/>
      <c r="REP242" s="188"/>
      <c r="REQ242" s="188"/>
      <c r="RER242" s="188"/>
      <c r="RES242" s="188"/>
      <c r="RET242" s="188"/>
      <c r="REU242" s="188"/>
      <c r="REV242" s="188"/>
      <c r="REW242" s="188"/>
      <c r="REX242" s="188"/>
      <c r="REY242" s="188"/>
      <c r="REZ242" s="188"/>
      <c r="RFA242" s="188"/>
      <c r="RFB242" s="188"/>
      <c r="RFC242" s="188"/>
      <c r="RFD242" s="188"/>
      <c r="RFE242" s="188"/>
      <c r="RFF242" s="188"/>
      <c r="RFG242" s="188"/>
      <c r="RFH242" s="188"/>
      <c r="RFI242" s="188"/>
      <c r="RFJ242" s="188"/>
      <c r="RFK242" s="188"/>
      <c r="RFL242" s="188"/>
      <c r="RFM242" s="188"/>
      <c r="RFN242" s="188"/>
      <c r="RFO242" s="188"/>
      <c r="RFP242" s="188"/>
      <c r="RFQ242" s="188"/>
      <c r="RFR242" s="188"/>
      <c r="RFS242" s="188"/>
      <c r="RFT242" s="188"/>
      <c r="RFU242" s="188"/>
      <c r="RFV242" s="188"/>
      <c r="RFW242" s="188"/>
      <c r="RFX242" s="188"/>
      <c r="RFY242" s="188"/>
      <c r="RFZ242" s="188"/>
      <c r="RGA242" s="188"/>
      <c r="RGB242" s="188"/>
      <c r="RGC242" s="188"/>
      <c r="RGD242" s="188"/>
      <c r="RGE242" s="188"/>
      <c r="RGF242" s="188"/>
      <c r="RGG242" s="188"/>
      <c r="RGH242" s="188"/>
      <c r="RGI242" s="188"/>
      <c r="RGJ242" s="188"/>
      <c r="RGK242" s="188"/>
      <c r="RGL242" s="188"/>
      <c r="RGM242" s="188"/>
      <c r="RGN242" s="188"/>
      <c r="RGO242" s="188"/>
      <c r="RGP242" s="188"/>
      <c r="RGQ242" s="188"/>
      <c r="RGR242" s="188"/>
      <c r="RGS242" s="188"/>
      <c r="RGT242" s="188"/>
      <c r="RGU242" s="188"/>
      <c r="RGV242" s="188"/>
      <c r="RGW242" s="188"/>
      <c r="RGX242" s="188"/>
      <c r="RGY242" s="188"/>
      <c r="RGZ242" s="188"/>
      <c r="RHA242" s="188"/>
      <c r="RHB242" s="188"/>
      <c r="RHC242" s="188"/>
      <c r="RHD242" s="188"/>
      <c r="RHE242" s="188"/>
      <c r="RHF242" s="188"/>
      <c r="RHG242" s="188"/>
      <c r="RHH242" s="188"/>
      <c r="RHI242" s="188"/>
      <c r="RHJ242" s="188"/>
      <c r="RHK242" s="188"/>
      <c r="RHL242" s="188"/>
      <c r="RHM242" s="188"/>
      <c r="RHN242" s="188"/>
      <c r="RHO242" s="188"/>
      <c r="RHP242" s="188"/>
      <c r="RHQ242" s="188"/>
      <c r="RHR242" s="188"/>
      <c r="RHS242" s="188"/>
      <c r="RHT242" s="188"/>
      <c r="RHU242" s="188"/>
      <c r="RHV242" s="188"/>
      <c r="RHW242" s="188"/>
      <c r="RHX242" s="188"/>
      <c r="RHY242" s="188"/>
      <c r="RHZ242" s="188"/>
      <c r="RIA242" s="188"/>
      <c r="RIB242" s="188"/>
      <c r="RIC242" s="188"/>
      <c r="RID242" s="188"/>
      <c r="RIE242" s="188"/>
      <c r="RIF242" s="188"/>
      <c r="RIG242" s="188"/>
      <c r="RIH242" s="188"/>
      <c r="RII242" s="188"/>
      <c r="RIJ242" s="188"/>
      <c r="RIK242" s="188"/>
      <c r="RIL242" s="188"/>
      <c r="RIM242" s="188"/>
      <c r="RIN242" s="188"/>
      <c r="RIO242" s="188"/>
      <c r="RIP242" s="188"/>
      <c r="RIQ242" s="188"/>
      <c r="RIR242" s="188"/>
      <c r="RIS242" s="188"/>
      <c r="RIT242" s="188"/>
      <c r="RIU242" s="188"/>
      <c r="RIV242" s="188"/>
      <c r="RIW242" s="188"/>
      <c r="RIX242" s="188"/>
      <c r="RIY242" s="188"/>
      <c r="RIZ242" s="188"/>
      <c r="RJA242" s="188"/>
      <c r="RJB242" s="188"/>
      <c r="RJC242" s="188"/>
      <c r="RJD242" s="188"/>
      <c r="RJE242" s="188"/>
      <c r="RJF242" s="188"/>
      <c r="RJG242" s="188"/>
      <c r="RJH242" s="188"/>
      <c r="RJI242" s="188"/>
      <c r="RJJ242" s="188"/>
      <c r="RJK242" s="188"/>
      <c r="RJL242" s="188"/>
      <c r="RJM242" s="188"/>
      <c r="RJN242" s="188"/>
      <c r="RJO242" s="188"/>
      <c r="RJP242" s="188"/>
      <c r="RJQ242" s="188"/>
      <c r="RJR242" s="188"/>
      <c r="RJS242" s="188"/>
      <c r="RJT242" s="188"/>
      <c r="RJU242" s="188"/>
      <c r="RJV242" s="188"/>
      <c r="RJW242" s="188"/>
      <c r="RJX242" s="188"/>
      <c r="RJY242" s="188"/>
      <c r="RJZ242" s="188"/>
      <c r="RKA242" s="188"/>
      <c r="RKB242" s="188"/>
      <c r="RKC242" s="188"/>
      <c r="RKD242" s="188"/>
      <c r="RKE242" s="188"/>
      <c r="RKF242" s="188"/>
      <c r="RKG242" s="188"/>
      <c r="RKH242" s="188"/>
      <c r="RKI242" s="188"/>
      <c r="RKJ242" s="188"/>
      <c r="RKK242" s="188"/>
      <c r="RKL242" s="188"/>
      <c r="RKM242" s="188"/>
      <c r="RKN242" s="188"/>
      <c r="RKO242" s="188"/>
      <c r="RKP242" s="188"/>
      <c r="RKQ242" s="188"/>
      <c r="RKR242" s="188"/>
      <c r="RKS242" s="188"/>
      <c r="RKT242" s="188"/>
      <c r="RKU242" s="188"/>
      <c r="RKV242" s="188"/>
      <c r="RKW242" s="188"/>
      <c r="RKX242" s="188"/>
      <c r="RKY242" s="188"/>
      <c r="RKZ242" s="188"/>
      <c r="RLA242" s="188"/>
      <c r="RLB242" s="188"/>
      <c r="RLC242" s="188"/>
      <c r="RLD242" s="188"/>
      <c r="RLE242" s="188"/>
      <c r="RLF242" s="188"/>
      <c r="RLG242" s="188"/>
      <c r="RLH242" s="188"/>
      <c r="RLI242" s="188"/>
      <c r="RLJ242" s="188"/>
      <c r="RLK242" s="188"/>
      <c r="RLL242" s="188"/>
      <c r="RLM242" s="188"/>
      <c r="RLN242" s="188"/>
      <c r="RLO242" s="188"/>
      <c r="RLP242" s="188"/>
      <c r="RLQ242" s="188"/>
      <c r="RLR242" s="188"/>
      <c r="RLS242" s="188"/>
      <c r="RLT242" s="188"/>
      <c r="RLU242" s="188"/>
      <c r="RLV242" s="188"/>
      <c r="RLW242" s="188"/>
      <c r="RLX242" s="188"/>
      <c r="RLY242" s="188"/>
      <c r="RLZ242" s="188"/>
      <c r="RMA242" s="188"/>
      <c r="RMB242" s="188"/>
      <c r="RMC242" s="188"/>
      <c r="RMD242" s="188"/>
      <c r="RME242" s="188"/>
      <c r="RMF242" s="188"/>
      <c r="RMG242" s="188"/>
      <c r="RMH242" s="188"/>
      <c r="RMI242" s="188"/>
      <c r="RMJ242" s="188"/>
      <c r="RMK242" s="188"/>
      <c r="RML242" s="188"/>
      <c r="RMM242" s="188"/>
      <c r="RMN242" s="188"/>
      <c r="RMO242" s="188"/>
      <c r="RMP242" s="188"/>
      <c r="RMQ242" s="188"/>
      <c r="RMR242" s="188"/>
      <c r="RMS242" s="188"/>
      <c r="RMT242" s="188"/>
      <c r="RMU242" s="188"/>
      <c r="RMV242" s="188"/>
      <c r="RMW242" s="188"/>
      <c r="RMX242" s="188"/>
      <c r="RMY242" s="188"/>
      <c r="RMZ242" s="188"/>
      <c r="RNA242" s="188"/>
      <c r="RNB242" s="188"/>
      <c r="RNC242" s="188"/>
      <c r="RND242" s="188"/>
      <c r="RNE242" s="188"/>
      <c r="RNF242" s="188"/>
      <c r="RNG242" s="188"/>
      <c r="RNH242" s="188"/>
      <c r="RNI242" s="188"/>
      <c r="RNJ242" s="188"/>
      <c r="RNK242" s="188"/>
      <c r="RNL242" s="188"/>
      <c r="RNM242" s="188"/>
      <c r="RNN242" s="188"/>
      <c r="RNO242" s="188"/>
      <c r="RNP242" s="188"/>
      <c r="RNQ242" s="188"/>
      <c r="RNR242" s="188"/>
      <c r="RNS242" s="188"/>
      <c r="RNT242" s="188"/>
      <c r="RNU242" s="188"/>
      <c r="RNV242" s="188"/>
      <c r="RNW242" s="188"/>
      <c r="RNX242" s="188"/>
      <c r="RNY242" s="188"/>
      <c r="RNZ242" s="188"/>
      <c r="ROA242" s="188"/>
      <c r="ROB242" s="188"/>
      <c r="ROC242" s="188"/>
      <c r="ROD242" s="188"/>
      <c r="ROE242" s="188"/>
      <c r="ROF242" s="188"/>
      <c r="ROG242" s="188"/>
      <c r="ROH242" s="188"/>
      <c r="ROI242" s="188"/>
      <c r="ROJ242" s="188"/>
      <c r="ROK242" s="188"/>
      <c r="ROL242" s="188"/>
      <c r="ROM242" s="188"/>
      <c r="RON242" s="188"/>
      <c r="ROO242" s="188"/>
      <c r="ROP242" s="188"/>
      <c r="ROQ242" s="188"/>
      <c r="ROR242" s="188"/>
      <c r="ROS242" s="188"/>
      <c r="ROT242" s="188"/>
      <c r="ROU242" s="188"/>
      <c r="ROV242" s="188"/>
      <c r="ROW242" s="188"/>
      <c r="ROX242" s="188"/>
      <c r="ROY242" s="188"/>
      <c r="ROZ242" s="188"/>
      <c r="RPA242" s="188"/>
      <c r="RPB242" s="188"/>
      <c r="RPC242" s="188"/>
      <c r="RPD242" s="188"/>
      <c r="RPE242" s="188"/>
      <c r="RPF242" s="188"/>
      <c r="RPG242" s="188"/>
      <c r="RPH242" s="188"/>
      <c r="RPI242" s="188"/>
      <c r="RPJ242" s="188"/>
      <c r="RPK242" s="188"/>
      <c r="RPL242" s="188"/>
      <c r="RPM242" s="188"/>
      <c r="RPN242" s="188"/>
      <c r="RPO242" s="188"/>
      <c r="RPP242" s="188"/>
      <c r="RPQ242" s="188"/>
      <c r="RPR242" s="188"/>
      <c r="RPS242" s="188"/>
      <c r="RPT242" s="188"/>
      <c r="RPU242" s="188"/>
      <c r="RPV242" s="188"/>
      <c r="RPW242" s="188"/>
      <c r="RPX242" s="188"/>
      <c r="RPY242" s="188"/>
      <c r="RPZ242" s="188"/>
      <c r="RQA242" s="188"/>
      <c r="RQB242" s="188"/>
      <c r="RQC242" s="188"/>
      <c r="RQD242" s="188"/>
      <c r="RQE242" s="188"/>
      <c r="RQF242" s="188"/>
      <c r="RQG242" s="188"/>
      <c r="RQH242" s="188"/>
      <c r="RQI242" s="188"/>
      <c r="RQJ242" s="188"/>
      <c r="RQK242" s="188"/>
      <c r="RQL242" s="188"/>
      <c r="RQM242" s="188"/>
      <c r="RQN242" s="188"/>
      <c r="RQO242" s="188"/>
      <c r="RQP242" s="188"/>
      <c r="RQQ242" s="188"/>
      <c r="RQR242" s="188"/>
      <c r="RQS242" s="188"/>
      <c r="RQT242" s="188"/>
      <c r="RQU242" s="188"/>
      <c r="RQV242" s="188"/>
      <c r="RQW242" s="188"/>
      <c r="RQX242" s="188"/>
      <c r="RQY242" s="188"/>
      <c r="RQZ242" s="188"/>
      <c r="RRA242" s="188"/>
      <c r="RRB242" s="188"/>
      <c r="RRC242" s="188"/>
      <c r="RRD242" s="188"/>
      <c r="RRE242" s="188"/>
      <c r="RRF242" s="188"/>
      <c r="RRG242" s="188"/>
      <c r="RRH242" s="188"/>
      <c r="RRI242" s="188"/>
      <c r="RRJ242" s="188"/>
      <c r="RRK242" s="188"/>
      <c r="RRL242" s="188"/>
      <c r="RRM242" s="188"/>
      <c r="RRN242" s="188"/>
      <c r="RRO242" s="188"/>
      <c r="RRP242" s="188"/>
      <c r="RRQ242" s="188"/>
      <c r="RRR242" s="188"/>
      <c r="RRS242" s="188"/>
      <c r="RRT242" s="188"/>
      <c r="RRU242" s="188"/>
      <c r="RRV242" s="188"/>
      <c r="RRW242" s="188"/>
      <c r="RRX242" s="188"/>
      <c r="RRY242" s="188"/>
      <c r="RRZ242" s="188"/>
      <c r="RSA242" s="188"/>
      <c r="RSB242" s="188"/>
      <c r="RSC242" s="188"/>
      <c r="RSD242" s="188"/>
      <c r="RSE242" s="188"/>
      <c r="RSF242" s="188"/>
      <c r="RSG242" s="188"/>
      <c r="RSH242" s="188"/>
      <c r="RSI242" s="188"/>
      <c r="RSJ242" s="188"/>
      <c r="RSK242" s="188"/>
      <c r="RSL242" s="188"/>
      <c r="RSM242" s="188"/>
      <c r="RSN242" s="188"/>
      <c r="RSO242" s="188"/>
      <c r="RSP242" s="188"/>
      <c r="RSQ242" s="188"/>
      <c r="RSR242" s="188"/>
      <c r="RSS242" s="188"/>
      <c r="RST242" s="188"/>
      <c r="RSU242" s="188"/>
      <c r="RSV242" s="188"/>
      <c r="RSW242" s="188"/>
      <c r="RSX242" s="188"/>
      <c r="RSY242" s="188"/>
      <c r="RSZ242" s="188"/>
      <c r="RTA242" s="188"/>
      <c r="RTB242" s="188"/>
      <c r="RTC242" s="188"/>
      <c r="RTD242" s="188"/>
      <c r="RTE242" s="188"/>
      <c r="RTF242" s="188"/>
      <c r="RTG242" s="188"/>
      <c r="RTH242" s="188"/>
      <c r="RTI242" s="188"/>
      <c r="RTJ242" s="188"/>
      <c r="RTK242" s="188"/>
      <c r="RTL242" s="188"/>
      <c r="RTM242" s="188"/>
      <c r="RTN242" s="188"/>
      <c r="RTO242" s="188"/>
      <c r="RTP242" s="188"/>
      <c r="RTQ242" s="188"/>
      <c r="RTR242" s="188"/>
      <c r="RTS242" s="188"/>
      <c r="RTT242" s="188"/>
      <c r="RTU242" s="188"/>
      <c r="RTV242" s="188"/>
      <c r="RTW242" s="188"/>
      <c r="RTX242" s="188"/>
      <c r="RTY242" s="188"/>
      <c r="RTZ242" s="188"/>
      <c r="RUA242" s="188"/>
      <c r="RUB242" s="188"/>
      <c r="RUC242" s="188"/>
      <c r="RUD242" s="188"/>
      <c r="RUE242" s="188"/>
      <c r="RUF242" s="188"/>
      <c r="RUG242" s="188"/>
      <c r="RUH242" s="188"/>
      <c r="RUI242" s="188"/>
      <c r="RUJ242" s="188"/>
      <c r="RUK242" s="188"/>
      <c r="RUL242" s="188"/>
      <c r="RUM242" s="188"/>
      <c r="RUN242" s="188"/>
      <c r="RUO242" s="188"/>
      <c r="RUP242" s="188"/>
      <c r="RUQ242" s="188"/>
      <c r="RUR242" s="188"/>
      <c r="RUS242" s="188"/>
      <c r="RUT242" s="188"/>
      <c r="RUU242" s="188"/>
      <c r="RUV242" s="188"/>
      <c r="RUW242" s="188"/>
      <c r="RUX242" s="188"/>
      <c r="RUY242" s="188"/>
      <c r="RUZ242" s="188"/>
      <c r="RVA242" s="188"/>
      <c r="RVB242" s="188"/>
      <c r="RVC242" s="188"/>
      <c r="RVD242" s="188"/>
      <c r="RVE242" s="188"/>
      <c r="RVF242" s="188"/>
      <c r="RVG242" s="188"/>
      <c r="RVH242" s="188"/>
      <c r="RVI242" s="188"/>
      <c r="RVJ242" s="188"/>
      <c r="RVK242" s="188"/>
      <c r="RVL242" s="188"/>
      <c r="RVM242" s="188"/>
      <c r="RVN242" s="188"/>
      <c r="RVO242" s="188"/>
      <c r="RVP242" s="188"/>
      <c r="RVQ242" s="188"/>
      <c r="RVR242" s="188"/>
      <c r="RVS242" s="188"/>
      <c r="RVT242" s="188"/>
      <c r="RVU242" s="188"/>
      <c r="RVV242" s="188"/>
      <c r="RVW242" s="188"/>
      <c r="RVX242" s="188"/>
      <c r="RVY242" s="188"/>
      <c r="RVZ242" s="188"/>
      <c r="RWA242" s="188"/>
      <c r="RWB242" s="188"/>
      <c r="RWC242" s="188"/>
      <c r="RWD242" s="188"/>
      <c r="RWE242" s="188"/>
      <c r="RWF242" s="188"/>
      <c r="RWG242" s="188"/>
      <c r="RWH242" s="188"/>
      <c r="RWI242" s="188"/>
      <c r="RWJ242" s="188"/>
      <c r="RWK242" s="188"/>
      <c r="RWL242" s="188"/>
      <c r="RWM242" s="188"/>
      <c r="RWN242" s="188"/>
      <c r="RWO242" s="188"/>
      <c r="RWP242" s="188"/>
      <c r="RWQ242" s="188"/>
      <c r="RWR242" s="188"/>
      <c r="RWS242" s="188"/>
      <c r="RWT242" s="188"/>
      <c r="RWU242" s="188"/>
      <c r="RWV242" s="188"/>
      <c r="RWW242" s="188"/>
      <c r="RWX242" s="188"/>
      <c r="RWY242" s="188"/>
      <c r="RWZ242" s="188"/>
      <c r="RXA242" s="188"/>
      <c r="RXB242" s="188"/>
      <c r="RXC242" s="188"/>
      <c r="RXD242" s="188"/>
      <c r="RXE242" s="188"/>
      <c r="RXF242" s="188"/>
      <c r="RXG242" s="188"/>
      <c r="RXH242" s="188"/>
      <c r="RXI242" s="188"/>
      <c r="RXJ242" s="188"/>
      <c r="RXK242" s="188"/>
      <c r="RXL242" s="188"/>
      <c r="RXM242" s="188"/>
      <c r="RXN242" s="188"/>
      <c r="RXO242" s="188"/>
      <c r="RXP242" s="188"/>
      <c r="RXQ242" s="188"/>
      <c r="RXR242" s="188"/>
      <c r="RXS242" s="188"/>
      <c r="RXT242" s="188"/>
      <c r="RXU242" s="188"/>
      <c r="RXV242" s="188"/>
      <c r="RXW242" s="188"/>
      <c r="RXX242" s="188"/>
      <c r="RXY242" s="188"/>
      <c r="RXZ242" s="188"/>
      <c r="RYA242" s="188"/>
      <c r="RYB242" s="188"/>
      <c r="RYC242" s="188"/>
      <c r="RYD242" s="188"/>
      <c r="RYE242" s="188"/>
      <c r="RYF242" s="188"/>
      <c r="RYG242" s="188"/>
      <c r="RYH242" s="188"/>
      <c r="RYI242" s="188"/>
      <c r="RYJ242" s="188"/>
      <c r="RYK242" s="188"/>
      <c r="RYL242" s="188"/>
      <c r="RYM242" s="188"/>
      <c r="RYN242" s="188"/>
      <c r="RYO242" s="188"/>
      <c r="RYP242" s="188"/>
      <c r="RYQ242" s="188"/>
      <c r="RYR242" s="188"/>
      <c r="RYS242" s="188"/>
      <c r="RYT242" s="188"/>
      <c r="RYU242" s="188"/>
      <c r="RYV242" s="188"/>
      <c r="RYW242" s="188"/>
      <c r="RYX242" s="188"/>
      <c r="RYY242" s="188"/>
      <c r="RYZ242" s="188"/>
      <c r="RZA242" s="188"/>
      <c r="RZB242" s="188"/>
      <c r="RZC242" s="188"/>
      <c r="RZD242" s="188"/>
      <c r="RZE242" s="188"/>
      <c r="RZF242" s="188"/>
      <c r="RZG242" s="188"/>
      <c r="RZH242" s="188"/>
      <c r="RZI242" s="188"/>
      <c r="RZJ242" s="188"/>
      <c r="RZK242" s="188"/>
      <c r="RZL242" s="188"/>
      <c r="RZM242" s="188"/>
      <c r="RZN242" s="188"/>
      <c r="RZO242" s="188"/>
      <c r="RZP242" s="188"/>
      <c r="RZQ242" s="188"/>
      <c r="RZR242" s="188"/>
      <c r="RZS242" s="188"/>
      <c r="RZT242" s="188"/>
      <c r="RZU242" s="188"/>
      <c r="RZV242" s="188"/>
      <c r="RZW242" s="188"/>
      <c r="RZX242" s="188"/>
      <c r="RZY242" s="188"/>
      <c r="RZZ242" s="188"/>
      <c r="SAA242" s="188"/>
      <c r="SAB242" s="188"/>
      <c r="SAC242" s="188"/>
      <c r="SAD242" s="188"/>
      <c r="SAE242" s="188"/>
      <c r="SAF242" s="188"/>
      <c r="SAG242" s="188"/>
      <c r="SAH242" s="188"/>
      <c r="SAI242" s="188"/>
      <c r="SAJ242" s="188"/>
      <c r="SAK242" s="188"/>
      <c r="SAL242" s="188"/>
      <c r="SAM242" s="188"/>
      <c r="SAN242" s="188"/>
      <c r="SAO242" s="188"/>
      <c r="SAP242" s="188"/>
      <c r="SAQ242" s="188"/>
      <c r="SAR242" s="188"/>
      <c r="SAS242" s="188"/>
      <c r="SAT242" s="188"/>
      <c r="SAU242" s="188"/>
      <c r="SAV242" s="188"/>
      <c r="SAW242" s="188"/>
      <c r="SAX242" s="188"/>
      <c r="SAY242" s="188"/>
      <c r="SAZ242" s="188"/>
      <c r="SBA242" s="188"/>
      <c r="SBB242" s="188"/>
      <c r="SBC242" s="188"/>
      <c r="SBD242" s="188"/>
      <c r="SBE242" s="188"/>
      <c r="SBF242" s="188"/>
      <c r="SBG242" s="188"/>
      <c r="SBH242" s="188"/>
      <c r="SBI242" s="188"/>
      <c r="SBJ242" s="188"/>
      <c r="SBK242" s="188"/>
      <c r="SBL242" s="188"/>
      <c r="SBM242" s="188"/>
      <c r="SBN242" s="188"/>
      <c r="SBO242" s="188"/>
      <c r="SBP242" s="188"/>
      <c r="SBQ242" s="188"/>
      <c r="SBR242" s="188"/>
      <c r="SBS242" s="188"/>
      <c r="SBT242" s="188"/>
      <c r="SBU242" s="188"/>
      <c r="SBV242" s="188"/>
      <c r="SBW242" s="188"/>
      <c r="SBX242" s="188"/>
      <c r="SBY242" s="188"/>
      <c r="SBZ242" s="188"/>
      <c r="SCA242" s="188"/>
      <c r="SCB242" s="188"/>
      <c r="SCC242" s="188"/>
      <c r="SCD242" s="188"/>
      <c r="SCE242" s="188"/>
      <c r="SCF242" s="188"/>
      <c r="SCG242" s="188"/>
      <c r="SCH242" s="188"/>
      <c r="SCI242" s="188"/>
      <c r="SCJ242" s="188"/>
      <c r="SCK242" s="188"/>
      <c r="SCL242" s="188"/>
      <c r="SCM242" s="188"/>
      <c r="SCN242" s="188"/>
      <c r="SCO242" s="188"/>
      <c r="SCP242" s="188"/>
      <c r="SCQ242" s="188"/>
      <c r="SCR242" s="188"/>
      <c r="SCS242" s="188"/>
      <c r="SCT242" s="188"/>
      <c r="SCU242" s="188"/>
      <c r="SCV242" s="188"/>
      <c r="SCW242" s="188"/>
      <c r="SCX242" s="188"/>
      <c r="SCY242" s="188"/>
      <c r="SCZ242" s="188"/>
      <c r="SDA242" s="188"/>
      <c r="SDB242" s="188"/>
      <c r="SDC242" s="188"/>
      <c r="SDD242" s="188"/>
      <c r="SDE242" s="188"/>
      <c r="SDF242" s="188"/>
      <c r="SDG242" s="188"/>
      <c r="SDH242" s="188"/>
      <c r="SDI242" s="188"/>
      <c r="SDJ242" s="188"/>
      <c r="SDK242" s="188"/>
      <c r="SDL242" s="188"/>
      <c r="SDM242" s="188"/>
      <c r="SDN242" s="188"/>
      <c r="SDO242" s="188"/>
      <c r="SDP242" s="188"/>
      <c r="SDQ242" s="188"/>
      <c r="SDR242" s="188"/>
      <c r="SDS242" s="188"/>
      <c r="SDT242" s="188"/>
      <c r="SDU242" s="188"/>
      <c r="SDV242" s="188"/>
      <c r="SDW242" s="188"/>
      <c r="SDX242" s="188"/>
      <c r="SDY242" s="188"/>
      <c r="SDZ242" s="188"/>
      <c r="SEA242" s="188"/>
      <c r="SEB242" s="188"/>
      <c r="SEC242" s="188"/>
      <c r="SED242" s="188"/>
      <c r="SEE242" s="188"/>
      <c r="SEF242" s="188"/>
      <c r="SEG242" s="188"/>
      <c r="SEH242" s="188"/>
      <c r="SEI242" s="188"/>
      <c r="SEJ242" s="188"/>
      <c r="SEK242" s="188"/>
      <c r="SEL242" s="188"/>
      <c r="SEM242" s="188"/>
      <c r="SEN242" s="188"/>
      <c r="SEO242" s="188"/>
      <c r="SEP242" s="188"/>
      <c r="SEQ242" s="188"/>
      <c r="SER242" s="188"/>
      <c r="SES242" s="188"/>
      <c r="SET242" s="188"/>
      <c r="SEU242" s="188"/>
      <c r="SEV242" s="188"/>
      <c r="SEW242" s="188"/>
      <c r="SEX242" s="188"/>
      <c r="SEY242" s="188"/>
      <c r="SEZ242" s="188"/>
      <c r="SFA242" s="188"/>
      <c r="SFB242" s="188"/>
      <c r="SFC242" s="188"/>
      <c r="SFD242" s="188"/>
      <c r="SFE242" s="188"/>
      <c r="SFF242" s="188"/>
      <c r="SFG242" s="188"/>
      <c r="SFH242" s="188"/>
      <c r="SFI242" s="188"/>
      <c r="SFJ242" s="188"/>
      <c r="SFK242" s="188"/>
      <c r="SFL242" s="188"/>
      <c r="SFM242" s="188"/>
      <c r="SFN242" s="188"/>
      <c r="SFO242" s="188"/>
      <c r="SFP242" s="188"/>
      <c r="SFQ242" s="188"/>
      <c r="SFR242" s="188"/>
      <c r="SFS242" s="188"/>
      <c r="SFT242" s="188"/>
      <c r="SFU242" s="188"/>
      <c r="SFV242" s="188"/>
      <c r="SFW242" s="188"/>
      <c r="SFX242" s="188"/>
      <c r="SFY242" s="188"/>
      <c r="SFZ242" s="188"/>
      <c r="SGA242" s="188"/>
      <c r="SGB242" s="188"/>
      <c r="SGC242" s="188"/>
      <c r="SGD242" s="188"/>
      <c r="SGE242" s="188"/>
      <c r="SGF242" s="188"/>
      <c r="SGG242" s="188"/>
      <c r="SGH242" s="188"/>
      <c r="SGI242" s="188"/>
      <c r="SGJ242" s="188"/>
      <c r="SGK242" s="188"/>
      <c r="SGL242" s="188"/>
      <c r="SGM242" s="188"/>
      <c r="SGN242" s="188"/>
      <c r="SGO242" s="188"/>
      <c r="SGP242" s="188"/>
      <c r="SGQ242" s="188"/>
      <c r="SGR242" s="188"/>
      <c r="SGS242" s="188"/>
      <c r="SGT242" s="188"/>
      <c r="SGU242" s="188"/>
      <c r="SGV242" s="188"/>
      <c r="SGW242" s="188"/>
      <c r="SGX242" s="188"/>
      <c r="SGY242" s="188"/>
      <c r="SGZ242" s="188"/>
      <c r="SHA242" s="188"/>
      <c r="SHB242" s="188"/>
      <c r="SHC242" s="188"/>
      <c r="SHD242" s="188"/>
      <c r="SHE242" s="188"/>
      <c r="SHF242" s="188"/>
      <c r="SHG242" s="188"/>
      <c r="SHH242" s="188"/>
      <c r="SHI242" s="188"/>
      <c r="SHJ242" s="188"/>
      <c r="SHK242" s="188"/>
      <c r="SHL242" s="188"/>
      <c r="SHM242" s="188"/>
      <c r="SHN242" s="188"/>
      <c r="SHO242" s="188"/>
      <c r="SHP242" s="188"/>
      <c r="SHQ242" s="188"/>
      <c r="SHR242" s="188"/>
      <c r="SHS242" s="188"/>
      <c r="SHT242" s="188"/>
      <c r="SHU242" s="188"/>
      <c r="SHV242" s="188"/>
      <c r="SHW242" s="188"/>
      <c r="SHX242" s="188"/>
      <c r="SHY242" s="188"/>
      <c r="SHZ242" s="188"/>
      <c r="SIA242" s="188"/>
      <c r="SIB242" s="188"/>
      <c r="SIC242" s="188"/>
      <c r="SID242" s="188"/>
      <c r="SIE242" s="188"/>
      <c r="SIF242" s="188"/>
      <c r="SIG242" s="188"/>
      <c r="SIH242" s="188"/>
      <c r="SII242" s="188"/>
      <c r="SIJ242" s="188"/>
      <c r="SIK242" s="188"/>
      <c r="SIL242" s="188"/>
      <c r="SIM242" s="188"/>
      <c r="SIN242" s="188"/>
      <c r="SIO242" s="188"/>
      <c r="SIP242" s="188"/>
      <c r="SIQ242" s="188"/>
      <c r="SIR242" s="188"/>
      <c r="SIS242" s="188"/>
      <c r="SIT242" s="188"/>
      <c r="SIU242" s="188"/>
      <c r="SIV242" s="188"/>
      <c r="SIW242" s="188"/>
      <c r="SIX242" s="188"/>
      <c r="SIY242" s="188"/>
      <c r="SIZ242" s="188"/>
      <c r="SJA242" s="188"/>
      <c r="SJB242" s="188"/>
      <c r="SJC242" s="188"/>
      <c r="SJD242" s="188"/>
      <c r="SJE242" s="188"/>
      <c r="SJF242" s="188"/>
      <c r="SJG242" s="188"/>
      <c r="SJH242" s="188"/>
      <c r="SJI242" s="188"/>
      <c r="SJJ242" s="188"/>
      <c r="SJK242" s="188"/>
      <c r="SJL242" s="188"/>
      <c r="SJM242" s="188"/>
      <c r="SJN242" s="188"/>
      <c r="SJO242" s="188"/>
      <c r="SJP242" s="188"/>
      <c r="SJQ242" s="188"/>
      <c r="SJR242" s="188"/>
      <c r="SJS242" s="188"/>
      <c r="SJT242" s="188"/>
      <c r="SJU242" s="188"/>
      <c r="SJV242" s="188"/>
      <c r="SJW242" s="188"/>
      <c r="SJX242" s="188"/>
      <c r="SJY242" s="188"/>
      <c r="SJZ242" s="188"/>
      <c r="SKA242" s="188"/>
      <c r="SKB242" s="188"/>
      <c r="SKC242" s="188"/>
      <c r="SKD242" s="188"/>
      <c r="SKE242" s="188"/>
      <c r="SKF242" s="188"/>
      <c r="SKG242" s="188"/>
      <c r="SKH242" s="188"/>
      <c r="SKI242" s="188"/>
      <c r="SKJ242" s="188"/>
      <c r="SKK242" s="188"/>
      <c r="SKL242" s="188"/>
      <c r="SKM242" s="188"/>
      <c r="SKN242" s="188"/>
      <c r="SKO242" s="188"/>
      <c r="SKP242" s="188"/>
      <c r="SKQ242" s="188"/>
      <c r="SKR242" s="188"/>
      <c r="SKS242" s="188"/>
      <c r="SKT242" s="188"/>
      <c r="SKU242" s="188"/>
      <c r="SKV242" s="188"/>
      <c r="SKW242" s="188"/>
      <c r="SKX242" s="188"/>
      <c r="SKY242" s="188"/>
      <c r="SKZ242" s="188"/>
      <c r="SLA242" s="188"/>
      <c r="SLB242" s="188"/>
      <c r="SLC242" s="188"/>
      <c r="SLD242" s="188"/>
      <c r="SLE242" s="188"/>
      <c r="SLF242" s="188"/>
      <c r="SLG242" s="188"/>
      <c r="SLH242" s="188"/>
      <c r="SLI242" s="188"/>
      <c r="SLJ242" s="188"/>
      <c r="SLK242" s="188"/>
      <c r="SLL242" s="188"/>
      <c r="SLM242" s="188"/>
      <c r="SLN242" s="188"/>
      <c r="SLO242" s="188"/>
      <c r="SLP242" s="188"/>
      <c r="SLQ242" s="188"/>
      <c r="SLR242" s="188"/>
      <c r="SLS242" s="188"/>
      <c r="SLT242" s="188"/>
      <c r="SLU242" s="188"/>
      <c r="SLV242" s="188"/>
      <c r="SLW242" s="188"/>
      <c r="SLX242" s="188"/>
      <c r="SLY242" s="188"/>
      <c r="SLZ242" s="188"/>
      <c r="SMA242" s="188"/>
      <c r="SMB242" s="188"/>
      <c r="SMC242" s="188"/>
      <c r="SMD242" s="188"/>
      <c r="SME242" s="188"/>
      <c r="SMF242" s="188"/>
      <c r="SMG242" s="188"/>
      <c r="SMH242" s="188"/>
      <c r="SMI242" s="188"/>
      <c r="SMJ242" s="188"/>
      <c r="SMK242" s="188"/>
      <c r="SML242" s="188"/>
      <c r="SMM242" s="188"/>
      <c r="SMN242" s="188"/>
      <c r="SMO242" s="188"/>
      <c r="SMP242" s="188"/>
      <c r="SMQ242" s="188"/>
      <c r="SMR242" s="188"/>
      <c r="SMS242" s="188"/>
      <c r="SMT242" s="188"/>
      <c r="SMU242" s="188"/>
      <c r="SMV242" s="188"/>
      <c r="SMW242" s="188"/>
      <c r="SMX242" s="188"/>
      <c r="SMY242" s="188"/>
      <c r="SMZ242" s="188"/>
      <c r="SNA242" s="188"/>
      <c r="SNB242" s="188"/>
      <c r="SNC242" s="188"/>
      <c r="SND242" s="188"/>
      <c r="SNE242" s="188"/>
      <c r="SNF242" s="188"/>
      <c r="SNG242" s="188"/>
      <c r="SNH242" s="188"/>
      <c r="SNI242" s="188"/>
      <c r="SNJ242" s="188"/>
      <c r="SNK242" s="188"/>
      <c r="SNL242" s="188"/>
      <c r="SNM242" s="188"/>
      <c r="SNN242" s="188"/>
      <c r="SNO242" s="188"/>
      <c r="SNP242" s="188"/>
      <c r="SNQ242" s="188"/>
      <c r="SNR242" s="188"/>
      <c r="SNS242" s="188"/>
      <c r="SNT242" s="188"/>
      <c r="SNU242" s="188"/>
      <c r="SNV242" s="188"/>
      <c r="SNW242" s="188"/>
      <c r="SNX242" s="188"/>
      <c r="SNY242" s="188"/>
      <c r="SNZ242" s="188"/>
      <c r="SOA242" s="188"/>
      <c r="SOB242" s="188"/>
      <c r="SOC242" s="188"/>
      <c r="SOD242" s="188"/>
      <c r="SOE242" s="188"/>
      <c r="SOF242" s="188"/>
      <c r="SOG242" s="188"/>
      <c r="SOH242" s="188"/>
      <c r="SOI242" s="188"/>
      <c r="SOJ242" s="188"/>
      <c r="SOK242" s="188"/>
      <c r="SOL242" s="188"/>
      <c r="SOM242" s="188"/>
      <c r="SON242" s="188"/>
      <c r="SOO242" s="188"/>
      <c r="SOP242" s="188"/>
      <c r="SOQ242" s="188"/>
      <c r="SOR242" s="188"/>
      <c r="SOS242" s="188"/>
      <c r="SOT242" s="188"/>
      <c r="SOU242" s="188"/>
      <c r="SOV242" s="188"/>
      <c r="SOW242" s="188"/>
      <c r="SOX242" s="188"/>
      <c r="SOY242" s="188"/>
      <c r="SOZ242" s="188"/>
      <c r="SPA242" s="188"/>
      <c r="SPB242" s="188"/>
      <c r="SPC242" s="188"/>
      <c r="SPD242" s="188"/>
      <c r="SPE242" s="188"/>
      <c r="SPF242" s="188"/>
      <c r="SPG242" s="188"/>
      <c r="SPH242" s="188"/>
      <c r="SPI242" s="188"/>
      <c r="SPJ242" s="188"/>
      <c r="SPK242" s="188"/>
      <c r="SPL242" s="188"/>
      <c r="SPM242" s="188"/>
      <c r="SPN242" s="188"/>
      <c r="SPO242" s="188"/>
      <c r="SPP242" s="188"/>
      <c r="SPQ242" s="188"/>
      <c r="SPR242" s="188"/>
      <c r="SPS242" s="188"/>
      <c r="SPT242" s="188"/>
      <c r="SPU242" s="188"/>
      <c r="SPV242" s="188"/>
      <c r="SPW242" s="188"/>
      <c r="SPX242" s="188"/>
      <c r="SPY242" s="188"/>
      <c r="SPZ242" s="188"/>
      <c r="SQA242" s="188"/>
      <c r="SQB242" s="188"/>
      <c r="SQC242" s="188"/>
      <c r="SQD242" s="188"/>
      <c r="SQE242" s="188"/>
      <c r="SQF242" s="188"/>
      <c r="SQG242" s="188"/>
      <c r="SQH242" s="188"/>
      <c r="SQI242" s="188"/>
      <c r="SQJ242" s="188"/>
      <c r="SQK242" s="188"/>
      <c r="SQL242" s="188"/>
      <c r="SQM242" s="188"/>
      <c r="SQN242" s="188"/>
      <c r="SQO242" s="188"/>
      <c r="SQP242" s="188"/>
      <c r="SQQ242" s="188"/>
      <c r="SQR242" s="188"/>
      <c r="SQS242" s="188"/>
      <c r="SQT242" s="188"/>
      <c r="SQU242" s="188"/>
      <c r="SQV242" s="188"/>
      <c r="SQW242" s="188"/>
      <c r="SQX242" s="188"/>
      <c r="SQY242" s="188"/>
      <c r="SQZ242" s="188"/>
      <c r="SRA242" s="188"/>
      <c r="SRB242" s="188"/>
      <c r="SRC242" s="188"/>
      <c r="SRD242" s="188"/>
      <c r="SRE242" s="188"/>
      <c r="SRF242" s="188"/>
      <c r="SRG242" s="188"/>
      <c r="SRH242" s="188"/>
      <c r="SRI242" s="188"/>
      <c r="SRJ242" s="188"/>
      <c r="SRK242" s="188"/>
      <c r="SRL242" s="188"/>
      <c r="SRM242" s="188"/>
      <c r="SRN242" s="188"/>
      <c r="SRO242" s="188"/>
      <c r="SRP242" s="188"/>
      <c r="SRQ242" s="188"/>
      <c r="SRR242" s="188"/>
      <c r="SRS242" s="188"/>
      <c r="SRT242" s="188"/>
      <c r="SRU242" s="188"/>
      <c r="SRV242" s="188"/>
      <c r="SRW242" s="188"/>
      <c r="SRX242" s="188"/>
      <c r="SRY242" s="188"/>
      <c r="SRZ242" s="188"/>
      <c r="SSA242" s="188"/>
      <c r="SSB242" s="188"/>
      <c r="SSC242" s="188"/>
      <c r="SSD242" s="188"/>
      <c r="SSE242" s="188"/>
      <c r="SSF242" s="188"/>
      <c r="SSG242" s="188"/>
      <c r="SSH242" s="188"/>
      <c r="SSI242" s="188"/>
      <c r="SSJ242" s="188"/>
      <c r="SSK242" s="188"/>
      <c r="SSL242" s="188"/>
      <c r="SSM242" s="188"/>
      <c r="SSN242" s="188"/>
      <c r="SSO242" s="188"/>
      <c r="SSP242" s="188"/>
      <c r="SSQ242" s="188"/>
      <c r="SSR242" s="188"/>
      <c r="SSS242" s="188"/>
      <c r="SST242" s="188"/>
      <c r="SSU242" s="188"/>
      <c r="SSV242" s="188"/>
      <c r="SSW242" s="188"/>
      <c r="SSX242" s="188"/>
      <c r="SSY242" s="188"/>
      <c r="SSZ242" s="188"/>
      <c r="STA242" s="188"/>
      <c r="STB242" s="188"/>
      <c r="STC242" s="188"/>
      <c r="STD242" s="188"/>
      <c r="STE242" s="188"/>
      <c r="STF242" s="188"/>
      <c r="STG242" s="188"/>
      <c r="STH242" s="188"/>
      <c r="STI242" s="188"/>
      <c r="STJ242" s="188"/>
      <c r="STK242" s="188"/>
      <c r="STL242" s="188"/>
      <c r="STM242" s="188"/>
      <c r="STN242" s="188"/>
      <c r="STO242" s="188"/>
      <c r="STP242" s="188"/>
      <c r="STQ242" s="188"/>
      <c r="STR242" s="188"/>
      <c r="STS242" s="188"/>
      <c r="STT242" s="188"/>
      <c r="STU242" s="188"/>
      <c r="STV242" s="188"/>
      <c r="STW242" s="188"/>
      <c r="STX242" s="188"/>
      <c r="STY242" s="188"/>
      <c r="STZ242" s="188"/>
      <c r="SUA242" s="188"/>
      <c r="SUB242" s="188"/>
      <c r="SUC242" s="188"/>
      <c r="SUD242" s="188"/>
      <c r="SUE242" s="188"/>
      <c r="SUF242" s="188"/>
      <c r="SUG242" s="188"/>
      <c r="SUH242" s="188"/>
      <c r="SUI242" s="188"/>
      <c r="SUJ242" s="188"/>
      <c r="SUK242" s="188"/>
      <c r="SUL242" s="188"/>
      <c r="SUM242" s="188"/>
      <c r="SUN242" s="188"/>
      <c r="SUO242" s="188"/>
      <c r="SUP242" s="188"/>
      <c r="SUQ242" s="188"/>
      <c r="SUR242" s="188"/>
      <c r="SUS242" s="188"/>
      <c r="SUT242" s="188"/>
      <c r="SUU242" s="188"/>
      <c r="SUV242" s="188"/>
      <c r="SUW242" s="188"/>
      <c r="SUX242" s="188"/>
      <c r="SUY242" s="188"/>
      <c r="SUZ242" s="188"/>
      <c r="SVA242" s="188"/>
      <c r="SVB242" s="188"/>
      <c r="SVC242" s="188"/>
      <c r="SVD242" s="188"/>
      <c r="SVE242" s="188"/>
      <c r="SVF242" s="188"/>
      <c r="SVG242" s="188"/>
      <c r="SVH242" s="188"/>
      <c r="SVI242" s="188"/>
      <c r="SVJ242" s="188"/>
      <c r="SVK242" s="188"/>
      <c r="SVL242" s="188"/>
      <c r="SVM242" s="188"/>
      <c r="SVN242" s="188"/>
      <c r="SVO242" s="188"/>
      <c r="SVP242" s="188"/>
      <c r="SVQ242" s="188"/>
      <c r="SVR242" s="188"/>
      <c r="SVS242" s="188"/>
      <c r="SVT242" s="188"/>
      <c r="SVU242" s="188"/>
      <c r="SVV242" s="188"/>
      <c r="SVW242" s="188"/>
      <c r="SVX242" s="188"/>
      <c r="SVY242" s="188"/>
      <c r="SVZ242" s="188"/>
      <c r="SWA242" s="188"/>
      <c r="SWB242" s="188"/>
      <c r="SWC242" s="188"/>
      <c r="SWD242" s="188"/>
      <c r="SWE242" s="188"/>
      <c r="SWF242" s="188"/>
      <c r="SWG242" s="188"/>
      <c r="SWH242" s="188"/>
      <c r="SWI242" s="188"/>
      <c r="SWJ242" s="188"/>
      <c r="SWK242" s="188"/>
      <c r="SWL242" s="188"/>
      <c r="SWM242" s="188"/>
      <c r="SWN242" s="188"/>
      <c r="SWO242" s="188"/>
      <c r="SWP242" s="188"/>
      <c r="SWQ242" s="188"/>
      <c r="SWR242" s="188"/>
      <c r="SWS242" s="188"/>
      <c r="SWT242" s="188"/>
      <c r="SWU242" s="188"/>
      <c r="SWV242" s="188"/>
      <c r="SWW242" s="188"/>
      <c r="SWX242" s="188"/>
      <c r="SWY242" s="188"/>
      <c r="SWZ242" s="188"/>
      <c r="SXA242" s="188"/>
      <c r="SXB242" s="188"/>
      <c r="SXC242" s="188"/>
      <c r="SXD242" s="188"/>
      <c r="SXE242" s="188"/>
      <c r="SXF242" s="188"/>
      <c r="SXG242" s="188"/>
      <c r="SXH242" s="188"/>
      <c r="SXI242" s="188"/>
      <c r="SXJ242" s="188"/>
      <c r="SXK242" s="188"/>
      <c r="SXL242" s="188"/>
      <c r="SXM242" s="188"/>
      <c r="SXN242" s="188"/>
      <c r="SXO242" s="188"/>
      <c r="SXP242" s="188"/>
      <c r="SXQ242" s="188"/>
      <c r="SXR242" s="188"/>
      <c r="SXS242" s="188"/>
      <c r="SXT242" s="188"/>
      <c r="SXU242" s="188"/>
      <c r="SXV242" s="188"/>
      <c r="SXW242" s="188"/>
      <c r="SXX242" s="188"/>
      <c r="SXY242" s="188"/>
      <c r="SXZ242" s="188"/>
      <c r="SYA242" s="188"/>
      <c r="SYB242" s="188"/>
      <c r="SYC242" s="188"/>
      <c r="SYD242" s="188"/>
      <c r="SYE242" s="188"/>
      <c r="SYF242" s="188"/>
      <c r="SYG242" s="188"/>
      <c r="SYH242" s="188"/>
      <c r="SYI242" s="188"/>
      <c r="SYJ242" s="188"/>
      <c r="SYK242" s="188"/>
      <c r="SYL242" s="188"/>
      <c r="SYM242" s="188"/>
      <c r="SYN242" s="188"/>
      <c r="SYO242" s="188"/>
      <c r="SYP242" s="188"/>
      <c r="SYQ242" s="188"/>
      <c r="SYR242" s="188"/>
      <c r="SYS242" s="188"/>
      <c r="SYT242" s="188"/>
      <c r="SYU242" s="188"/>
      <c r="SYV242" s="188"/>
      <c r="SYW242" s="188"/>
      <c r="SYX242" s="188"/>
      <c r="SYY242" s="188"/>
      <c r="SYZ242" s="188"/>
      <c r="SZA242" s="188"/>
      <c r="SZB242" s="188"/>
      <c r="SZC242" s="188"/>
      <c r="SZD242" s="188"/>
      <c r="SZE242" s="188"/>
      <c r="SZF242" s="188"/>
      <c r="SZG242" s="188"/>
      <c r="SZH242" s="188"/>
      <c r="SZI242" s="188"/>
      <c r="SZJ242" s="188"/>
      <c r="SZK242" s="188"/>
      <c r="SZL242" s="188"/>
      <c r="SZM242" s="188"/>
      <c r="SZN242" s="188"/>
      <c r="SZO242" s="188"/>
      <c r="SZP242" s="188"/>
      <c r="SZQ242" s="188"/>
      <c r="SZR242" s="188"/>
      <c r="SZS242" s="188"/>
      <c r="SZT242" s="188"/>
      <c r="SZU242" s="188"/>
      <c r="SZV242" s="188"/>
      <c r="SZW242" s="188"/>
      <c r="SZX242" s="188"/>
      <c r="SZY242" s="188"/>
      <c r="SZZ242" s="188"/>
      <c r="TAA242" s="188"/>
      <c r="TAB242" s="188"/>
      <c r="TAC242" s="188"/>
      <c r="TAD242" s="188"/>
      <c r="TAE242" s="188"/>
      <c r="TAF242" s="188"/>
      <c r="TAG242" s="188"/>
      <c r="TAH242" s="188"/>
      <c r="TAI242" s="188"/>
      <c r="TAJ242" s="188"/>
      <c r="TAK242" s="188"/>
      <c r="TAL242" s="188"/>
      <c r="TAM242" s="188"/>
      <c r="TAN242" s="188"/>
      <c r="TAO242" s="188"/>
      <c r="TAP242" s="188"/>
      <c r="TAQ242" s="188"/>
      <c r="TAR242" s="188"/>
      <c r="TAS242" s="188"/>
      <c r="TAT242" s="188"/>
      <c r="TAU242" s="188"/>
      <c r="TAV242" s="188"/>
      <c r="TAW242" s="188"/>
      <c r="TAX242" s="188"/>
      <c r="TAY242" s="188"/>
      <c r="TAZ242" s="188"/>
      <c r="TBA242" s="188"/>
      <c r="TBB242" s="188"/>
      <c r="TBC242" s="188"/>
      <c r="TBD242" s="188"/>
      <c r="TBE242" s="188"/>
      <c r="TBF242" s="188"/>
      <c r="TBG242" s="188"/>
      <c r="TBH242" s="188"/>
      <c r="TBI242" s="188"/>
      <c r="TBJ242" s="188"/>
      <c r="TBK242" s="188"/>
      <c r="TBL242" s="188"/>
      <c r="TBM242" s="188"/>
      <c r="TBN242" s="188"/>
      <c r="TBO242" s="188"/>
      <c r="TBP242" s="188"/>
      <c r="TBQ242" s="188"/>
      <c r="TBR242" s="188"/>
      <c r="TBS242" s="188"/>
      <c r="TBT242" s="188"/>
      <c r="TBU242" s="188"/>
      <c r="TBV242" s="188"/>
      <c r="TBW242" s="188"/>
      <c r="TBX242" s="188"/>
      <c r="TBY242" s="188"/>
      <c r="TBZ242" s="188"/>
      <c r="TCA242" s="188"/>
      <c r="TCB242" s="188"/>
      <c r="TCC242" s="188"/>
      <c r="TCD242" s="188"/>
      <c r="TCE242" s="188"/>
      <c r="TCF242" s="188"/>
      <c r="TCG242" s="188"/>
      <c r="TCH242" s="188"/>
      <c r="TCI242" s="188"/>
      <c r="TCJ242" s="188"/>
      <c r="TCK242" s="188"/>
      <c r="TCL242" s="188"/>
      <c r="TCM242" s="188"/>
      <c r="TCN242" s="188"/>
      <c r="TCO242" s="188"/>
      <c r="TCP242" s="188"/>
      <c r="TCQ242" s="188"/>
      <c r="TCR242" s="188"/>
      <c r="TCS242" s="188"/>
      <c r="TCT242" s="188"/>
      <c r="TCU242" s="188"/>
      <c r="TCV242" s="188"/>
      <c r="TCW242" s="188"/>
      <c r="TCX242" s="188"/>
      <c r="TCY242" s="188"/>
      <c r="TCZ242" s="188"/>
      <c r="TDA242" s="188"/>
      <c r="TDB242" s="188"/>
      <c r="TDC242" s="188"/>
      <c r="TDD242" s="188"/>
      <c r="TDE242" s="188"/>
      <c r="TDF242" s="188"/>
      <c r="TDG242" s="188"/>
      <c r="TDH242" s="188"/>
      <c r="TDI242" s="188"/>
      <c r="TDJ242" s="188"/>
      <c r="TDK242" s="188"/>
      <c r="TDL242" s="188"/>
      <c r="TDM242" s="188"/>
      <c r="TDN242" s="188"/>
      <c r="TDO242" s="188"/>
      <c r="TDP242" s="188"/>
      <c r="TDQ242" s="188"/>
      <c r="TDR242" s="188"/>
      <c r="TDS242" s="188"/>
      <c r="TDT242" s="188"/>
      <c r="TDU242" s="188"/>
      <c r="TDV242" s="188"/>
      <c r="TDW242" s="188"/>
      <c r="TDX242" s="188"/>
      <c r="TDY242" s="188"/>
      <c r="TDZ242" s="188"/>
      <c r="TEA242" s="188"/>
      <c r="TEB242" s="188"/>
      <c r="TEC242" s="188"/>
      <c r="TED242" s="188"/>
      <c r="TEE242" s="188"/>
      <c r="TEF242" s="188"/>
      <c r="TEG242" s="188"/>
      <c r="TEH242" s="188"/>
      <c r="TEI242" s="188"/>
      <c r="TEJ242" s="188"/>
      <c r="TEK242" s="188"/>
      <c r="TEL242" s="188"/>
      <c r="TEM242" s="188"/>
      <c r="TEN242" s="188"/>
      <c r="TEO242" s="188"/>
      <c r="TEP242" s="188"/>
      <c r="TEQ242" s="188"/>
      <c r="TER242" s="188"/>
      <c r="TES242" s="188"/>
      <c r="TET242" s="188"/>
      <c r="TEU242" s="188"/>
      <c r="TEV242" s="188"/>
      <c r="TEW242" s="188"/>
      <c r="TEX242" s="188"/>
      <c r="TEY242" s="188"/>
      <c r="TEZ242" s="188"/>
      <c r="TFA242" s="188"/>
      <c r="TFB242" s="188"/>
      <c r="TFC242" s="188"/>
      <c r="TFD242" s="188"/>
      <c r="TFE242" s="188"/>
      <c r="TFF242" s="188"/>
      <c r="TFG242" s="188"/>
      <c r="TFH242" s="188"/>
      <c r="TFI242" s="188"/>
      <c r="TFJ242" s="188"/>
      <c r="TFK242" s="188"/>
      <c r="TFL242" s="188"/>
      <c r="TFM242" s="188"/>
      <c r="TFN242" s="188"/>
      <c r="TFO242" s="188"/>
      <c r="TFP242" s="188"/>
      <c r="TFQ242" s="188"/>
      <c r="TFR242" s="188"/>
      <c r="TFS242" s="188"/>
      <c r="TFT242" s="188"/>
      <c r="TFU242" s="188"/>
      <c r="TFV242" s="188"/>
      <c r="TFW242" s="188"/>
      <c r="TFX242" s="188"/>
      <c r="TFY242" s="188"/>
      <c r="TFZ242" s="188"/>
      <c r="TGA242" s="188"/>
      <c r="TGB242" s="188"/>
      <c r="TGC242" s="188"/>
      <c r="TGD242" s="188"/>
      <c r="TGE242" s="188"/>
      <c r="TGF242" s="188"/>
      <c r="TGG242" s="188"/>
      <c r="TGH242" s="188"/>
      <c r="TGI242" s="188"/>
      <c r="TGJ242" s="188"/>
      <c r="TGK242" s="188"/>
      <c r="TGL242" s="188"/>
      <c r="TGM242" s="188"/>
      <c r="TGN242" s="188"/>
      <c r="TGO242" s="188"/>
      <c r="TGP242" s="188"/>
      <c r="TGQ242" s="188"/>
      <c r="TGR242" s="188"/>
      <c r="TGS242" s="188"/>
      <c r="TGT242" s="188"/>
      <c r="TGU242" s="188"/>
      <c r="TGV242" s="188"/>
      <c r="TGW242" s="188"/>
      <c r="TGX242" s="188"/>
      <c r="TGY242" s="188"/>
      <c r="TGZ242" s="188"/>
      <c r="THA242" s="188"/>
      <c r="THB242" s="188"/>
      <c r="THC242" s="188"/>
      <c r="THD242" s="188"/>
      <c r="THE242" s="188"/>
      <c r="THF242" s="188"/>
      <c r="THG242" s="188"/>
      <c r="THH242" s="188"/>
      <c r="THI242" s="188"/>
      <c r="THJ242" s="188"/>
      <c r="THK242" s="188"/>
      <c r="THL242" s="188"/>
      <c r="THM242" s="188"/>
      <c r="THN242" s="188"/>
      <c r="THO242" s="188"/>
      <c r="THP242" s="188"/>
      <c r="THQ242" s="188"/>
      <c r="THR242" s="188"/>
      <c r="THS242" s="188"/>
      <c r="THT242" s="188"/>
      <c r="THU242" s="188"/>
      <c r="THV242" s="188"/>
      <c r="THW242" s="188"/>
      <c r="THX242" s="188"/>
      <c r="THY242" s="188"/>
      <c r="THZ242" s="188"/>
      <c r="TIA242" s="188"/>
      <c r="TIB242" s="188"/>
      <c r="TIC242" s="188"/>
      <c r="TID242" s="188"/>
      <c r="TIE242" s="188"/>
      <c r="TIF242" s="188"/>
      <c r="TIG242" s="188"/>
      <c r="TIH242" s="188"/>
      <c r="TII242" s="188"/>
      <c r="TIJ242" s="188"/>
      <c r="TIK242" s="188"/>
      <c r="TIL242" s="188"/>
      <c r="TIM242" s="188"/>
      <c r="TIN242" s="188"/>
      <c r="TIO242" s="188"/>
      <c r="TIP242" s="188"/>
      <c r="TIQ242" s="188"/>
      <c r="TIR242" s="188"/>
      <c r="TIS242" s="188"/>
      <c r="TIT242" s="188"/>
      <c r="TIU242" s="188"/>
      <c r="TIV242" s="188"/>
      <c r="TIW242" s="188"/>
      <c r="TIX242" s="188"/>
      <c r="TIY242" s="188"/>
      <c r="TIZ242" s="188"/>
      <c r="TJA242" s="188"/>
      <c r="TJB242" s="188"/>
      <c r="TJC242" s="188"/>
      <c r="TJD242" s="188"/>
      <c r="TJE242" s="188"/>
      <c r="TJF242" s="188"/>
      <c r="TJG242" s="188"/>
      <c r="TJH242" s="188"/>
      <c r="TJI242" s="188"/>
      <c r="TJJ242" s="188"/>
      <c r="TJK242" s="188"/>
      <c r="TJL242" s="188"/>
      <c r="TJM242" s="188"/>
      <c r="TJN242" s="188"/>
      <c r="TJO242" s="188"/>
      <c r="TJP242" s="188"/>
      <c r="TJQ242" s="188"/>
      <c r="TJR242" s="188"/>
      <c r="TJS242" s="188"/>
      <c r="TJT242" s="188"/>
      <c r="TJU242" s="188"/>
      <c r="TJV242" s="188"/>
      <c r="TJW242" s="188"/>
      <c r="TJX242" s="188"/>
      <c r="TJY242" s="188"/>
      <c r="TJZ242" s="188"/>
      <c r="TKA242" s="188"/>
      <c r="TKB242" s="188"/>
      <c r="TKC242" s="188"/>
      <c r="TKD242" s="188"/>
      <c r="TKE242" s="188"/>
      <c r="TKF242" s="188"/>
      <c r="TKG242" s="188"/>
      <c r="TKH242" s="188"/>
      <c r="TKI242" s="188"/>
      <c r="TKJ242" s="188"/>
      <c r="TKK242" s="188"/>
      <c r="TKL242" s="188"/>
      <c r="TKM242" s="188"/>
      <c r="TKN242" s="188"/>
      <c r="TKO242" s="188"/>
      <c r="TKP242" s="188"/>
      <c r="TKQ242" s="188"/>
      <c r="TKR242" s="188"/>
      <c r="TKS242" s="188"/>
      <c r="TKT242" s="188"/>
      <c r="TKU242" s="188"/>
      <c r="TKV242" s="188"/>
      <c r="TKW242" s="188"/>
      <c r="TKX242" s="188"/>
      <c r="TKY242" s="188"/>
      <c r="TKZ242" s="188"/>
      <c r="TLA242" s="188"/>
      <c r="TLB242" s="188"/>
      <c r="TLC242" s="188"/>
      <c r="TLD242" s="188"/>
      <c r="TLE242" s="188"/>
      <c r="TLF242" s="188"/>
      <c r="TLG242" s="188"/>
      <c r="TLH242" s="188"/>
      <c r="TLI242" s="188"/>
      <c r="TLJ242" s="188"/>
      <c r="TLK242" s="188"/>
      <c r="TLL242" s="188"/>
      <c r="TLM242" s="188"/>
      <c r="TLN242" s="188"/>
      <c r="TLO242" s="188"/>
      <c r="TLP242" s="188"/>
      <c r="TLQ242" s="188"/>
      <c r="TLR242" s="188"/>
      <c r="TLS242" s="188"/>
      <c r="TLT242" s="188"/>
      <c r="TLU242" s="188"/>
      <c r="TLV242" s="188"/>
      <c r="TLW242" s="188"/>
      <c r="TLX242" s="188"/>
      <c r="TLY242" s="188"/>
      <c r="TLZ242" s="188"/>
      <c r="TMA242" s="188"/>
      <c r="TMB242" s="188"/>
      <c r="TMC242" s="188"/>
      <c r="TMD242" s="188"/>
      <c r="TME242" s="188"/>
      <c r="TMF242" s="188"/>
      <c r="TMG242" s="188"/>
      <c r="TMH242" s="188"/>
      <c r="TMI242" s="188"/>
      <c r="TMJ242" s="188"/>
      <c r="TMK242" s="188"/>
      <c r="TML242" s="188"/>
      <c r="TMM242" s="188"/>
      <c r="TMN242" s="188"/>
      <c r="TMO242" s="188"/>
      <c r="TMP242" s="188"/>
      <c r="TMQ242" s="188"/>
      <c r="TMR242" s="188"/>
      <c r="TMS242" s="188"/>
      <c r="TMT242" s="188"/>
      <c r="TMU242" s="188"/>
      <c r="TMV242" s="188"/>
      <c r="TMW242" s="188"/>
      <c r="TMX242" s="188"/>
      <c r="TMY242" s="188"/>
      <c r="TMZ242" s="188"/>
      <c r="TNA242" s="188"/>
      <c r="TNB242" s="188"/>
      <c r="TNC242" s="188"/>
      <c r="TND242" s="188"/>
      <c r="TNE242" s="188"/>
      <c r="TNF242" s="188"/>
      <c r="TNG242" s="188"/>
      <c r="TNH242" s="188"/>
      <c r="TNI242" s="188"/>
      <c r="TNJ242" s="188"/>
      <c r="TNK242" s="188"/>
      <c r="TNL242" s="188"/>
      <c r="TNM242" s="188"/>
      <c r="TNN242" s="188"/>
      <c r="TNO242" s="188"/>
      <c r="TNP242" s="188"/>
      <c r="TNQ242" s="188"/>
      <c r="TNR242" s="188"/>
      <c r="TNS242" s="188"/>
      <c r="TNT242" s="188"/>
      <c r="TNU242" s="188"/>
      <c r="TNV242" s="188"/>
      <c r="TNW242" s="188"/>
      <c r="TNX242" s="188"/>
      <c r="TNY242" s="188"/>
      <c r="TNZ242" s="188"/>
      <c r="TOA242" s="188"/>
      <c r="TOB242" s="188"/>
      <c r="TOC242" s="188"/>
      <c r="TOD242" s="188"/>
      <c r="TOE242" s="188"/>
      <c r="TOF242" s="188"/>
      <c r="TOG242" s="188"/>
      <c r="TOH242" s="188"/>
      <c r="TOI242" s="188"/>
      <c r="TOJ242" s="188"/>
      <c r="TOK242" s="188"/>
      <c r="TOL242" s="188"/>
      <c r="TOM242" s="188"/>
      <c r="TON242" s="188"/>
      <c r="TOO242" s="188"/>
      <c r="TOP242" s="188"/>
      <c r="TOQ242" s="188"/>
      <c r="TOR242" s="188"/>
      <c r="TOS242" s="188"/>
      <c r="TOT242" s="188"/>
      <c r="TOU242" s="188"/>
      <c r="TOV242" s="188"/>
      <c r="TOW242" s="188"/>
      <c r="TOX242" s="188"/>
      <c r="TOY242" s="188"/>
      <c r="TOZ242" s="188"/>
      <c r="TPA242" s="188"/>
      <c r="TPB242" s="188"/>
      <c r="TPC242" s="188"/>
      <c r="TPD242" s="188"/>
      <c r="TPE242" s="188"/>
      <c r="TPF242" s="188"/>
      <c r="TPG242" s="188"/>
      <c r="TPH242" s="188"/>
      <c r="TPI242" s="188"/>
      <c r="TPJ242" s="188"/>
      <c r="TPK242" s="188"/>
      <c r="TPL242" s="188"/>
      <c r="TPM242" s="188"/>
      <c r="TPN242" s="188"/>
      <c r="TPO242" s="188"/>
      <c r="TPP242" s="188"/>
      <c r="TPQ242" s="188"/>
      <c r="TPR242" s="188"/>
      <c r="TPS242" s="188"/>
      <c r="TPT242" s="188"/>
      <c r="TPU242" s="188"/>
      <c r="TPV242" s="188"/>
      <c r="TPW242" s="188"/>
      <c r="TPX242" s="188"/>
      <c r="TPY242" s="188"/>
      <c r="TPZ242" s="188"/>
      <c r="TQA242" s="188"/>
      <c r="TQB242" s="188"/>
      <c r="TQC242" s="188"/>
      <c r="TQD242" s="188"/>
      <c r="TQE242" s="188"/>
      <c r="TQF242" s="188"/>
      <c r="TQG242" s="188"/>
      <c r="TQH242" s="188"/>
      <c r="TQI242" s="188"/>
      <c r="TQJ242" s="188"/>
      <c r="TQK242" s="188"/>
      <c r="TQL242" s="188"/>
      <c r="TQM242" s="188"/>
      <c r="TQN242" s="188"/>
      <c r="TQO242" s="188"/>
      <c r="TQP242" s="188"/>
      <c r="TQQ242" s="188"/>
      <c r="TQR242" s="188"/>
      <c r="TQS242" s="188"/>
      <c r="TQT242" s="188"/>
      <c r="TQU242" s="188"/>
      <c r="TQV242" s="188"/>
      <c r="TQW242" s="188"/>
      <c r="TQX242" s="188"/>
      <c r="TQY242" s="188"/>
      <c r="TQZ242" s="188"/>
      <c r="TRA242" s="188"/>
      <c r="TRB242" s="188"/>
      <c r="TRC242" s="188"/>
      <c r="TRD242" s="188"/>
      <c r="TRE242" s="188"/>
      <c r="TRF242" s="188"/>
      <c r="TRG242" s="188"/>
      <c r="TRH242" s="188"/>
      <c r="TRI242" s="188"/>
      <c r="TRJ242" s="188"/>
      <c r="TRK242" s="188"/>
      <c r="TRL242" s="188"/>
      <c r="TRM242" s="188"/>
      <c r="TRN242" s="188"/>
      <c r="TRO242" s="188"/>
      <c r="TRP242" s="188"/>
      <c r="TRQ242" s="188"/>
      <c r="TRR242" s="188"/>
      <c r="TRS242" s="188"/>
      <c r="TRT242" s="188"/>
      <c r="TRU242" s="188"/>
      <c r="TRV242" s="188"/>
      <c r="TRW242" s="188"/>
      <c r="TRX242" s="188"/>
      <c r="TRY242" s="188"/>
      <c r="TRZ242" s="188"/>
      <c r="TSA242" s="188"/>
      <c r="TSB242" s="188"/>
      <c r="TSC242" s="188"/>
      <c r="TSD242" s="188"/>
      <c r="TSE242" s="188"/>
      <c r="TSF242" s="188"/>
      <c r="TSG242" s="188"/>
      <c r="TSH242" s="188"/>
      <c r="TSI242" s="188"/>
      <c r="TSJ242" s="188"/>
      <c r="TSK242" s="188"/>
      <c r="TSL242" s="188"/>
      <c r="TSM242" s="188"/>
      <c r="TSN242" s="188"/>
      <c r="TSO242" s="188"/>
      <c r="TSP242" s="188"/>
      <c r="TSQ242" s="188"/>
      <c r="TSR242" s="188"/>
      <c r="TSS242" s="188"/>
      <c r="TST242" s="188"/>
      <c r="TSU242" s="188"/>
      <c r="TSV242" s="188"/>
      <c r="TSW242" s="188"/>
      <c r="TSX242" s="188"/>
      <c r="TSY242" s="188"/>
      <c r="TSZ242" s="188"/>
      <c r="TTA242" s="188"/>
      <c r="TTB242" s="188"/>
      <c r="TTC242" s="188"/>
      <c r="TTD242" s="188"/>
      <c r="TTE242" s="188"/>
      <c r="TTF242" s="188"/>
      <c r="TTG242" s="188"/>
      <c r="TTH242" s="188"/>
      <c r="TTI242" s="188"/>
      <c r="TTJ242" s="188"/>
      <c r="TTK242" s="188"/>
      <c r="TTL242" s="188"/>
      <c r="TTM242" s="188"/>
      <c r="TTN242" s="188"/>
      <c r="TTO242" s="188"/>
      <c r="TTP242" s="188"/>
      <c r="TTQ242" s="188"/>
      <c r="TTR242" s="188"/>
      <c r="TTS242" s="188"/>
      <c r="TTT242" s="188"/>
      <c r="TTU242" s="188"/>
      <c r="TTV242" s="188"/>
      <c r="TTW242" s="188"/>
      <c r="TTX242" s="188"/>
      <c r="TTY242" s="188"/>
      <c r="TTZ242" s="188"/>
      <c r="TUA242" s="188"/>
      <c r="TUB242" s="188"/>
      <c r="TUC242" s="188"/>
      <c r="TUD242" s="188"/>
      <c r="TUE242" s="188"/>
      <c r="TUF242" s="188"/>
      <c r="TUG242" s="188"/>
      <c r="TUH242" s="188"/>
      <c r="TUI242" s="188"/>
      <c r="TUJ242" s="188"/>
      <c r="TUK242" s="188"/>
      <c r="TUL242" s="188"/>
      <c r="TUM242" s="188"/>
      <c r="TUN242" s="188"/>
      <c r="TUO242" s="188"/>
      <c r="TUP242" s="188"/>
      <c r="TUQ242" s="188"/>
      <c r="TUR242" s="188"/>
      <c r="TUS242" s="188"/>
      <c r="TUT242" s="188"/>
      <c r="TUU242" s="188"/>
      <c r="TUV242" s="188"/>
      <c r="TUW242" s="188"/>
      <c r="TUX242" s="188"/>
      <c r="TUY242" s="188"/>
      <c r="TUZ242" s="188"/>
      <c r="TVA242" s="188"/>
      <c r="TVB242" s="188"/>
      <c r="TVC242" s="188"/>
      <c r="TVD242" s="188"/>
      <c r="TVE242" s="188"/>
      <c r="TVF242" s="188"/>
      <c r="TVG242" s="188"/>
      <c r="TVH242" s="188"/>
      <c r="TVI242" s="188"/>
      <c r="TVJ242" s="188"/>
      <c r="TVK242" s="188"/>
      <c r="TVL242" s="188"/>
      <c r="TVM242" s="188"/>
      <c r="TVN242" s="188"/>
      <c r="TVO242" s="188"/>
      <c r="TVP242" s="188"/>
      <c r="TVQ242" s="188"/>
      <c r="TVR242" s="188"/>
      <c r="TVS242" s="188"/>
      <c r="TVT242" s="188"/>
      <c r="TVU242" s="188"/>
      <c r="TVV242" s="188"/>
      <c r="TVW242" s="188"/>
      <c r="TVX242" s="188"/>
      <c r="TVY242" s="188"/>
      <c r="TVZ242" s="188"/>
      <c r="TWA242" s="188"/>
      <c r="TWB242" s="188"/>
      <c r="TWC242" s="188"/>
      <c r="TWD242" s="188"/>
      <c r="TWE242" s="188"/>
      <c r="TWF242" s="188"/>
      <c r="TWG242" s="188"/>
      <c r="TWH242" s="188"/>
      <c r="TWI242" s="188"/>
      <c r="TWJ242" s="188"/>
      <c r="TWK242" s="188"/>
      <c r="TWL242" s="188"/>
      <c r="TWM242" s="188"/>
      <c r="TWN242" s="188"/>
      <c r="TWO242" s="188"/>
      <c r="TWP242" s="188"/>
      <c r="TWQ242" s="188"/>
      <c r="TWR242" s="188"/>
      <c r="TWS242" s="188"/>
      <c r="TWT242" s="188"/>
      <c r="TWU242" s="188"/>
      <c r="TWV242" s="188"/>
      <c r="TWW242" s="188"/>
      <c r="TWX242" s="188"/>
      <c r="TWY242" s="188"/>
      <c r="TWZ242" s="188"/>
      <c r="TXA242" s="188"/>
      <c r="TXB242" s="188"/>
      <c r="TXC242" s="188"/>
      <c r="TXD242" s="188"/>
      <c r="TXE242" s="188"/>
      <c r="TXF242" s="188"/>
      <c r="TXG242" s="188"/>
      <c r="TXH242" s="188"/>
      <c r="TXI242" s="188"/>
      <c r="TXJ242" s="188"/>
      <c r="TXK242" s="188"/>
      <c r="TXL242" s="188"/>
      <c r="TXM242" s="188"/>
      <c r="TXN242" s="188"/>
      <c r="TXO242" s="188"/>
      <c r="TXP242" s="188"/>
      <c r="TXQ242" s="188"/>
      <c r="TXR242" s="188"/>
      <c r="TXS242" s="188"/>
      <c r="TXT242" s="188"/>
      <c r="TXU242" s="188"/>
      <c r="TXV242" s="188"/>
      <c r="TXW242" s="188"/>
      <c r="TXX242" s="188"/>
      <c r="TXY242" s="188"/>
      <c r="TXZ242" s="188"/>
      <c r="TYA242" s="188"/>
      <c r="TYB242" s="188"/>
      <c r="TYC242" s="188"/>
      <c r="TYD242" s="188"/>
      <c r="TYE242" s="188"/>
      <c r="TYF242" s="188"/>
      <c r="TYG242" s="188"/>
      <c r="TYH242" s="188"/>
      <c r="TYI242" s="188"/>
      <c r="TYJ242" s="188"/>
      <c r="TYK242" s="188"/>
      <c r="TYL242" s="188"/>
      <c r="TYM242" s="188"/>
      <c r="TYN242" s="188"/>
      <c r="TYO242" s="188"/>
      <c r="TYP242" s="188"/>
      <c r="TYQ242" s="188"/>
      <c r="TYR242" s="188"/>
      <c r="TYS242" s="188"/>
      <c r="TYT242" s="188"/>
      <c r="TYU242" s="188"/>
      <c r="TYV242" s="188"/>
      <c r="TYW242" s="188"/>
      <c r="TYX242" s="188"/>
      <c r="TYY242" s="188"/>
      <c r="TYZ242" s="188"/>
      <c r="TZA242" s="188"/>
      <c r="TZB242" s="188"/>
      <c r="TZC242" s="188"/>
      <c r="TZD242" s="188"/>
      <c r="TZE242" s="188"/>
      <c r="TZF242" s="188"/>
      <c r="TZG242" s="188"/>
      <c r="TZH242" s="188"/>
      <c r="TZI242" s="188"/>
      <c r="TZJ242" s="188"/>
      <c r="TZK242" s="188"/>
      <c r="TZL242" s="188"/>
      <c r="TZM242" s="188"/>
      <c r="TZN242" s="188"/>
      <c r="TZO242" s="188"/>
      <c r="TZP242" s="188"/>
      <c r="TZQ242" s="188"/>
      <c r="TZR242" s="188"/>
      <c r="TZS242" s="188"/>
      <c r="TZT242" s="188"/>
      <c r="TZU242" s="188"/>
      <c r="TZV242" s="188"/>
      <c r="TZW242" s="188"/>
      <c r="TZX242" s="188"/>
      <c r="TZY242" s="188"/>
      <c r="TZZ242" s="188"/>
      <c r="UAA242" s="188"/>
      <c r="UAB242" s="188"/>
      <c r="UAC242" s="188"/>
      <c r="UAD242" s="188"/>
      <c r="UAE242" s="188"/>
      <c r="UAF242" s="188"/>
      <c r="UAG242" s="188"/>
      <c r="UAH242" s="188"/>
      <c r="UAI242" s="188"/>
      <c r="UAJ242" s="188"/>
      <c r="UAK242" s="188"/>
      <c r="UAL242" s="188"/>
      <c r="UAM242" s="188"/>
      <c r="UAN242" s="188"/>
      <c r="UAO242" s="188"/>
      <c r="UAP242" s="188"/>
      <c r="UAQ242" s="188"/>
      <c r="UAR242" s="188"/>
      <c r="UAS242" s="188"/>
      <c r="UAT242" s="188"/>
      <c r="UAU242" s="188"/>
      <c r="UAV242" s="188"/>
      <c r="UAW242" s="188"/>
      <c r="UAX242" s="188"/>
      <c r="UAY242" s="188"/>
      <c r="UAZ242" s="188"/>
      <c r="UBA242" s="188"/>
      <c r="UBB242" s="188"/>
      <c r="UBC242" s="188"/>
      <c r="UBD242" s="188"/>
      <c r="UBE242" s="188"/>
      <c r="UBF242" s="188"/>
      <c r="UBG242" s="188"/>
      <c r="UBH242" s="188"/>
      <c r="UBI242" s="188"/>
      <c r="UBJ242" s="188"/>
      <c r="UBK242" s="188"/>
      <c r="UBL242" s="188"/>
      <c r="UBM242" s="188"/>
      <c r="UBN242" s="188"/>
      <c r="UBO242" s="188"/>
      <c r="UBP242" s="188"/>
      <c r="UBQ242" s="188"/>
      <c r="UBR242" s="188"/>
      <c r="UBS242" s="188"/>
      <c r="UBT242" s="188"/>
      <c r="UBU242" s="188"/>
      <c r="UBV242" s="188"/>
      <c r="UBW242" s="188"/>
      <c r="UBX242" s="188"/>
      <c r="UBY242" s="188"/>
      <c r="UBZ242" s="188"/>
      <c r="UCA242" s="188"/>
      <c r="UCB242" s="188"/>
      <c r="UCC242" s="188"/>
      <c r="UCD242" s="188"/>
      <c r="UCE242" s="188"/>
      <c r="UCF242" s="188"/>
      <c r="UCG242" s="188"/>
      <c r="UCH242" s="188"/>
      <c r="UCI242" s="188"/>
      <c r="UCJ242" s="188"/>
      <c r="UCK242" s="188"/>
      <c r="UCL242" s="188"/>
      <c r="UCM242" s="188"/>
      <c r="UCN242" s="188"/>
      <c r="UCO242" s="188"/>
      <c r="UCP242" s="188"/>
      <c r="UCQ242" s="188"/>
      <c r="UCR242" s="188"/>
      <c r="UCS242" s="188"/>
      <c r="UCT242" s="188"/>
      <c r="UCU242" s="188"/>
      <c r="UCV242" s="188"/>
      <c r="UCW242" s="188"/>
      <c r="UCX242" s="188"/>
      <c r="UCY242" s="188"/>
      <c r="UCZ242" s="188"/>
      <c r="UDA242" s="188"/>
      <c r="UDB242" s="188"/>
      <c r="UDC242" s="188"/>
      <c r="UDD242" s="188"/>
      <c r="UDE242" s="188"/>
      <c r="UDF242" s="188"/>
      <c r="UDG242" s="188"/>
      <c r="UDH242" s="188"/>
      <c r="UDI242" s="188"/>
      <c r="UDJ242" s="188"/>
      <c r="UDK242" s="188"/>
      <c r="UDL242" s="188"/>
      <c r="UDM242" s="188"/>
      <c r="UDN242" s="188"/>
      <c r="UDO242" s="188"/>
      <c r="UDP242" s="188"/>
      <c r="UDQ242" s="188"/>
      <c r="UDR242" s="188"/>
      <c r="UDS242" s="188"/>
      <c r="UDT242" s="188"/>
      <c r="UDU242" s="188"/>
      <c r="UDV242" s="188"/>
      <c r="UDW242" s="188"/>
      <c r="UDX242" s="188"/>
      <c r="UDY242" s="188"/>
      <c r="UDZ242" s="188"/>
      <c r="UEA242" s="188"/>
      <c r="UEB242" s="188"/>
      <c r="UEC242" s="188"/>
      <c r="UED242" s="188"/>
      <c r="UEE242" s="188"/>
      <c r="UEF242" s="188"/>
      <c r="UEG242" s="188"/>
      <c r="UEH242" s="188"/>
      <c r="UEI242" s="188"/>
      <c r="UEJ242" s="188"/>
      <c r="UEK242" s="188"/>
      <c r="UEL242" s="188"/>
      <c r="UEM242" s="188"/>
      <c r="UEN242" s="188"/>
      <c r="UEO242" s="188"/>
      <c r="UEP242" s="188"/>
      <c r="UEQ242" s="188"/>
      <c r="UER242" s="188"/>
      <c r="UES242" s="188"/>
      <c r="UET242" s="188"/>
      <c r="UEU242" s="188"/>
      <c r="UEV242" s="188"/>
      <c r="UEW242" s="188"/>
      <c r="UEX242" s="188"/>
      <c r="UEY242" s="188"/>
      <c r="UEZ242" s="188"/>
      <c r="UFA242" s="188"/>
      <c r="UFB242" s="188"/>
      <c r="UFC242" s="188"/>
      <c r="UFD242" s="188"/>
      <c r="UFE242" s="188"/>
      <c r="UFF242" s="188"/>
      <c r="UFG242" s="188"/>
      <c r="UFH242" s="188"/>
      <c r="UFI242" s="188"/>
      <c r="UFJ242" s="188"/>
      <c r="UFK242" s="188"/>
      <c r="UFL242" s="188"/>
      <c r="UFM242" s="188"/>
      <c r="UFN242" s="188"/>
      <c r="UFO242" s="188"/>
      <c r="UFP242" s="188"/>
      <c r="UFQ242" s="188"/>
      <c r="UFR242" s="188"/>
      <c r="UFS242" s="188"/>
      <c r="UFT242" s="188"/>
      <c r="UFU242" s="188"/>
      <c r="UFV242" s="188"/>
      <c r="UFW242" s="188"/>
      <c r="UFX242" s="188"/>
      <c r="UFY242" s="188"/>
      <c r="UFZ242" s="188"/>
      <c r="UGA242" s="188"/>
      <c r="UGB242" s="188"/>
      <c r="UGC242" s="188"/>
      <c r="UGD242" s="188"/>
      <c r="UGE242" s="188"/>
      <c r="UGF242" s="188"/>
      <c r="UGG242" s="188"/>
      <c r="UGH242" s="188"/>
      <c r="UGI242" s="188"/>
      <c r="UGJ242" s="188"/>
      <c r="UGK242" s="188"/>
      <c r="UGL242" s="188"/>
      <c r="UGM242" s="188"/>
      <c r="UGN242" s="188"/>
      <c r="UGO242" s="188"/>
      <c r="UGP242" s="188"/>
      <c r="UGQ242" s="188"/>
      <c r="UGR242" s="188"/>
      <c r="UGS242" s="188"/>
      <c r="UGT242" s="188"/>
      <c r="UGU242" s="188"/>
      <c r="UGV242" s="188"/>
      <c r="UGW242" s="188"/>
      <c r="UGX242" s="188"/>
      <c r="UGY242" s="188"/>
      <c r="UGZ242" s="188"/>
      <c r="UHA242" s="188"/>
      <c r="UHB242" s="188"/>
      <c r="UHC242" s="188"/>
      <c r="UHD242" s="188"/>
      <c r="UHE242" s="188"/>
      <c r="UHF242" s="188"/>
      <c r="UHG242" s="188"/>
      <c r="UHH242" s="188"/>
      <c r="UHI242" s="188"/>
      <c r="UHJ242" s="188"/>
      <c r="UHK242" s="188"/>
      <c r="UHL242" s="188"/>
      <c r="UHM242" s="188"/>
      <c r="UHN242" s="188"/>
      <c r="UHO242" s="188"/>
      <c r="UHP242" s="188"/>
      <c r="UHQ242" s="188"/>
      <c r="UHR242" s="188"/>
      <c r="UHS242" s="188"/>
      <c r="UHT242" s="188"/>
      <c r="UHU242" s="188"/>
      <c r="UHV242" s="188"/>
      <c r="UHW242" s="188"/>
      <c r="UHX242" s="188"/>
      <c r="UHY242" s="188"/>
      <c r="UHZ242" s="188"/>
      <c r="UIA242" s="188"/>
      <c r="UIB242" s="188"/>
      <c r="UIC242" s="188"/>
      <c r="UID242" s="188"/>
      <c r="UIE242" s="188"/>
      <c r="UIF242" s="188"/>
      <c r="UIG242" s="188"/>
      <c r="UIH242" s="188"/>
      <c r="UII242" s="188"/>
      <c r="UIJ242" s="188"/>
      <c r="UIK242" s="188"/>
      <c r="UIL242" s="188"/>
      <c r="UIM242" s="188"/>
      <c r="UIN242" s="188"/>
      <c r="UIO242" s="188"/>
      <c r="UIP242" s="188"/>
      <c r="UIQ242" s="188"/>
      <c r="UIR242" s="188"/>
      <c r="UIS242" s="188"/>
      <c r="UIT242" s="188"/>
      <c r="UIU242" s="188"/>
      <c r="UIV242" s="188"/>
      <c r="UIW242" s="188"/>
      <c r="UIX242" s="188"/>
      <c r="UIY242" s="188"/>
      <c r="UIZ242" s="188"/>
      <c r="UJA242" s="188"/>
      <c r="UJB242" s="188"/>
      <c r="UJC242" s="188"/>
      <c r="UJD242" s="188"/>
      <c r="UJE242" s="188"/>
      <c r="UJF242" s="188"/>
      <c r="UJG242" s="188"/>
      <c r="UJH242" s="188"/>
      <c r="UJI242" s="188"/>
      <c r="UJJ242" s="188"/>
      <c r="UJK242" s="188"/>
      <c r="UJL242" s="188"/>
      <c r="UJM242" s="188"/>
      <c r="UJN242" s="188"/>
      <c r="UJO242" s="188"/>
      <c r="UJP242" s="188"/>
      <c r="UJQ242" s="188"/>
      <c r="UJR242" s="188"/>
      <c r="UJS242" s="188"/>
      <c r="UJT242" s="188"/>
      <c r="UJU242" s="188"/>
      <c r="UJV242" s="188"/>
      <c r="UJW242" s="188"/>
      <c r="UJX242" s="188"/>
      <c r="UJY242" s="188"/>
      <c r="UJZ242" s="188"/>
      <c r="UKA242" s="188"/>
      <c r="UKB242" s="188"/>
      <c r="UKC242" s="188"/>
      <c r="UKD242" s="188"/>
      <c r="UKE242" s="188"/>
      <c r="UKF242" s="188"/>
      <c r="UKG242" s="188"/>
      <c r="UKH242" s="188"/>
      <c r="UKI242" s="188"/>
      <c r="UKJ242" s="188"/>
      <c r="UKK242" s="188"/>
      <c r="UKL242" s="188"/>
      <c r="UKM242" s="188"/>
      <c r="UKN242" s="188"/>
      <c r="UKO242" s="188"/>
      <c r="UKP242" s="188"/>
      <c r="UKQ242" s="188"/>
      <c r="UKR242" s="188"/>
      <c r="UKS242" s="188"/>
      <c r="UKT242" s="188"/>
      <c r="UKU242" s="188"/>
      <c r="UKV242" s="188"/>
      <c r="UKW242" s="188"/>
      <c r="UKX242" s="188"/>
      <c r="UKY242" s="188"/>
      <c r="UKZ242" s="188"/>
      <c r="ULA242" s="188"/>
      <c r="ULB242" s="188"/>
      <c r="ULC242" s="188"/>
      <c r="ULD242" s="188"/>
      <c r="ULE242" s="188"/>
      <c r="ULF242" s="188"/>
      <c r="ULG242" s="188"/>
      <c r="ULH242" s="188"/>
      <c r="ULI242" s="188"/>
      <c r="ULJ242" s="188"/>
      <c r="ULK242" s="188"/>
      <c r="ULL242" s="188"/>
      <c r="ULM242" s="188"/>
      <c r="ULN242" s="188"/>
      <c r="ULO242" s="188"/>
      <c r="ULP242" s="188"/>
      <c r="ULQ242" s="188"/>
      <c r="ULR242" s="188"/>
      <c r="ULS242" s="188"/>
      <c r="ULT242" s="188"/>
      <c r="ULU242" s="188"/>
      <c r="ULV242" s="188"/>
      <c r="ULW242" s="188"/>
      <c r="ULX242" s="188"/>
      <c r="ULY242" s="188"/>
      <c r="ULZ242" s="188"/>
      <c r="UMA242" s="188"/>
      <c r="UMB242" s="188"/>
      <c r="UMC242" s="188"/>
      <c r="UMD242" s="188"/>
      <c r="UME242" s="188"/>
      <c r="UMF242" s="188"/>
      <c r="UMG242" s="188"/>
      <c r="UMH242" s="188"/>
      <c r="UMI242" s="188"/>
      <c r="UMJ242" s="188"/>
      <c r="UMK242" s="188"/>
      <c r="UML242" s="188"/>
      <c r="UMM242" s="188"/>
      <c r="UMN242" s="188"/>
      <c r="UMO242" s="188"/>
      <c r="UMP242" s="188"/>
      <c r="UMQ242" s="188"/>
      <c r="UMR242" s="188"/>
      <c r="UMS242" s="188"/>
      <c r="UMT242" s="188"/>
      <c r="UMU242" s="188"/>
      <c r="UMV242" s="188"/>
      <c r="UMW242" s="188"/>
      <c r="UMX242" s="188"/>
      <c r="UMY242" s="188"/>
      <c r="UMZ242" s="188"/>
      <c r="UNA242" s="188"/>
      <c r="UNB242" s="188"/>
      <c r="UNC242" s="188"/>
      <c r="UND242" s="188"/>
      <c r="UNE242" s="188"/>
      <c r="UNF242" s="188"/>
      <c r="UNG242" s="188"/>
      <c r="UNH242" s="188"/>
      <c r="UNI242" s="188"/>
      <c r="UNJ242" s="188"/>
      <c r="UNK242" s="188"/>
      <c r="UNL242" s="188"/>
      <c r="UNM242" s="188"/>
      <c r="UNN242" s="188"/>
      <c r="UNO242" s="188"/>
      <c r="UNP242" s="188"/>
      <c r="UNQ242" s="188"/>
      <c r="UNR242" s="188"/>
      <c r="UNS242" s="188"/>
      <c r="UNT242" s="188"/>
      <c r="UNU242" s="188"/>
      <c r="UNV242" s="188"/>
      <c r="UNW242" s="188"/>
      <c r="UNX242" s="188"/>
      <c r="UNY242" s="188"/>
      <c r="UNZ242" s="188"/>
      <c r="UOA242" s="188"/>
      <c r="UOB242" s="188"/>
      <c r="UOC242" s="188"/>
      <c r="UOD242" s="188"/>
      <c r="UOE242" s="188"/>
      <c r="UOF242" s="188"/>
      <c r="UOG242" s="188"/>
      <c r="UOH242" s="188"/>
      <c r="UOI242" s="188"/>
      <c r="UOJ242" s="188"/>
      <c r="UOK242" s="188"/>
      <c r="UOL242" s="188"/>
      <c r="UOM242" s="188"/>
      <c r="UON242" s="188"/>
      <c r="UOO242" s="188"/>
      <c r="UOP242" s="188"/>
      <c r="UOQ242" s="188"/>
      <c r="UOR242" s="188"/>
      <c r="UOS242" s="188"/>
      <c r="UOT242" s="188"/>
      <c r="UOU242" s="188"/>
      <c r="UOV242" s="188"/>
      <c r="UOW242" s="188"/>
      <c r="UOX242" s="188"/>
      <c r="UOY242" s="188"/>
      <c r="UOZ242" s="188"/>
      <c r="UPA242" s="188"/>
      <c r="UPB242" s="188"/>
      <c r="UPC242" s="188"/>
      <c r="UPD242" s="188"/>
      <c r="UPE242" s="188"/>
      <c r="UPF242" s="188"/>
      <c r="UPG242" s="188"/>
      <c r="UPH242" s="188"/>
      <c r="UPI242" s="188"/>
      <c r="UPJ242" s="188"/>
      <c r="UPK242" s="188"/>
      <c r="UPL242" s="188"/>
      <c r="UPM242" s="188"/>
      <c r="UPN242" s="188"/>
      <c r="UPO242" s="188"/>
      <c r="UPP242" s="188"/>
      <c r="UPQ242" s="188"/>
      <c r="UPR242" s="188"/>
      <c r="UPS242" s="188"/>
      <c r="UPT242" s="188"/>
      <c r="UPU242" s="188"/>
      <c r="UPV242" s="188"/>
      <c r="UPW242" s="188"/>
      <c r="UPX242" s="188"/>
      <c r="UPY242" s="188"/>
      <c r="UPZ242" s="188"/>
      <c r="UQA242" s="188"/>
      <c r="UQB242" s="188"/>
      <c r="UQC242" s="188"/>
      <c r="UQD242" s="188"/>
      <c r="UQE242" s="188"/>
      <c r="UQF242" s="188"/>
      <c r="UQG242" s="188"/>
      <c r="UQH242" s="188"/>
      <c r="UQI242" s="188"/>
      <c r="UQJ242" s="188"/>
      <c r="UQK242" s="188"/>
      <c r="UQL242" s="188"/>
      <c r="UQM242" s="188"/>
      <c r="UQN242" s="188"/>
      <c r="UQO242" s="188"/>
      <c r="UQP242" s="188"/>
      <c r="UQQ242" s="188"/>
      <c r="UQR242" s="188"/>
      <c r="UQS242" s="188"/>
      <c r="UQT242" s="188"/>
      <c r="UQU242" s="188"/>
      <c r="UQV242" s="188"/>
      <c r="UQW242" s="188"/>
      <c r="UQX242" s="188"/>
      <c r="UQY242" s="188"/>
      <c r="UQZ242" s="188"/>
      <c r="URA242" s="188"/>
      <c r="URB242" s="188"/>
      <c r="URC242" s="188"/>
      <c r="URD242" s="188"/>
      <c r="URE242" s="188"/>
      <c r="URF242" s="188"/>
      <c r="URG242" s="188"/>
      <c r="URH242" s="188"/>
      <c r="URI242" s="188"/>
      <c r="URJ242" s="188"/>
      <c r="URK242" s="188"/>
      <c r="URL242" s="188"/>
      <c r="URM242" s="188"/>
      <c r="URN242" s="188"/>
      <c r="URO242" s="188"/>
      <c r="URP242" s="188"/>
      <c r="URQ242" s="188"/>
      <c r="URR242" s="188"/>
      <c r="URS242" s="188"/>
      <c r="URT242" s="188"/>
      <c r="URU242" s="188"/>
      <c r="URV242" s="188"/>
      <c r="URW242" s="188"/>
      <c r="URX242" s="188"/>
      <c r="URY242" s="188"/>
      <c r="URZ242" s="188"/>
      <c r="USA242" s="188"/>
      <c r="USB242" s="188"/>
      <c r="USC242" s="188"/>
      <c r="USD242" s="188"/>
      <c r="USE242" s="188"/>
      <c r="USF242" s="188"/>
      <c r="USG242" s="188"/>
      <c r="USH242" s="188"/>
      <c r="USI242" s="188"/>
      <c r="USJ242" s="188"/>
      <c r="USK242" s="188"/>
      <c r="USL242" s="188"/>
      <c r="USM242" s="188"/>
      <c r="USN242" s="188"/>
      <c r="USO242" s="188"/>
      <c r="USP242" s="188"/>
      <c r="USQ242" s="188"/>
      <c r="USR242" s="188"/>
      <c r="USS242" s="188"/>
      <c r="UST242" s="188"/>
      <c r="USU242" s="188"/>
      <c r="USV242" s="188"/>
      <c r="USW242" s="188"/>
      <c r="USX242" s="188"/>
      <c r="USY242" s="188"/>
      <c r="USZ242" s="188"/>
      <c r="UTA242" s="188"/>
      <c r="UTB242" s="188"/>
      <c r="UTC242" s="188"/>
      <c r="UTD242" s="188"/>
      <c r="UTE242" s="188"/>
      <c r="UTF242" s="188"/>
      <c r="UTG242" s="188"/>
      <c r="UTH242" s="188"/>
      <c r="UTI242" s="188"/>
      <c r="UTJ242" s="188"/>
      <c r="UTK242" s="188"/>
      <c r="UTL242" s="188"/>
      <c r="UTM242" s="188"/>
      <c r="UTN242" s="188"/>
      <c r="UTO242" s="188"/>
      <c r="UTP242" s="188"/>
      <c r="UTQ242" s="188"/>
      <c r="UTR242" s="188"/>
      <c r="UTS242" s="188"/>
      <c r="UTT242" s="188"/>
      <c r="UTU242" s="188"/>
      <c r="UTV242" s="188"/>
      <c r="UTW242" s="188"/>
      <c r="UTX242" s="188"/>
      <c r="UTY242" s="188"/>
      <c r="UTZ242" s="188"/>
      <c r="UUA242" s="188"/>
      <c r="UUB242" s="188"/>
      <c r="UUC242" s="188"/>
      <c r="UUD242" s="188"/>
      <c r="UUE242" s="188"/>
      <c r="UUF242" s="188"/>
      <c r="UUG242" s="188"/>
      <c r="UUH242" s="188"/>
      <c r="UUI242" s="188"/>
      <c r="UUJ242" s="188"/>
      <c r="UUK242" s="188"/>
      <c r="UUL242" s="188"/>
      <c r="UUM242" s="188"/>
      <c r="UUN242" s="188"/>
      <c r="UUO242" s="188"/>
      <c r="UUP242" s="188"/>
      <c r="UUQ242" s="188"/>
      <c r="UUR242" s="188"/>
      <c r="UUS242" s="188"/>
      <c r="UUT242" s="188"/>
      <c r="UUU242" s="188"/>
      <c r="UUV242" s="188"/>
      <c r="UUW242" s="188"/>
      <c r="UUX242" s="188"/>
      <c r="UUY242" s="188"/>
      <c r="UUZ242" s="188"/>
      <c r="UVA242" s="188"/>
      <c r="UVB242" s="188"/>
      <c r="UVC242" s="188"/>
      <c r="UVD242" s="188"/>
      <c r="UVE242" s="188"/>
      <c r="UVF242" s="188"/>
      <c r="UVG242" s="188"/>
      <c r="UVH242" s="188"/>
      <c r="UVI242" s="188"/>
      <c r="UVJ242" s="188"/>
      <c r="UVK242" s="188"/>
      <c r="UVL242" s="188"/>
      <c r="UVM242" s="188"/>
      <c r="UVN242" s="188"/>
      <c r="UVO242" s="188"/>
      <c r="UVP242" s="188"/>
      <c r="UVQ242" s="188"/>
      <c r="UVR242" s="188"/>
      <c r="UVS242" s="188"/>
      <c r="UVT242" s="188"/>
      <c r="UVU242" s="188"/>
      <c r="UVV242" s="188"/>
      <c r="UVW242" s="188"/>
      <c r="UVX242" s="188"/>
      <c r="UVY242" s="188"/>
      <c r="UVZ242" s="188"/>
      <c r="UWA242" s="188"/>
      <c r="UWB242" s="188"/>
      <c r="UWC242" s="188"/>
      <c r="UWD242" s="188"/>
      <c r="UWE242" s="188"/>
      <c r="UWF242" s="188"/>
      <c r="UWG242" s="188"/>
      <c r="UWH242" s="188"/>
      <c r="UWI242" s="188"/>
      <c r="UWJ242" s="188"/>
      <c r="UWK242" s="188"/>
      <c r="UWL242" s="188"/>
      <c r="UWM242" s="188"/>
      <c r="UWN242" s="188"/>
      <c r="UWO242" s="188"/>
      <c r="UWP242" s="188"/>
      <c r="UWQ242" s="188"/>
      <c r="UWR242" s="188"/>
      <c r="UWS242" s="188"/>
      <c r="UWT242" s="188"/>
      <c r="UWU242" s="188"/>
      <c r="UWV242" s="188"/>
      <c r="UWW242" s="188"/>
      <c r="UWX242" s="188"/>
      <c r="UWY242" s="188"/>
      <c r="UWZ242" s="188"/>
      <c r="UXA242" s="188"/>
      <c r="UXB242" s="188"/>
      <c r="UXC242" s="188"/>
      <c r="UXD242" s="188"/>
      <c r="UXE242" s="188"/>
      <c r="UXF242" s="188"/>
      <c r="UXG242" s="188"/>
      <c r="UXH242" s="188"/>
      <c r="UXI242" s="188"/>
      <c r="UXJ242" s="188"/>
      <c r="UXK242" s="188"/>
      <c r="UXL242" s="188"/>
      <c r="UXM242" s="188"/>
      <c r="UXN242" s="188"/>
      <c r="UXO242" s="188"/>
      <c r="UXP242" s="188"/>
      <c r="UXQ242" s="188"/>
      <c r="UXR242" s="188"/>
      <c r="UXS242" s="188"/>
      <c r="UXT242" s="188"/>
      <c r="UXU242" s="188"/>
      <c r="UXV242" s="188"/>
      <c r="UXW242" s="188"/>
      <c r="UXX242" s="188"/>
      <c r="UXY242" s="188"/>
      <c r="UXZ242" s="188"/>
      <c r="UYA242" s="188"/>
      <c r="UYB242" s="188"/>
      <c r="UYC242" s="188"/>
      <c r="UYD242" s="188"/>
      <c r="UYE242" s="188"/>
      <c r="UYF242" s="188"/>
      <c r="UYG242" s="188"/>
      <c r="UYH242" s="188"/>
      <c r="UYI242" s="188"/>
      <c r="UYJ242" s="188"/>
      <c r="UYK242" s="188"/>
      <c r="UYL242" s="188"/>
      <c r="UYM242" s="188"/>
      <c r="UYN242" s="188"/>
      <c r="UYO242" s="188"/>
      <c r="UYP242" s="188"/>
      <c r="UYQ242" s="188"/>
      <c r="UYR242" s="188"/>
      <c r="UYS242" s="188"/>
      <c r="UYT242" s="188"/>
      <c r="UYU242" s="188"/>
      <c r="UYV242" s="188"/>
      <c r="UYW242" s="188"/>
      <c r="UYX242" s="188"/>
      <c r="UYY242" s="188"/>
      <c r="UYZ242" s="188"/>
      <c r="UZA242" s="188"/>
      <c r="UZB242" s="188"/>
      <c r="UZC242" s="188"/>
      <c r="UZD242" s="188"/>
      <c r="UZE242" s="188"/>
      <c r="UZF242" s="188"/>
      <c r="UZG242" s="188"/>
      <c r="UZH242" s="188"/>
      <c r="UZI242" s="188"/>
      <c r="UZJ242" s="188"/>
      <c r="UZK242" s="188"/>
      <c r="UZL242" s="188"/>
      <c r="UZM242" s="188"/>
      <c r="UZN242" s="188"/>
      <c r="UZO242" s="188"/>
      <c r="UZP242" s="188"/>
      <c r="UZQ242" s="188"/>
      <c r="UZR242" s="188"/>
      <c r="UZS242" s="188"/>
      <c r="UZT242" s="188"/>
      <c r="UZU242" s="188"/>
      <c r="UZV242" s="188"/>
      <c r="UZW242" s="188"/>
      <c r="UZX242" s="188"/>
      <c r="UZY242" s="188"/>
      <c r="UZZ242" s="188"/>
      <c r="VAA242" s="188"/>
      <c r="VAB242" s="188"/>
      <c r="VAC242" s="188"/>
      <c r="VAD242" s="188"/>
      <c r="VAE242" s="188"/>
      <c r="VAF242" s="188"/>
      <c r="VAG242" s="188"/>
      <c r="VAH242" s="188"/>
      <c r="VAI242" s="188"/>
      <c r="VAJ242" s="188"/>
      <c r="VAK242" s="188"/>
      <c r="VAL242" s="188"/>
      <c r="VAM242" s="188"/>
      <c r="VAN242" s="188"/>
      <c r="VAO242" s="188"/>
      <c r="VAP242" s="188"/>
      <c r="VAQ242" s="188"/>
      <c r="VAR242" s="188"/>
      <c r="VAS242" s="188"/>
      <c r="VAT242" s="188"/>
      <c r="VAU242" s="188"/>
      <c r="VAV242" s="188"/>
      <c r="VAW242" s="188"/>
      <c r="VAX242" s="188"/>
      <c r="VAY242" s="188"/>
      <c r="VAZ242" s="188"/>
      <c r="VBA242" s="188"/>
      <c r="VBB242" s="188"/>
      <c r="VBC242" s="188"/>
      <c r="VBD242" s="188"/>
      <c r="VBE242" s="188"/>
      <c r="VBF242" s="188"/>
      <c r="VBG242" s="188"/>
      <c r="VBH242" s="188"/>
      <c r="VBI242" s="188"/>
      <c r="VBJ242" s="188"/>
      <c r="VBK242" s="188"/>
      <c r="VBL242" s="188"/>
      <c r="VBM242" s="188"/>
      <c r="VBN242" s="188"/>
      <c r="VBO242" s="188"/>
      <c r="VBP242" s="188"/>
      <c r="VBQ242" s="188"/>
      <c r="VBR242" s="188"/>
      <c r="VBS242" s="188"/>
      <c r="VBT242" s="188"/>
      <c r="VBU242" s="188"/>
      <c r="VBV242" s="188"/>
      <c r="VBW242" s="188"/>
      <c r="VBX242" s="188"/>
      <c r="VBY242" s="188"/>
      <c r="VBZ242" s="188"/>
      <c r="VCA242" s="188"/>
      <c r="VCB242" s="188"/>
      <c r="VCC242" s="188"/>
      <c r="VCD242" s="188"/>
      <c r="VCE242" s="188"/>
      <c r="VCF242" s="188"/>
      <c r="VCG242" s="188"/>
      <c r="VCH242" s="188"/>
      <c r="VCI242" s="188"/>
      <c r="VCJ242" s="188"/>
      <c r="VCK242" s="188"/>
      <c r="VCL242" s="188"/>
      <c r="VCM242" s="188"/>
      <c r="VCN242" s="188"/>
      <c r="VCO242" s="188"/>
      <c r="VCP242" s="188"/>
      <c r="VCQ242" s="188"/>
      <c r="VCR242" s="188"/>
      <c r="VCS242" s="188"/>
      <c r="VCT242" s="188"/>
      <c r="VCU242" s="188"/>
      <c r="VCV242" s="188"/>
      <c r="VCW242" s="188"/>
      <c r="VCX242" s="188"/>
      <c r="VCY242" s="188"/>
      <c r="VCZ242" s="188"/>
      <c r="VDA242" s="188"/>
      <c r="VDB242" s="188"/>
      <c r="VDC242" s="188"/>
      <c r="VDD242" s="188"/>
      <c r="VDE242" s="188"/>
      <c r="VDF242" s="188"/>
      <c r="VDG242" s="188"/>
      <c r="VDH242" s="188"/>
      <c r="VDI242" s="188"/>
      <c r="VDJ242" s="188"/>
      <c r="VDK242" s="188"/>
      <c r="VDL242" s="188"/>
      <c r="VDM242" s="188"/>
      <c r="VDN242" s="188"/>
      <c r="VDO242" s="188"/>
      <c r="VDP242" s="188"/>
      <c r="VDQ242" s="188"/>
      <c r="VDR242" s="188"/>
      <c r="VDS242" s="188"/>
      <c r="VDT242" s="188"/>
      <c r="VDU242" s="188"/>
      <c r="VDV242" s="188"/>
      <c r="VDW242" s="188"/>
      <c r="VDX242" s="188"/>
      <c r="VDY242" s="188"/>
      <c r="VDZ242" s="188"/>
      <c r="VEA242" s="188"/>
      <c r="VEB242" s="188"/>
      <c r="VEC242" s="188"/>
      <c r="VED242" s="188"/>
      <c r="VEE242" s="188"/>
      <c r="VEF242" s="188"/>
      <c r="VEG242" s="188"/>
      <c r="VEH242" s="188"/>
      <c r="VEI242" s="188"/>
      <c r="VEJ242" s="188"/>
      <c r="VEK242" s="188"/>
      <c r="VEL242" s="188"/>
      <c r="VEM242" s="188"/>
      <c r="VEN242" s="188"/>
      <c r="VEO242" s="188"/>
      <c r="VEP242" s="188"/>
      <c r="VEQ242" s="188"/>
      <c r="VER242" s="188"/>
      <c r="VES242" s="188"/>
      <c r="VET242" s="188"/>
      <c r="VEU242" s="188"/>
      <c r="VEV242" s="188"/>
      <c r="VEW242" s="188"/>
      <c r="VEX242" s="188"/>
      <c r="VEY242" s="188"/>
      <c r="VEZ242" s="188"/>
      <c r="VFA242" s="188"/>
      <c r="VFB242" s="188"/>
      <c r="VFC242" s="188"/>
      <c r="VFD242" s="188"/>
      <c r="VFE242" s="188"/>
      <c r="VFF242" s="188"/>
      <c r="VFG242" s="188"/>
      <c r="VFH242" s="188"/>
      <c r="VFI242" s="188"/>
      <c r="VFJ242" s="188"/>
      <c r="VFK242" s="188"/>
      <c r="VFL242" s="188"/>
      <c r="VFM242" s="188"/>
      <c r="VFN242" s="188"/>
      <c r="VFO242" s="188"/>
      <c r="VFP242" s="188"/>
      <c r="VFQ242" s="188"/>
      <c r="VFR242" s="188"/>
      <c r="VFS242" s="188"/>
      <c r="VFT242" s="188"/>
      <c r="VFU242" s="188"/>
      <c r="VFV242" s="188"/>
      <c r="VFW242" s="188"/>
      <c r="VFX242" s="188"/>
      <c r="VFY242" s="188"/>
      <c r="VFZ242" s="188"/>
      <c r="VGA242" s="188"/>
      <c r="VGB242" s="188"/>
      <c r="VGC242" s="188"/>
      <c r="VGD242" s="188"/>
      <c r="VGE242" s="188"/>
      <c r="VGF242" s="188"/>
      <c r="VGG242" s="188"/>
      <c r="VGH242" s="188"/>
      <c r="VGI242" s="188"/>
      <c r="VGJ242" s="188"/>
      <c r="VGK242" s="188"/>
      <c r="VGL242" s="188"/>
      <c r="VGM242" s="188"/>
      <c r="VGN242" s="188"/>
      <c r="VGO242" s="188"/>
      <c r="VGP242" s="188"/>
      <c r="VGQ242" s="188"/>
      <c r="VGR242" s="188"/>
      <c r="VGS242" s="188"/>
      <c r="VGT242" s="188"/>
      <c r="VGU242" s="188"/>
      <c r="VGV242" s="188"/>
      <c r="VGW242" s="188"/>
      <c r="VGX242" s="188"/>
      <c r="VGY242" s="188"/>
      <c r="VGZ242" s="188"/>
      <c r="VHA242" s="188"/>
      <c r="VHB242" s="188"/>
      <c r="VHC242" s="188"/>
      <c r="VHD242" s="188"/>
      <c r="VHE242" s="188"/>
      <c r="VHF242" s="188"/>
      <c r="VHG242" s="188"/>
      <c r="VHH242" s="188"/>
      <c r="VHI242" s="188"/>
      <c r="VHJ242" s="188"/>
      <c r="VHK242" s="188"/>
      <c r="VHL242" s="188"/>
      <c r="VHM242" s="188"/>
      <c r="VHN242" s="188"/>
      <c r="VHO242" s="188"/>
      <c r="VHP242" s="188"/>
      <c r="VHQ242" s="188"/>
      <c r="VHR242" s="188"/>
      <c r="VHS242" s="188"/>
      <c r="VHT242" s="188"/>
      <c r="VHU242" s="188"/>
      <c r="VHV242" s="188"/>
      <c r="VHW242" s="188"/>
      <c r="VHX242" s="188"/>
      <c r="VHY242" s="188"/>
      <c r="VHZ242" s="188"/>
      <c r="VIA242" s="188"/>
      <c r="VIB242" s="188"/>
      <c r="VIC242" s="188"/>
      <c r="VID242" s="188"/>
      <c r="VIE242" s="188"/>
      <c r="VIF242" s="188"/>
      <c r="VIG242" s="188"/>
      <c r="VIH242" s="188"/>
      <c r="VII242" s="188"/>
      <c r="VIJ242" s="188"/>
      <c r="VIK242" s="188"/>
      <c r="VIL242" s="188"/>
      <c r="VIM242" s="188"/>
      <c r="VIN242" s="188"/>
      <c r="VIO242" s="188"/>
      <c r="VIP242" s="188"/>
      <c r="VIQ242" s="188"/>
      <c r="VIR242" s="188"/>
      <c r="VIS242" s="188"/>
      <c r="VIT242" s="188"/>
      <c r="VIU242" s="188"/>
      <c r="VIV242" s="188"/>
      <c r="VIW242" s="188"/>
      <c r="VIX242" s="188"/>
      <c r="VIY242" s="188"/>
      <c r="VIZ242" s="188"/>
      <c r="VJA242" s="188"/>
      <c r="VJB242" s="188"/>
      <c r="VJC242" s="188"/>
      <c r="VJD242" s="188"/>
      <c r="VJE242" s="188"/>
      <c r="VJF242" s="188"/>
      <c r="VJG242" s="188"/>
      <c r="VJH242" s="188"/>
      <c r="VJI242" s="188"/>
      <c r="VJJ242" s="188"/>
      <c r="VJK242" s="188"/>
      <c r="VJL242" s="188"/>
      <c r="VJM242" s="188"/>
      <c r="VJN242" s="188"/>
      <c r="VJO242" s="188"/>
      <c r="VJP242" s="188"/>
      <c r="VJQ242" s="188"/>
      <c r="VJR242" s="188"/>
      <c r="VJS242" s="188"/>
      <c r="VJT242" s="188"/>
      <c r="VJU242" s="188"/>
      <c r="VJV242" s="188"/>
      <c r="VJW242" s="188"/>
      <c r="VJX242" s="188"/>
      <c r="VJY242" s="188"/>
      <c r="VJZ242" s="188"/>
      <c r="VKA242" s="188"/>
      <c r="VKB242" s="188"/>
      <c r="VKC242" s="188"/>
      <c r="VKD242" s="188"/>
      <c r="VKE242" s="188"/>
      <c r="VKF242" s="188"/>
      <c r="VKG242" s="188"/>
      <c r="VKH242" s="188"/>
      <c r="VKI242" s="188"/>
      <c r="VKJ242" s="188"/>
      <c r="VKK242" s="188"/>
      <c r="VKL242" s="188"/>
      <c r="VKM242" s="188"/>
      <c r="VKN242" s="188"/>
      <c r="VKO242" s="188"/>
      <c r="VKP242" s="188"/>
      <c r="VKQ242" s="188"/>
      <c r="VKR242" s="188"/>
      <c r="VKS242" s="188"/>
      <c r="VKT242" s="188"/>
      <c r="VKU242" s="188"/>
      <c r="VKV242" s="188"/>
      <c r="VKW242" s="188"/>
      <c r="VKX242" s="188"/>
      <c r="VKY242" s="188"/>
      <c r="VKZ242" s="188"/>
      <c r="VLA242" s="188"/>
      <c r="VLB242" s="188"/>
      <c r="VLC242" s="188"/>
      <c r="VLD242" s="188"/>
      <c r="VLE242" s="188"/>
      <c r="VLF242" s="188"/>
      <c r="VLG242" s="188"/>
      <c r="VLH242" s="188"/>
      <c r="VLI242" s="188"/>
      <c r="VLJ242" s="188"/>
      <c r="VLK242" s="188"/>
      <c r="VLL242" s="188"/>
      <c r="VLM242" s="188"/>
      <c r="VLN242" s="188"/>
      <c r="VLO242" s="188"/>
      <c r="VLP242" s="188"/>
      <c r="VLQ242" s="188"/>
      <c r="VLR242" s="188"/>
      <c r="VLS242" s="188"/>
      <c r="VLT242" s="188"/>
      <c r="VLU242" s="188"/>
      <c r="VLV242" s="188"/>
      <c r="VLW242" s="188"/>
      <c r="VLX242" s="188"/>
      <c r="VLY242" s="188"/>
      <c r="VLZ242" s="188"/>
      <c r="VMA242" s="188"/>
      <c r="VMB242" s="188"/>
      <c r="VMC242" s="188"/>
      <c r="VMD242" s="188"/>
      <c r="VME242" s="188"/>
      <c r="VMF242" s="188"/>
      <c r="VMG242" s="188"/>
      <c r="VMH242" s="188"/>
      <c r="VMI242" s="188"/>
      <c r="VMJ242" s="188"/>
      <c r="VMK242" s="188"/>
      <c r="VML242" s="188"/>
      <c r="VMM242" s="188"/>
      <c r="VMN242" s="188"/>
      <c r="VMO242" s="188"/>
      <c r="VMP242" s="188"/>
      <c r="VMQ242" s="188"/>
      <c r="VMR242" s="188"/>
      <c r="VMS242" s="188"/>
      <c r="VMT242" s="188"/>
      <c r="VMU242" s="188"/>
      <c r="VMV242" s="188"/>
      <c r="VMW242" s="188"/>
      <c r="VMX242" s="188"/>
      <c r="VMY242" s="188"/>
      <c r="VMZ242" s="188"/>
      <c r="VNA242" s="188"/>
      <c r="VNB242" s="188"/>
      <c r="VNC242" s="188"/>
      <c r="VND242" s="188"/>
      <c r="VNE242" s="188"/>
      <c r="VNF242" s="188"/>
      <c r="VNG242" s="188"/>
      <c r="VNH242" s="188"/>
      <c r="VNI242" s="188"/>
      <c r="VNJ242" s="188"/>
      <c r="VNK242" s="188"/>
      <c r="VNL242" s="188"/>
      <c r="VNM242" s="188"/>
      <c r="VNN242" s="188"/>
      <c r="VNO242" s="188"/>
      <c r="VNP242" s="188"/>
      <c r="VNQ242" s="188"/>
      <c r="VNR242" s="188"/>
      <c r="VNS242" s="188"/>
      <c r="VNT242" s="188"/>
      <c r="VNU242" s="188"/>
      <c r="VNV242" s="188"/>
      <c r="VNW242" s="188"/>
      <c r="VNX242" s="188"/>
      <c r="VNY242" s="188"/>
      <c r="VNZ242" s="188"/>
      <c r="VOA242" s="188"/>
      <c r="VOB242" s="188"/>
      <c r="VOC242" s="188"/>
      <c r="VOD242" s="188"/>
      <c r="VOE242" s="188"/>
      <c r="VOF242" s="188"/>
      <c r="VOG242" s="188"/>
      <c r="VOH242" s="188"/>
      <c r="VOI242" s="188"/>
      <c r="VOJ242" s="188"/>
      <c r="VOK242" s="188"/>
      <c r="VOL242" s="188"/>
      <c r="VOM242" s="188"/>
      <c r="VON242" s="188"/>
      <c r="VOO242" s="188"/>
      <c r="VOP242" s="188"/>
      <c r="VOQ242" s="188"/>
      <c r="VOR242" s="188"/>
      <c r="VOS242" s="188"/>
      <c r="VOT242" s="188"/>
      <c r="VOU242" s="188"/>
      <c r="VOV242" s="188"/>
      <c r="VOW242" s="188"/>
      <c r="VOX242" s="188"/>
      <c r="VOY242" s="188"/>
      <c r="VOZ242" s="188"/>
      <c r="VPA242" s="188"/>
      <c r="VPB242" s="188"/>
      <c r="VPC242" s="188"/>
      <c r="VPD242" s="188"/>
      <c r="VPE242" s="188"/>
      <c r="VPF242" s="188"/>
      <c r="VPG242" s="188"/>
      <c r="VPH242" s="188"/>
      <c r="VPI242" s="188"/>
      <c r="VPJ242" s="188"/>
      <c r="VPK242" s="188"/>
      <c r="VPL242" s="188"/>
      <c r="VPM242" s="188"/>
      <c r="VPN242" s="188"/>
      <c r="VPO242" s="188"/>
      <c r="VPP242" s="188"/>
      <c r="VPQ242" s="188"/>
      <c r="VPR242" s="188"/>
      <c r="VPS242" s="188"/>
      <c r="VPT242" s="188"/>
      <c r="VPU242" s="188"/>
      <c r="VPV242" s="188"/>
      <c r="VPW242" s="188"/>
      <c r="VPX242" s="188"/>
      <c r="VPY242" s="188"/>
      <c r="VPZ242" s="188"/>
      <c r="VQA242" s="188"/>
      <c r="VQB242" s="188"/>
      <c r="VQC242" s="188"/>
      <c r="VQD242" s="188"/>
      <c r="VQE242" s="188"/>
      <c r="VQF242" s="188"/>
      <c r="VQG242" s="188"/>
      <c r="VQH242" s="188"/>
      <c r="VQI242" s="188"/>
      <c r="VQJ242" s="188"/>
      <c r="VQK242" s="188"/>
      <c r="VQL242" s="188"/>
      <c r="VQM242" s="188"/>
      <c r="VQN242" s="188"/>
      <c r="VQO242" s="188"/>
      <c r="VQP242" s="188"/>
      <c r="VQQ242" s="188"/>
      <c r="VQR242" s="188"/>
      <c r="VQS242" s="188"/>
      <c r="VQT242" s="188"/>
      <c r="VQU242" s="188"/>
      <c r="VQV242" s="188"/>
      <c r="VQW242" s="188"/>
      <c r="VQX242" s="188"/>
      <c r="VQY242" s="188"/>
      <c r="VQZ242" s="188"/>
      <c r="VRA242" s="188"/>
      <c r="VRB242" s="188"/>
      <c r="VRC242" s="188"/>
      <c r="VRD242" s="188"/>
      <c r="VRE242" s="188"/>
      <c r="VRF242" s="188"/>
      <c r="VRG242" s="188"/>
      <c r="VRH242" s="188"/>
      <c r="VRI242" s="188"/>
      <c r="VRJ242" s="188"/>
      <c r="VRK242" s="188"/>
      <c r="VRL242" s="188"/>
      <c r="VRM242" s="188"/>
      <c r="VRN242" s="188"/>
      <c r="VRO242" s="188"/>
      <c r="VRP242" s="188"/>
      <c r="VRQ242" s="188"/>
      <c r="VRR242" s="188"/>
      <c r="VRS242" s="188"/>
      <c r="VRT242" s="188"/>
      <c r="VRU242" s="188"/>
      <c r="VRV242" s="188"/>
      <c r="VRW242" s="188"/>
      <c r="VRX242" s="188"/>
      <c r="VRY242" s="188"/>
      <c r="VRZ242" s="188"/>
      <c r="VSA242" s="188"/>
      <c r="VSB242" s="188"/>
      <c r="VSC242" s="188"/>
      <c r="VSD242" s="188"/>
      <c r="VSE242" s="188"/>
      <c r="VSF242" s="188"/>
      <c r="VSG242" s="188"/>
      <c r="VSH242" s="188"/>
      <c r="VSI242" s="188"/>
      <c r="VSJ242" s="188"/>
      <c r="VSK242" s="188"/>
      <c r="VSL242" s="188"/>
      <c r="VSM242" s="188"/>
      <c r="VSN242" s="188"/>
      <c r="VSO242" s="188"/>
      <c r="VSP242" s="188"/>
      <c r="VSQ242" s="188"/>
      <c r="VSR242" s="188"/>
      <c r="VSS242" s="188"/>
      <c r="VST242" s="188"/>
      <c r="VSU242" s="188"/>
      <c r="VSV242" s="188"/>
      <c r="VSW242" s="188"/>
      <c r="VSX242" s="188"/>
      <c r="VSY242" s="188"/>
      <c r="VSZ242" s="188"/>
      <c r="VTA242" s="188"/>
      <c r="VTB242" s="188"/>
      <c r="VTC242" s="188"/>
      <c r="VTD242" s="188"/>
      <c r="VTE242" s="188"/>
      <c r="VTF242" s="188"/>
      <c r="VTG242" s="188"/>
      <c r="VTH242" s="188"/>
      <c r="VTI242" s="188"/>
      <c r="VTJ242" s="188"/>
      <c r="VTK242" s="188"/>
      <c r="VTL242" s="188"/>
      <c r="VTM242" s="188"/>
      <c r="VTN242" s="188"/>
      <c r="VTO242" s="188"/>
      <c r="VTP242" s="188"/>
      <c r="VTQ242" s="188"/>
      <c r="VTR242" s="188"/>
      <c r="VTS242" s="188"/>
      <c r="VTT242" s="188"/>
      <c r="VTU242" s="188"/>
      <c r="VTV242" s="188"/>
      <c r="VTW242" s="188"/>
      <c r="VTX242" s="188"/>
      <c r="VTY242" s="188"/>
      <c r="VTZ242" s="188"/>
      <c r="VUA242" s="188"/>
      <c r="VUB242" s="188"/>
      <c r="VUC242" s="188"/>
      <c r="VUD242" s="188"/>
      <c r="VUE242" s="188"/>
      <c r="VUF242" s="188"/>
      <c r="VUG242" s="188"/>
      <c r="VUH242" s="188"/>
      <c r="VUI242" s="188"/>
      <c r="VUJ242" s="188"/>
      <c r="VUK242" s="188"/>
      <c r="VUL242" s="188"/>
      <c r="VUM242" s="188"/>
      <c r="VUN242" s="188"/>
      <c r="VUO242" s="188"/>
      <c r="VUP242" s="188"/>
      <c r="VUQ242" s="188"/>
      <c r="VUR242" s="188"/>
      <c r="VUS242" s="188"/>
      <c r="VUT242" s="188"/>
      <c r="VUU242" s="188"/>
      <c r="VUV242" s="188"/>
      <c r="VUW242" s="188"/>
      <c r="VUX242" s="188"/>
      <c r="VUY242" s="188"/>
      <c r="VUZ242" s="188"/>
      <c r="VVA242" s="188"/>
      <c r="VVB242" s="188"/>
      <c r="VVC242" s="188"/>
      <c r="VVD242" s="188"/>
      <c r="VVE242" s="188"/>
      <c r="VVF242" s="188"/>
      <c r="VVG242" s="188"/>
      <c r="VVH242" s="188"/>
      <c r="VVI242" s="188"/>
      <c r="VVJ242" s="188"/>
      <c r="VVK242" s="188"/>
      <c r="VVL242" s="188"/>
      <c r="VVM242" s="188"/>
      <c r="VVN242" s="188"/>
      <c r="VVO242" s="188"/>
      <c r="VVP242" s="188"/>
      <c r="VVQ242" s="188"/>
      <c r="VVR242" s="188"/>
      <c r="VVS242" s="188"/>
      <c r="VVT242" s="188"/>
      <c r="VVU242" s="188"/>
      <c r="VVV242" s="188"/>
      <c r="VVW242" s="188"/>
      <c r="VVX242" s="188"/>
      <c r="VVY242" s="188"/>
      <c r="VVZ242" s="188"/>
      <c r="VWA242" s="188"/>
      <c r="VWB242" s="188"/>
      <c r="VWC242" s="188"/>
      <c r="VWD242" s="188"/>
      <c r="VWE242" s="188"/>
      <c r="VWF242" s="188"/>
      <c r="VWG242" s="188"/>
      <c r="VWH242" s="188"/>
      <c r="VWI242" s="188"/>
      <c r="VWJ242" s="188"/>
      <c r="VWK242" s="188"/>
      <c r="VWL242" s="188"/>
      <c r="VWM242" s="188"/>
      <c r="VWN242" s="188"/>
      <c r="VWO242" s="188"/>
      <c r="VWP242" s="188"/>
      <c r="VWQ242" s="188"/>
      <c r="VWR242" s="188"/>
      <c r="VWS242" s="188"/>
      <c r="VWT242" s="188"/>
      <c r="VWU242" s="188"/>
      <c r="VWV242" s="188"/>
      <c r="VWW242" s="188"/>
      <c r="VWX242" s="188"/>
      <c r="VWY242" s="188"/>
      <c r="VWZ242" s="188"/>
      <c r="VXA242" s="188"/>
      <c r="VXB242" s="188"/>
      <c r="VXC242" s="188"/>
      <c r="VXD242" s="188"/>
      <c r="VXE242" s="188"/>
      <c r="VXF242" s="188"/>
      <c r="VXG242" s="188"/>
      <c r="VXH242" s="188"/>
      <c r="VXI242" s="188"/>
      <c r="VXJ242" s="188"/>
      <c r="VXK242" s="188"/>
      <c r="VXL242" s="188"/>
      <c r="VXM242" s="188"/>
      <c r="VXN242" s="188"/>
      <c r="VXO242" s="188"/>
      <c r="VXP242" s="188"/>
      <c r="VXQ242" s="188"/>
      <c r="VXR242" s="188"/>
      <c r="VXS242" s="188"/>
      <c r="VXT242" s="188"/>
      <c r="VXU242" s="188"/>
      <c r="VXV242" s="188"/>
      <c r="VXW242" s="188"/>
      <c r="VXX242" s="188"/>
      <c r="VXY242" s="188"/>
      <c r="VXZ242" s="188"/>
      <c r="VYA242" s="188"/>
      <c r="VYB242" s="188"/>
      <c r="VYC242" s="188"/>
      <c r="VYD242" s="188"/>
      <c r="VYE242" s="188"/>
      <c r="VYF242" s="188"/>
      <c r="VYG242" s="188"/>
      <c r="VYH242" s="188"/>
      <c r="VYI242" s="188"/>
      <c r="VYJ242" s="188"/>
      <c r="VYK242" s="188"/>
      <c r="VYL242" s="188"/>
      <c r="VYM242" s="188"/>
      <c r="VYN242" s="188"/>
      <c r="VYO242" s="188"/>
      <c r="VYP242" s="188"/>
      <c r="VYQ242" s="188"/>
      <c r="VYR242" s="188"/>
      <c r="VYS242" s="188"/>
      <c r="VYT242" s="188"/>
      <c r="VYU242" s="188"/>
      <c r="VYV242" s="188"/>
      <c r="VYW242" s="188"/>
      <c r="VYX242" s="188"/>
      <c r="VYY242" s="188"/>
      <c r="VYZ242" s="188"/>
      <c r="VZA242" s="188"/>
      <c r="VZB242" s="188"/>
      <c r="VZC242" s="188"/>
      <c r="VZD242" s="188"/>
      <c r="VZE242" s="188"/>
      <c r="VZF242" s="188"/>
      <c r="VZG242" s="188"/>
      <c r="VZH242" s="188"/>
      <c r="VZI242" s="188"/>
      <c r="VZJ242" s="188"/>
      <c r="VZK242" s="188"/>
      <c r="VZL242" s="188"/>
      <c r="VZM242" s="188"/>
      <c r="VZN242" s="188"/>
      <c r="VZO242" s="188"/>
      <c r="VZP242" s="188"/>
      <c r="VZQ242" s="188"/>
      <c r="VZR242" s="188"/>
      <c r="VZS242" s="188"/>
      <c r="VZT242" s="188"/>
      <c r="VZU242" s="188"/>
      <c r="VZV242" s="188"/>
      <c r="VZW242" s="188"/>
      <c r="VZX242" s="188"/>
      <c r="VZY242" s="188"/>
      <c r="VZZ242" s="188"/>
      <c r="WAA242" s="188"/>
      <c r="WAB242" s="188"/>
      <c r="WAC242" s="188"/>
      <c r="WAD242" s="188"/>
      <c r="WAE242" s="188"/>
      <c r="WAF242" s="188"/>
      <c r="WAG242" s="188"/>
      <c r="WAH242" s="188"/>
      <c r="WAI242" s="188"/>
      <c r="WAJ242" s="188"/>
      <c r="WAK242" s="188"/>
      <c r="WAL242" s="188"/>
      <c r="WAM242" s="188"/>
      <c r="WAN242" s="188"/>
      <c r="WAO242" s="188"/>
      <c r="WAP242" s="188"/>
      <c r="WAQ242" s="188"/>
      <c r="WAR242" s="188"/>
      <c r="WAS242" s="188"/>
      <c r="WAT242" s="188"/>
      <c r="WAU242" s="188"/>
      <c r="WAV242" s="188"/>
      <c r="WAW242" s="188"/>
      <c r="WAX242" s="188"/>
      <c r="WAY242" s="188"/>
      <c r="WAZ242" s="188"/>
      <c r="WBA242" s="188"/>
      <c r="WBB242" s="188"/>
      <c r="WBC242" s="188"/>
      <c r="WBD242" s="188"/>
      <c r="WBE242" s="188"/>
      <c r="WBF242" s="188"/>
      <c r="WBG242" s="188"/>
      <c r="WBH242" s="188"/>
      <c r="WBI242" s="188"/>
      <c r="WBJ242" s="188"/>
      <c r="WBK242" s="188"/>
      <c r="WBL242" s="188"/>
      <c r="WBM242" s="188"/>
      <c r="WBN242" s="188"/>
      <c r="WBO242" s="188"/>
      <c r="WBP242" s="188"/>
      <c r="WBQ242" s="188"/>
      <c r="WBR242" s="188"/>
      <c r="WBS242" s="188"/>
      <c r="WBT242" s="188"/>
      <c r="WBU242" s="188"/>
      <c r="WBV242" s="188"/>
      <c r="WBW242" s="188"/>
      <c r="WBX242" s="188"/>
      <c r="WBY242" s="188"/>
      <c r="WBZ242" s="188"/>
      <c r="WCA242" s="188"/>
      <c r="WCB242" s="188"/>
      <c r="WCC242" s="188"/>
      <c r="WCD242" s="188"/>
      <c r="WCE242" s="188"/>
      <c r="WCF242" s="188"/>
      <c r="WCG242" s="188"/>
      <c r="WCH242" s="188"/>
      <c r="WCI242" s="188"/>
      <c r="WCJ242" s="188"/>
      <c r="WCK242" s="188"/>
      <c r="WCL242" s="188"/>
      <c r="WCM242" s="188"/>
      <c r="WCN242" s="188"/>
      <c r="WCO242" s="188"/>
      <c r="WCP242" s="188"/>
      <c r="WCQ242" s="188"/>
      <c r="WCR242" s="188"/>
      <c r="WCS242" s="188"/>
      <c r="WCT242" s="188"/>
      <c r="WCU242" s="188"/>
      <c r="WCV242" s="188"/>
      <c r="WCW242" s="188"/>
      <c r="WCX242" s="188"/>
      <c r="WCY242" s="188"/>
      <c r="WCZ242" s="188"/>
      <c r="WDA242" s="188"/>
      <c r="WDB242" s="188"/>
      <c r="WDC242" s="188"/>
      <c r="WDD242" s="188"/>
      <c r="WDE242" s="188"/>
      <c r="WDF242" s="188"/>
      <c r="WDG242" s="188"/>
      <c r="WDH242" s="188"/>
      <c r="WDI242" s="188"/>
      <c r="WDJ242" s="188"/>
      <c r="WDK242" s="188"/>
      <c r="WDL242" s="188"/>
      <c r="WDM242" s="188"/>
      <c r="WDN242" s="188"/>
      <c r="WDO242" s="188"/>
      <c r="WDP242" s="188"/>
      <c r="WDQ242" s="188"/>
      <c r="WDR242" s="188"/>
      <c r="WDS242" s="188"/>
      <c r="WDT242" s="188"/>
      <c r="WDU242" s="188"/>
      <c r="WDV242" s="188"/>
      <c r="WDW242" s="188"/>
      <c r="WDX242" s="188"/>
      <c r="WDY242" s="188"/>
      <c r="WDZ242" s="188"/>
      <c r="WEA242" s="188"/>
      <c r="WEB242" s="188"/>
      <c r="WEC242" s="188"/>
      <c r="WED242" s="188"/>
      <c r="WEE242" s="188"/>
      <c r="WEF242" s="188"/>
      <c r="WEG242" s="188"/>
      <c r="WEH242" s="188"/>
      <c r="WEI242" s="188"/>
      <c r="WEJ242" s="188"/>
      <c r="WEK242" s="188"/>
      <c r="WEL242" s="188"/>
      <c r="WEM242" s="188"/>
      <c r="WEN242" s="188"/>
      <c r="WEO242" s="188"/>
      <c r="WEP242" s="188"/>
      <c r="WEQ242" s="188"/>
      <c r="WER242" s="188"/>
      <c r="WES242" s="188"/>
      <c r="WET242" s="188"/>
      <c r="WEU242" s="188"/>
      <c r="WEV242" s="188"/>
      <c r="WEW242" s="188"/>
      <c r="WEX242" s="188"/>
      <c r="WEY242" s="188"/>
      <c r="WEZ242" s="188"/>
      <c r="WFA242" s="188"/>
      <c r="WFB242" s="188"/>
      <c r="WFC242" s="188"/>
      <c r="WFD242" s="188"/>
      <c r="WFE242" s="188"/>
      <c r="WFF242" s="188"/>
      <c r="WFG242" s="188"/>
      <c r="WFH242" s="188"/>
      <c r="WFI242" s="188"/>
      <c r="WFJ242" s="188"/>
      <c r="WFK242" s="188"/>
      <c r="WFL242" s="188"/>
      <c r="WFM242" s="188"/>
      <c r="WFN242" s="188"/>
      <c r="WFO242" s="188"/>
      <c r="WFP242" s="188"/>
      <c r="WFQ242" s="188"/>
      <c r="WFR242" s="188"/>
      <c r="WFS242" s="188"/>
      <c r="WFT242" s="188"/>
      <c r="WFU242" s="188"/>
      <c r="WFV242" s="188"/>
      <c r="WFW242" s="188"/>
      <c r="WFX242" s="188"/>
      <c r="WFY242" s="188"/>
      <c r="WFZ242" s="188"/>
      <c r="WGA242" s="188"/>
      <c r="WGB242" s="188"/>
      <c r="WGC242" s="188"/>
      <c r="WGD242" s="188"/>
      <c r="WGE242" s="188"/>
      <c r="WGF242" s="188"/>
      <c r="WGG242" s="188"/>
      <c r="WGH242" s="188"/>
      <c r="WGI242" s="188"/>
      <c r="WGJ242" s="188"/>
      <c r="WGK242" s="188"/>
      <c r="WGL242" s="188"/>
      <c r="WGM242" s="188"/>
      <c r="WGN242" s="188"/>
      <c r="WGO242" s="188"/>
      <c r="WGP242" s="188"/>
      <c r="WGQ242" s="188"/>
      <c r="WGR242" s="188"/>
      <c r="WGS242" s="188"/>
      <c r="WGT242" s="188"/>
      <c r="WGU242" s="188"/>
      <c r="WGV242" s="188"/>
      <c r="WGW242" s="188"/>
      <c r="WGX242" s="188"/>
      <c r="WGY242" s="188"/>
      <c r="WGZ242" s="188"/>
      <c r="WHA242" s="188"/>
      <c r="WHB242" s="188"/>
      <c r="WHC242" s="188"/>
      <c r="WHD242" s="188"/>
      <c r="WHE242" s="188"/>
      <c r="WHF242" s="188"/>
      <c r="WHG242" s="188"/>
      <c r="WHH242" s="188"/>
      <c r="WHI242" s="188"/>
      <c r="WHJ242" s="188"/>
      <c r="WHK242" s="188"/>
      <c r="WHL242" s="188"/>
      <c r="WHM242" s="188"/>
      <c r="WHN242" s="188"/>
      <c r="WHO242" s="188"/>
      <c r="WHP242" s="188"/>
      <c r="WHQ242" s="188"/>
      <c r="WHR242" s="188"/>
      <c r="WHS242" s="188"/>
      <c r="WHT242" s="188"/>
      <c r="WHU242" s="188"/>
      <c r="WHV242" s="188"/>
      <c r="WHW242" s="188"/>
      <c r="WHX242" s="188"/>
      <c r="WHY242" s="188"/>
      <c r="WHZ242" s="188"/>
      <c r="WIA242" s="188"/>
      <c r="WIB242" s="188"/>
      <c r="WIC242" s="188"/>
      <c r="WID242" s="188"/>
      <c r="WIE242" s="188"/>
      <c r="WIF242" s="188"/>
      <c r="WIG242" s="188"/>
      <c r="WIH242" s="188"/>
      <c r="WII242" s="188"/>
      <c r="WIJ242" s="188"/>
      <c r="WIK242" s="188"/>
      <c r="WIL242" s="188"/>
      <c r="WIM242" s="188"/>
      <c r="WIN242" s="188"/>
      <c r="WIO242" s="188"/>
      <c r="WIP242" s="188"/>
      <c r="WIQ242" s="188"/>
      <c r="WIR242" s="188"/>
      <c r="WIS242" s="188"/>
      <c r="WIT242" s="188"/>
      <c r="WIU242" s="188"/>
      <c r="WIV242" s="188"/>
      <c r="WIW242" s="188"/>
      <c r="WIX242" s="188"/>
      <c r="WIY242" s="188"/>
      <c r="WIZ242" s="188"/>
      <c r="WJA242" s="188"/>
      <c r="WJB242" s="188"/>
      <c r="WJC242" s="188"/>
      <c r="WJD242" s="188"/>
      <c r="WJE242" s="188"/>
      <c r="WJF242" s="188"/>
      <c r="WJG242" s="188"/>
      <c r="WJH242" s="188"/>
      <c r="WJI242" s="188"/>
      <c r="WJJ242" s="188"/>
      <c r="WJK242" s="188"/>
      <c r="WJL242" s="188"/>
      <c r="WJM242" s="188"/>
      <c r="WJN242" s="188"/>
      <c r="WJO242" s="188"/>
      <c r="WJP242" s="188"/>
      <c r="WJQ242" s="188"/>
      <c r="WJR242" s="188"/>
      <c r="WJS242" s="188"/>
      <c r="WJT242" s="188"/>
      <c r="WJU242" s="188"/>
      <c r="WJV242" s="188"/>
      <c r="WJW242" s="188"/>
      <c r="WJX242" s="188"/>
      <c r="WJY242" s="188"/>
      <c r="WJZ242" s="188"/>
      <c r="WKA242" s="188"/>
      <c r="WKB242" s="188"/>
      <c r="WKC242" s="188"/>
      <c r="WKD242" s="188"/>
      <c r="WKE242" s="188"/>
      <c r="WKF242" s="188"/>
      <c r="WKG242" s="188"/>
      <c r="WKH242" s="188"/>
      <c r="WKI242" s="188"/>
      <c r="WKJ242" s="188"/>
      <c r="WKK242" s="188"/>
      <c r="WKL242" s="188"/>
      <c r="WKM242" s="188"/>
      <c r="WKN242" s="188"/>
      <c r="WKO242" s="188"/>
      <c r="WKP242" s="188"/>
      <c r="WKQ242" s="188"/>
      <c r="WKR242" s="188"/>
      <c r="WKS242" s="188"/>
      <c r="WKT242" s="188"/>
      <c r="WKU242" s="188"/>
      <c r="WKV242" s="188"/>
      <c r="WKW242" s="188"/>
      <c r="WKX242" s="188"/>
      <c r="WKY242" s="188"/>
      <c r="WKZ242" s="188"/>
      <c r="WLA242" s="188"/>
      <c r="WLB242" s="188"/>
      <c r="WLC242" s="188"/>
      <c r="WLD242" s="188"/>
      <c r="WLE242" s="188"/>
      <c r="WLF242" s="188"/>
      <c r="WLG242" s="188"/>
      <c r="WLH242" s="188"/>
      <c r="WLI242" s="188"/>
      <c r="WLJ242" s="188"/>
      <c r="WLK242" s="188"/>
      <c r="WLL242" s="188"/>
      <c r="WLM242" s="188"/>
      <c r="WLN242" s="188"/>
      <c r="WLO242" s="188"/>
      <c r="WLP242" s="188"/>
      <c r="WLQ242" s="188"/>
      <c r="WLR242" s="188"/>
      <c r="WLS242" s="188"/>
      <c r="WLT242" s="188"/>
      <c r="WLU242" s="188"/>
      <c r="WLV242" s="188"/>
      <c r="WLW242" s="188"/>
      <c r="WLX242" s="188"/>
      <c r="WLY242" s="188"/>
      <c r="WLZ242" s="188"/>
      <c r="WMA242" s="188"/>
      <c r="WMB242" s="188"/>
      <c r="WMC242" s="188"/>
      <c r="WMD242" s="188"/>
      <c r="WME242" s="188"/>
      <c r="WMF242" s="188"/>
      <c r="WMG242" s="188"/>
      <c r="WMH242" s="188"/>
      <c r="WMI242" s="188"/>
      <c r="WMJ242" s="188"/>
      <c r="WMK242" s="188"/>
      <c r="WML242" s="188"/>
      <c r="WMM242" s="188"/>
      <c r="WMN242" s="188"/>
      <c r="WMO242" s="188"/>
      <c r="WMP242" s="188"/>
      <c r="WMQ242" s="188"/>
      <c r="WMR242" s="188"/>
      <c r="WMS242" s="188"/>
      <c r="WMT242" s="188"/>
      <c r="WMU242" s="188"/>
      <c r="WMV242" s="188"/>
      <c r="WMW242" s="188"/>
      <c r="WMX242" s="188"/>
      <c r="WMY242" s="188"/>
      <c r="WMZ242" s="188"/>
      <c r="WNA242" s="188"/>
      <c r="WNB242" s="188"/>
      <c r="WNC242" s="188"/>
      <c r="WND242" s="188"/>
      <c r="WNE242" s="188"/>
      <c r="WNF242" s="188"/>
      <c r="WNG242" s="188"/>
      <c r="WNH242" s="188"/>
      <c r="WNI242" s="188"/>
      <c r="WNJ242" s="188"/>
      <c r="WNK242" s="188"/>
      <c r="WNL242" s="188"/>
      <c r="WNM242" s="188"/>
      <c r="WNN242" s="188"/>
      <c r="WNO242" s="188"/>
      <c r="WNP242" s="188"/>
      <c r="WNQ242" s="188"/>
      <c r="WNR242" s="188"/>
      <c r="WNS242" s="188"/>
      <c r="WNT242" s="188"/>
      <c r="WNU242" s="188"/>
      <c r="WNV242" s="188"/>
      <c r="WNW242" s="188"/>
      <c r="WNX242" s="188"/>
      <c r="WNY242" s="188"/>
      <c r="WNZ242" s="188"/>
      <c r="WOA242" s="188"/>
      <c r="WOB242" s="188"/>
      <c r="WOC242" s="188"/>
      <c r="WOD242" s="188"/>
      <c r="WOE242" s="188"/>
      <c r="WOF242" s="188"/>
      <c r="WOG242" s="188"/>
      <c r="WOH242" s="188"/>
      <c r="WOI242" s="188"/>
      <c r="WOJ242" s="188"/>
      <c r="WOK242" s="188"/>
      <c r="WOL242" s="188"/>
      <c r="WOM242" s="188"/>
      <c r="WON242" s="188"/>
      <c r="WOO242" s="188"/>
      <c r="WOP242" s="188"/>
      <c r="WOQ242" s="188"/>
      <c r="WOR242" s="188"/>
      <c r="WOS242" s="188"/>
      <c r="WOT242" s="188"/>
      <c r="WOU242" s="188"/>
      <c r="WOV242" s="188"/>
      <c r="WOW242" s="188"/>
      <c r="WOX242" s="188"/>
      <c r="WOY242" s="188"/>
      <c r="WOZ242" s="188"/>
      <c r="WPA242" s="188"/>
      <c r="WPB242" s="188"/>
      <c r="WPC242" s="188"/>
      <c r="WPD242" s="188"/>
      <c r="WPE242" s="188"/>
      <c r="WPF242" s="188"/>
      <c r="WPG242" s="188"/>
      <c r="WPH242" s="188"/>
      <c r="WPI242" s="188"/>
      <c r="WPJ242" s="188"/>
      <c r="WPK242" s="188"/>
      <c r="WPL242" s="188"/>
      <c r="WPM242" s="188"/>
      <c r="WPN242" s="188"/>
      <c r="WPO242" s="188"/>
      <c r="WPP242" s="188"/>
      <c r="WPQ242" s="188"/>
      <c r="WPR242" s="188"/>
      <c r="WPS242" s="188"/>
      <c r="WPT242" s="188"/>
      <c r="WPU242" s="188"/>
      <c r="WPV242" s="188"/>
      <c r="WPW242" s="188"/>
      <c r="WPX242" s="188"/>
      <c r="WPY242" s="188"/>
      <c r="WPZ242" s="188"/>
      <c r="WQA242" s="188"/>
      <c r="WQB242" s="188"/>
      <c r="WQC242" s="188"/>
      <c r="WQD242" s="188"/>
      <c r="WQE242" s="188"/>
      <c r="WQF242" s="188"/>
      <c r="WQG242" s="188"/>
      <c r="WQH242" s="188"/>
      <c r="WQI242" s="188"/>
      <c r="WQJ242" s="188"/>
      <c r="WQK242" s="188"/>
      <c r="WQL242" s="188"/>
      <c r="WQM242" s="188"/>
      <c r="WQN242" s="188"/>
      <c r="WQO242" s="188"/>
      <c r="WQP242" s="188"/>
      <c r="WQQ242" s="188"/>
      <c r="WQR242" s="188"/>
      <c r="WQS242" s="188"/>
      <c r="WQT242" s="188"/>
      <c r="WQU242" s="188"/>
      <c r="WQV242" s="188"/>
      <c r="WQW242" s="188"/>
      <c r="WQX242" s="188"/>
      <c r="WQY242" s="188"/>
      <c r="WQZ242" s="188"/>
      <c r="WRA242" s="188"/>
      <c r="WRB242" s="188"/>
      <c r="WRC242" s="188"/>
      <c r="WRD242" s="188"/>
      <c r="WRE242" s="188"/>
      <c r="WRF242" s="188"/>
      <c r="WRG242" s="188"/>
      <c r="WRH242" s="188"/>
      <c r="WRI242" s="188"/>
      <c r="WRJ242" s="188"/>
      <c r="WRK242" s="188"/>
      <c r="WRL242" s="188"/>
      <c r="WRM242" s="188"/>
      <c r="WRN242" s="188"/>
      <c r="WRO242" s="188"/>
      <c r="WRP242" s="188"/>
      <c r="WRQ242" s="188"/>
      <c r="WRR242" s="188"/>
      <c r="WRS242" s="188"/>
      <c r="WRT242" s="188"/>
      <c r="WRU242" s="188"/>
      <c r="WRV242" s="188"/>
      <c r="WRW242" s="188"/>
      <c r="WRX242" s="188"/>
      <c r="WRY242" s="188"/>
      <c r="WRZ242" s="188"/>
      <c r="WSA242" s="188"/>
      <c r="WSB242" s="188"/>
      <c r="WSC242" s="188"/>
      <c r="WSD242" s="188"/>
      <c r="WSE242" s="188"/>
      <c r="WSF242" s="188"/>
      <c r="WSG242" s="188"/>
      <c r="WSH242" s="188"/>
      <c r="WSI242" s="188"/>
      <c r="WSJ242" s="188"/>
      <c r="WSK242" s="188"/>
      <c r="WSL242" s="188"/>
      <c r="WSM242" s="188"/>
      <c r="WSN242" s="188"/>
      <c r="WSO242" s="188"/>
      <c r="WSP242" s="188"/>
      <c r="WSQ242" s="188"/>
      <c r="WSR242" s="188"/>
      <c r="WSS242" s="188"/>
      <c r="WST242" s="188"/>
      <c r="WSU242" s="188"/>
      <c r="WSV242" s="188"/>
      <c r="WSW242" s="188"/>
      <c r="WSX242" s="188"/>
      <c r="WSY242" s="188"/>
      <c r="WSZ242" s="188"/>
      <c r="WTA242" s="188"/>
      <c r="WTB242" s="188"/>
      <c r="WTC242" s="188"/>
      <c r="WTD242" s="188"/>
      <c r="WTE242" s="188"/>
      <c r="WTF242" s="188"/>
      <c r="WTG242" s="188"/>
      <c r="WTH242" s="188"/>
      <c r="WTI242" s="188"/>
      <c r="WTJ242" s="188"/>
      <c r="WTK242" s="188"/>
      <c r="WTL242" s="188"/>
      <c r="WTM242" s="188"/>
      <c r="WTN242" s="188"/>
      <c r="WTO242" s="188"/>
      <c r="WTP242" s="188"/>
      <c r="WTQ242" s="188"/>
      <c r="WTR242" s="188"/>
      <c r="WTS242" s="188"/>
      <c r="WTT242" s="188"/>
      <c r="WTU242" s="188"/>
      <c r="WTV242" s="188"/>
      <c r="WTW242" s="188"/>
      <c r="WTX242" s="188"/>
      <c r="WTY242" s="188"/>
      <c r="WTZ242" s="188"/>
      <c r="WUA242" s="188"/>
      <c r="WUB242" s="188"/>
      <c r="WUC242" s="188"/>
      <c r="WUD242" s="188"/>
      <c r="WUE242" s="188"/>
      <c r="WUF242" s="188"/>
      <c r="WUG242" s="188"/>
      <c r="WUH242" s="188"/>
      <c r="WUI242" s="188"/>
      <c r="WUJ242" s="188"/>
      <c r="WUK242" s="188"/>
      <c r="WUL242" s="188"/>
      <c r="WUM242" s="188"/>
      <c r="WUN242" s="188"/>
      <c r="WUO242" s="188"/>
      <c r="WUP242" s="188"/>
      <c r="WUQ242" s="188"/>
      <c r="WUR242" s="188"/>
      <c r="WUS242" s="188"/>
      <c r="WUT242" s="188"/>
      <c r="WUU242" s="188"/>
      <c r="WUV242" s="188"/>
      <c r="WUW242" s="188"/>
      <c r="WUX242" s="188"/>
      <c r="WUY242" s="188"/>
      <c r="WUZ242" s="188"/>
      <c r="WVA242" s="188"/>
      <c r="WVB242" s="188"/>
      <c r="WVC242" s="188"/>
      <c r="WVD242" s="188"/>
      <c r="WVE242" s="188"/>
      <c r="WVF242" s="188"/>
      <c r="WVG242" s="188"/>
      <c r="WVH242" s="188"/>
      <c r="WVI242" s="188"/>
      <c r="WVJ242" s="188"/>
      <c r="WVK242" s="188"/>
      <c r="WVL242" s="188"/>
      <c r="WVM242" s="188"/>
      <c r="WVN242" s="188"/>
      <c r="WVO242" s="188"/>
      <c r="WVP242" s="188"/>
      <c r="WVQ242" s="188"/>
      <c r="WVR242" s="188"/>
      <c r="WVS242" s="188"/>
      <c r="WVT242" s="188"/>
      <c r="WVU242" s="188"/>
      <c r="WVV242" s="188"/>
      <c r="WVW242" s="188"/>
      <c r="WVX242" s="188"/>
      <c r="WVY242" s="188"/>
      <c r="WVZ242" s="188"/>
      <c r="WWA242" s="188"/>
      <c r="WWB242" s="188"/>
      <c r="WWC242" s="188"/>
      <c r="WWD242" s="188"/>
      <c r="WWE242" s="188"/>
      <c r="WWF242" s="188"/>
      <c r="WWG242" s="188"/>
      <c r="WWH242" s="188"/>
      <c r="WWI242" s="188"/>
      <c r="WWJ242" s="188"/>
      <c r="WWK242" s="188"/>
      <c r="WWL242" s="188"/>
      <c r="WWM242" s="188"/>
      <c r="WWN242" s="188"/>
      <c r="WWO242" s="188"/>
      <c r="WWP242" s="188"/>
      <c r="WWQ242" s="188"/>
      <c r="WWR242" s="188"/>
      <c r="WWS242" s="188"/>
      <c r="WWT242" s="188"/>
      <c r="WWU242" s="188"/>
      <c r="WWV242" s="188"/>
      <c r="WWW242" s="188"/>
      <c r="WWX242" s="188"/>
      <c r="WWY242" s="188"/>
      <c r="WWZ242" s="188"/>
      <c r="WXA242" s="188"/>
      <c r="WXB242" s="188"/>
      <c r="WXC242" s="188"/>
      <c r="WXD242" s="188"/>
      <c r="WXE242" s="188"/>
      <c r="WXF242" s="188"/>
      <c r="WXG242" s="188"/>
      <c r="WXH242" s="188"/>
      <c r="WXI242" s="188"/>
      <c r="WXJ242" s="188"/>
      <c r="WXK242" s="188"/>
      <c r="WXL242" s="188"/>
      <c r="WXM242" s="188"/>
      <c r="WXN242" s="188"/>
      <c r="WXO242" s="188"/>
      <c r="WXP242" s="188"/>
      <c r="WXQ242" s="188"/>
      <c r="WXR242" s="188"/>
      <c r="WXS242" s="188"/>
      <c r="WXT242" s="188"/>
      <c r="WXU242" s="188"/>
      <c r="WXV242" s="188"/>
      <c r="WXW242" s="188"/>
      <c r="WXX242" s="188"/>
      <c r="WXY242" s="188"/>
      <c r="WXZ242" s="188"/>
      <c r="WYA242" s="188"/>
      <c r="WYB242" s="188"/>
      <c r="WYC242" s="188"/>
      <c r="WYD242" s="188"/>
      <c r="WYE242" s="188"/>
      <c r="WYF242" s="188"/>
      <c r="WYG242" s="188"/>
      <c r="WYH242" s="188"/>
      <c r="WYI242" s="188"/>
      <c r="WYJ242" s="188"/>
      <c r="WYK242" s="188"/>
      <c r="WYL242" s="188"/>
      <c r="WYM242" s="188"/>
      <c r="WYN242" s="188"/>
      <c r="WYO242" s="188"/>
      <c r="WYP242" s="188"/>
      <c r="WYQ242" s="188"/>
      <c r="WYR242" s="188"/>
      <c r="WYS242" s="188"/>
      <c r="WYT242" s="188"/>
      <c r="WYU242" s="188"/>
      <c r="WYV242" s="188"/>
      <c r="WYW242" s="188"/>
      <c r="WYX242" s="188"/>
      <c r="WYY242" s="188"/>
      <c r="WYZ242" s="188"/>
      <c r="WZA242" s="188"/>
      <c r="WZB242" s="188"/>
      <c r="WZC242" s="188"/>
      <c r="WZD242" s="188"/>
      <c r="WZE242" s="188"/>
      <c r="WZF242" s="188"/>
      <c r="WZG242" s="188"/>
      <c r="WZH242" s="188"/>
      <c r="WZI242" s="188"/>
      <c r="WZJ242" s="188"/>
      <c r="WZK242" s="188"/>
      <c r="WZL242" s="188"/>
      <c r="WZM242" s="188"/>
      <c r="WZN242" s="188"/>
      <c r="WZO242" s="188"/>
      <c r="WZP242" s="188"/>
      <c r="WZQ242" s="188"/>
      <c r="WZR242" s="188"/>
      <c r="WZS242" s="188"/>
      <c r="WZT242" s="188"/>
      <c r="WZU242" s="188"/>
      <c r="WZV242" s="188"/>
      <c r="WZW242" s="188"/>
      <c r="WZX242" s="188"/>
      <c r="WZY242" s="188"/>
      <c r="WZZ242" s="188"/>
      <c r="XAA242" s="188"/>
      <c r="XAB242" s="188"/>
      <c r="XAC242" s="188"/>
      <c r="XAD242" s="188"/>
      <c r="XAE242" s="188"/>
      <c r="XAF242" s="188"/>
      <c r="XAG242" s="188"/>
      <c r="XAH242" s="188"/>
      <c r="XAI242" s="188"/>
      <c r="XAJ242" s="188"/>
      <c r="XAK242" s="188"/>
      <c r="XAL242" s="188"/>
      <c r="XAM242" s="188"/>
      <c r="XAN242" s="188"/>
      <c r="XAO242" s="188"/>
      <c r="XAP242" s="188"/>
      <c r="XAQ242" s="188"/>
      <c r="XAR242" s="188"/>
      <c r="XAS242" s="188"/>
      <c r="XAT242" s="188"/>
      <c r="XAU242" s="188"/>
      <c r="XAV242" s="188"/>
      <c r="XAW242" s="188"/>
      <c r="XAX242" s="188"/>
      <c r="XAY242" s="188"/>
      <c r="XAZ242" s="188"/>
      <c r="XBA242" s="188"/>
      <c r="XBB242" s="188"/>
      <c r="XBC242" s="188"/>
      <c r="XBD242" s="188"/>
      <c r="XBE242" s="188"/>
      <c r="XBF242" s="188"/>
      <c r="XBG242" s="188"/>
      <c r="XBH242" s="188"/>
      <c r="XBI242" s="188"/>
      <c r="XBJ242" s="188"/>
      <c r="XBK242" s="188"/>
      <c r="XBL242" s="188"/>
      <c r="XBM242" s="188"/>
      <c r="XBN242" s="188"/>
      <c r="XBO242" s="188"/>
      <c r="XBP242" s="188"/>
      <c r="XBQ242" s="188"/>
      <c r="XBR242" s="188"/>
      <c r="XBS242" s="188"/>
      <c r="XBT242" s="188"/>
      <c r="XBU242" s="188"/>
      <c r="XBV242" s="188"/>
      <c r="XBW242" s="188"/>
      <c r="XBX242" s="188"/>
      <c r="XBY242" s="188"/>
      <c r="XBZ242" s="188"/>
      <c r="XCA242" s="188"/>
      <c r="XCB242" s="188"/>
      <c r="XCC242" s="188"/>
      <c r="XCD242" s="188"/>
      <c r="XCE242" s="188"/>
      <c r="XCF242" s="188"/>
      <c r="XCG242" s="188"/>
      <c r="XCH242" s="188"/>
      <c r="XCI242" s="188"/>
      <c r="XCJ242" s="188"/>
      <c r="XCK242" s="188"/>
      <c r="XCL242" s="188"/>
      <c r="XCM242" s="188"/>
      <c r="XCN242" s="188"/>
      <c r="XCO242" s="188"/>
      <c r="XCP242" s="188"/>
      <c r="XCQ242" s="188"/>
      <c r="XCR242" s="188"/>
      <c r="XCS242" s="188"/>
      <c r="XCT242" s="188"/>
      <c r="XCU242" s="188"/>
      <c r="XCV242" s="188"/>
      <c r="XCW242" s="188"/>
      <c r="XCX242" s="188"/>
      <c r="XCY242" s="188"/>
      <c r="XCZ242" s="188"/>
      <c r="XDA242" s="188"/>
      <c r="XDB242" s="188"/>
      <c r="XDC242" s="188"/>
      <c r="XDD242" s="188"/>
      <c r="XDE242" s="188"/>
      <c r="XDF242" s="188"/>
      <c r="XDG242" s="188"/>
      <c r="XDH242" s="188"/>
      <c r="XDI242" s="188"/>
      <c r="XDJ242" s="188"/>
      <c r="XDK242" s="188"/>
      <c r="XDL242" s="188"/>
      <c r="XDM242" s="188"/>
      <c r="XDN242" s="188"/>
      <c r="XDO242" s="188"/>
      <c r="XDP242" s="188"/>
      <c r="XDQ242" s="188"/>
      <c r="XDR242" s="188"/>
      <c r="XDS242" s="188"/>
      <c r="XDT242" s="188"/>
      <c r="XDU242" s="188"/>
      <c r="XDV242" s="188"/>
      <c r="XDW242" s="188"/>
      <c r="XDX242" s="188"/>
      <c r="XDY242" s="188"/>
      <c r="XDZ242" s="188"/>
      <c r="XEA242" s="188"/>
      <c r="XEB242" s="188"/>
      <c r="XEC242" s="188"/>
      <c r="XED242" s="188"/>
      <c r="XEE242" s="188"/>
      <c r="XEF242" s="188"/>
      <c r="XEG242" s="188"/>
      <c r="XEH242" s="188"/>
      <c r="XEI242" s="188"/>
      <c r="XEJ242" s="188"/>
      <c r="XEK242" s="188"/>
      <c r="XEL242" s="188"/>
      <c r="XEM242" s="188"/>
      <c r="XEN242" s="188"/>
      <c r="XEO242" s="188"/>
      <c r="XEP242" s="188"/>
      <c r="XEQ242" s="188"/>
      <c r="XER242" s="188"/>
      <c r="XES242" s="188"/>
      <c r="XET242" s="188"/>
      <c r="XEU242" s="188"/>
      <c r="XEV242" s="188"/>
      <c r="XEW242" s="188"/>
      <c r="XEX242" s="188"/>
      <c r="XEY242" s="188"/>
      <c r="XEZ242" s="188"/>
      <c r="XFA242" s="188"/>
      <c r="XFB242" s="188"/>
      <c r="XFC242" s="188"/>
      <c r="XFD242" s="188"/>
    </row>
    <row r="243" spans="1:16384" hidden="1" outlineLevel="2">
      <c r="D243" s="83" t="s">
        <v>565</v>
      </c>
      <c r="E243" s="84" t="str">
        <f t="shared" ref="E243:Q243" si="166" xml:space="preserve"> E236</f>
        <v>Indexation on RCV - CPI(H) other adjustments balance - WN - real</v>
      </c>
      <c r="F243" s="84">
        <f t="shared" si="166"/>
        <v>0</v>
      </c>
      <c r="G243" s="84" t="str">
        <f t="shared" si="166"/>
        <v>£m</v>
      </c>
      <c r="H243" s="84">
        <f t="shared" si="166"/>
        <v>0</v>
      </c>
      <c r="I243" s="84">
        <f t="shared" si="166"/>
        <v>0</v>
      </c>
      <c r="J243" s="84">
        <f t="shared" si="166"/>
        <v>0</v>
      </c>
      <c r="K243" s="84">
        <f t="shared" si="166"/>
        <v>0</v>
      </c>
      <c r="L243" s="84">
        <f t="shared" si="166"/>
        <v>0</v>
      </c>
      <c r="M243" s="492">
        <f t="shared" si="166"/>
        <v>2.3472436444220132E-2</v>
      </c>
      <c r="N243" s="84">
        <f t="shared" si="166"/>
        <v>2.3714158151657807E-2</v>
      </c>
      <c r="O243" s="84">
        <f t="shared" si="166"/>
        <v>2.453632084031801E-2</v>
      </c>
      <c r="P243" s="84">
        <f t="shared" si="166"/>
        <v>2.48243919512478E-2</v>
      </c>
      <c r="Q243" s="84">
        <f t="shared" si="166"/>
        <v>2.4824391951248786E-2</v>
      </c>
    </row>
    <row r="244" spans="1:16384" hidden="1" outlineLevel="2">
      <c r="E244" s="212" t="s">
        <v>624</v>
      </c>
      <c r="F244" s="212"/>
      <c r="G244" s="212" t="s">
        <v>170</v>
      </c>
      <c r="H244" s="212"/>
      <c r="I244" s="212"/>
      <c r="J244" s="212">
        <f t="shared" ref="J244:Q244" si="167" xml:space="preserve"> SUM(J240:J243)</f>
        <v>0</v>
      </c>
      <c r="K244" s="212">
        <f t="shared" si="167"/>
        <v>0</v>
      </c>
      <c r="L244" s="212">
        <f t="shared" si="167"/>
        <v>0</v>
      </c>
      <c r="M244" s="212">
        <f xml:space="preserve"> SUM(M240:M243)</f>
        <v>679.81424568770967</v>
      </c>
      <c r="N244" s="212">
        <f t="shared" si="167"/>
        <v>647.92104716644394</v>
      </c>
      <c r="O244" s="212">
        <f t="shared" si="167"/>
        <v>617.59208981705126</v>
      </c>
      <c r="P244" s="212">
        <f t="shared" si="167"/>
        <v>588.80833715823667</v>
      </c>
      <c r="Q244" s="212">
        <f t="shared" si="167"/>
        <v>561.42726878784674</v>
      </c>
    </row>
    <row r="245" spans="1:16384" s="494" customFormat="1" hidden="1" outlineLevel="2">
      <c r="A245" s="498"/>
      <c r="B245" s="499"/>
      <c r="C245" s="500"/>
      <c r="D245" s="501"/>
      <c r="E245" s="502"/>
      <c r="F245" s="502"/>
      <c r="G245" s="502"/>
      <c r="H245" s="502"/>
      <c r="I245" s="502"/>
      <c r="J245" s="502"/>
      <c r="K245" s="502"/>
      <c r="L245" s="502"/>
      <c r="M245" s="502"/>
      <c r="N245" s="502"/>
      <c r="O245" s="502"/>
      <c r="P245" s="502"/>
      <c r="Q245" s="502"/>
    </row>
    <row r="246" spans="1:16384" s="118" customFormat="1" hidden="1" outlineLevel="2">
      <c r="A246" s="67"/>
      <c r="B246" s="85"/>
      <c r="C246" s="86"/>
      <c r="D246" s="83"/>
      <c r="E246" s="117" t="str">
        <f t="shared" ref="E246:Q246" si="168" xml:space="preserve"> E244</f>
        <v>Opening RCV (CPIH inflated RCV) - WN - real</v>
      </c>
      <c r="F246" s="117">
        <f t="shared" si="168"/>
        <v>0</v>
      </c>
      <c r="G246" s="117" t="str">
        <f t="shared" si="168"/>
        <v>£m</v>
      </c>
      <c r="H246" s="117">
        <f t="shared" si="168"/>
        <v>0</v>
      </c>
      <c r="I246" s="117">
        <f t="shared" si="168"/>
        <v>0</v>
      </c>
      <c r="J246" s="117">
        <f t="shared" si="168"/>
        <v>0</v>
      </c>
      <c r="K246" s="117">
        <f t="shared" si="168"/>
        <v>0</v>
      </c>
      <c r="L246" s="117">
        <f t="shared" si="168"/>
        <v>0</v>
      </c>
      <c r="M246" s="488">
        <f t="shared" si="168"/>
        <v>679.81424568770967</v>
      </c>
      <c r="N246" s="117">
        <f t="shared" si="168"/>
        <v>647.92104716644394</v>
      </c>
      <c r="O246" s="117">
        <f t="shared" si="168"/>
        <v>617.59208981705126</v>
      </c>
      <c r="P246" s="117">
        <f t="shared" si="168"/>
        <v>588.80833715823667</v>
      </c>
      <c r="Q246" s="117">
        <f t="shared" si="168"/>
        <v>561.42726878784674</v>
      </c>
    </row>
    <row r="247" spans="1:16384" s="118" customFormat="1" hidden="1" outlineLevel="2">
      <c r="A247" s="67"/>
      <c r="B247" s="85"/>
      <c r="C247" s="86"/>
      <c r="D247" s="83" t="s">
        <v>473</v>
      </c>
      <c r="E247" s="117" t="str">
        <f t="shared" ref="E247:Q247" si="169" xml:space="preserve"> E237</f>
        <v>RCV - CPI(H) bf depreciation - WN - real</v>
      </c>
      <c r="F247" s="117">
        <f t="shared" si="169"/>
        <v>0</v>
      </c>
      <c r="G247" s="117" t="str">
        <f t="shared" si="169"/>
        <v>£m</v>
      </c>
      <c r="H247" s="117">
        <f t="shared" si="169"/>
        <v>0</v>
      </c>
      <c r="I247" s="117">
        <f t="shared" si="169"/>
        <v>0</v>
      </c>
      <c r="J247" s="117">
        <f t="shared" si="169"/>
        <v>0</v>
      </c>
      <c r="K247" s="117">
        <f t="shared" si="169"/>
        <v>0</v>
      </c>
      <c r="L247" s="117">
        <f t="shared" si="169"/>
        <v>0</v>
      </c>
      <c r="M247" s="117">
        <f t="shared" si="169"/>
        <v>31.893440242973128</v>
      </c>
      <c r="N247" s="117">
        <f t="shared" si="169"/>
        <v>30.329779512081995</v>
      </c>
      <c r="O247" s="117">
        <f t="shared" si="169"/>
        <v>28.784040729924943</v>
      </c>
      <c r="P247" s="117">
        <f t="shared" si="169"/>
        <v>27.381068370390253</v>
      </c>
      <c r="Q247" s="117">
        <f t="shared" si="169"/>
        <v>26.04909103371994</v>
      </c>
    </row>
    <row r="248" spans="1:16384" s="118" customFormat="1" hidden="1" outlineLevel="2">
      <c r="A248" s="67"/>
      <c r="B248" s="85"/>
      <c r="C248" s="86"/>
      <c r="D248" s="83" t="s">
        <v>473</v>
      </c>
      <c r="E248" s="117" t="str">
        <f t="shared" ref="E248:Q248" si="170" xml:space="preserve"> E238</f>
        <v>Other adjustments CPI(H) - WN - real</v>
      </c>
      <c r="F248" s="117">
        <f t="shared" si="170"/>
        <v>0</v>
      </c>
      <c r="G248" s="117" t="str">
        <f t="shared" si="170"/>
        <v>£m</v>
      </c>
      <c r="H248" s="117">
        <f t="shared" si="170"/>
        <v>0</v>
      </c>
      <c r="I248" s="117">
        <f t="shared" si="170"/>
        <v>0</v>
      </c>
      <c r="J248" s="117">
        <f t="shared" si="170"/>
        <v>0</v>
      </c>
      <c r="K248" s="117">
        <f t="shared" si="170"/>
        <v>0</v>
      </c>
      <c r="L248" s="117">
        <f t="shared" si="170"/>
        <v>0</v>
      </c>
      <c r="M248" s="117">
        <f t="shared" si="170"/>
        <v>0</v>
      </c>
      <c r="N248" s="117">
        <f t="shared" si="170"/>
        <v>0</v>
      </c>
      <c r="O248" s="117">
        <f t="shared" si="170"/>
        <v>0</v>
      </c>
      <c r="P248" s="117">
        <f t="shared" si="170"/>
        <v>0</v>
      </c>
      <c r="Q248" s="117">
        <f t="shared" si="170"/>
        <v>0</v>
      </c>
    </row>
    <row r="249" spans="1:16384" s="118" customFormat="1" hidden="1" outlineLevel="2">
      <c r="A249" s="67"/>
      <c r="B249" s="85"/>
      <c r="C249" s="86"/>
      <c r="D249" s="83"/>
      <c r="E249" s="261" t="s">
        <v>625</v>
      </c>
      <c r="F249" s="261"/>
      <c r="G249" s="261" t="s">
        <v>170</v>
      </c>
      <c r="H249" s="261"/>
      <c r="I249" s="261"/>
      <c r="J249" s="261">
        <f t="shared" ref="J249:Q249" si="171" xml:space="preserve"> J246 - J247 - J248</f>
        <v>0</v>
      </c>
      <c r="K249" s="261">
        <f t="shared" si="171"/>
        <v>0</v>
      </c>
      <c r="L249" s="261">
        <f t="shared" si="171"/>
        <v>0</v>
      </c>
      <c r="M249" s="261">
        <f t="shared" si="171"/>
        <v>647.92080544473652</v>
      </c>
      <c r="N249" s="261">
        <f t="shared" si="171"/>
        <v>617.5912676543619</v>
      </c>
      <c r="O249" s="261">
        <f t="shared" si="171"/>
        <v>588.80804908712628</v>
      </c>
      <c r="P249" s="261">
        <f t="shared" si="171"/>
        <v>561.4272687878464</v>
      </c>
      <c r="Q249" s="261">
        <f t="shared" si="171"/>
        <v>535.3781777541268</v>
      </c>
    </row>
    <row r="250" spans="1:16384" s="503" customFormat="1" hidden="1" outlineLevel="2">
      <c r="A250" s="498"/>
      <c r="B250" s="499"/>
      <c r="C250" s="500"/>
      <c r="D250" s="501"/>
      <c r="E250" s="502"/>
      <c r="F250" s="502"/>
      <c r="G250" s="502"/>
      <c r="H250" s="502"/>
      <c r="I250" s="502"/>
      <c r="J250" s="502"/>
      <c r="K250" s="502"/>
      <c r="L250" s="502"/>
      <c r="M250" s="502"/>
      <c r="N250" s="502"/>
      <c r="O250" s="502"/>
      <c r="P250" s="502"/>
      <c r="Q250" s="502"/>
    </row>
    <row r="251" spans="1:16384" s="92" customFormat="1" hidden="1" outlineLevel="2">
      <c r="A251" s="11"/>
      <c r="B251" s="12"/>
      <c r="C251" s="13"/>
      <c r="D251" s="115"/>
      <c r="E251" s="91" t="str">
        <f t="shared" ref="E251:Q251" si="172" xml:space="preserve"> E244</f>
        <v>Opening RCV (CPIH inflated RCV) - WN - real</v>
      </c>
      <c r="F251" s="91">
        <f t="shared" si="172"/>
        <v>0</v>
      </c>
      <c r="G251" s="91" t="str">
        <f t="shared" si="172"/>
        <v>£m</v>
      </c>
      <c r="H251" s="91">
        <f t="shared" si="172"/>
        <v>0</v>
      </c>
      <c r="I251" s="91">
        <f t="shared" si="172"/>
        <v>0</v>
      </c>
      <c r="J251" s="91">
        <f t="shared" si="172"/>
        <v>0</v>
      </c>
      <c r="K251" s="91">
        <f t="shared" si="172"/>
        <v>0</v>
      </c>
      <c r="L251" s="91">
        <f t="shared" si="172"/>
        <v>0</v>
      </c>
      <c r="M251" s="91">
        <f t="shared" si="172"/>
        <v>679.81424568770967</v>
      </c>
      <c r="N251" s="91">
        <f t="shared" si="172"/>
        <v>647.92104716644394</v>
      </c>
      <c r="O251" s="91">
        <f t="shared" si="172"/>
        <v>617.59208981705126</v>
      </c>
      <c r="P251" s="91">
        <f t="shared" si="172"/>
        <v>588.80833715823667</v>
      </c>
      <c r="Q251" s="91">
        <f t="shared" si="172"/>
        <v>561.42726878784674</v>
      </c>
    </row>
    <row r="252" spans="1:16384" s="92" customFormat="1" hidden="1" outlineLevel="2">
      <c r="A252" s="11"/>
      <c r="B252" s="12"/>
      <c r="C252" s="13"/>
      <c r="D252" s="115"/>
      <c r="E252" s="91" t="str">
        <f t="shared" ref="E252:Q252" si="173" xml:space="preserve"> E249</f>
        <v>Closing RCV (CPIH inflated RCV) - WN - real</v>
      </c>
      <c r="F252" s="91">
        <f t="shared" si="173"/>
        <v>0</v>
      </c>
      <c r="G252" s="91" t="str">
        <f t="shared" si="173"/>
        <v>£m</v>
      </c>
      <c r="H252" s="91">
        <f t="shared" si="173"/>
        <v>0</v>
      </c>
      <c r="I252" s="91">
        <f t="shared" si="173"/>
        <v>0</v>
      </c>
      <c r="J252" s="91">
        <f t="shared" si="173"/>
        <v>0</v>
      </c>
      <c r="K252" s="91">
        <f t="shared" si="173"/>
        <v>0</v>
      </c>
      <c r="L252" s="91">
        <f t="shared" si="173"/>
        <v>0</v>
      </c>
      <c r="M252" s="91">
        <f t="shared" si="173"/>
        <v>647.92080544473652</v>
      </c>
      <c r="N252" s="91">
        <f t="shared" si="173"/>
        <v>617.5912676543619</v>
      </c>
      <c r="O252" s="91">
        <f t="shared" si="173"/>
        <v>588.80804908712628</v>
      </c>
      <c r="P252" s="91">
        <f t="shared" si="173"/>
        <v>561.4272687878464</v>
      </c>
      <c r="Q252" s="91">
        <f t="shared" si="173"/>
        <v>535.3781777541268</v>
      </c>
    </row>
    <row r="253" spans="1:16384" hidden="1" outlineLevel="2">
      <c r="E253" s="261" t="s">
        <v>626</v>
      </c>
      <c r="F253" s="261"/>
      <c r="G253" s="261" t="s">
        <v>170</v>
      </c>
      <c r="H253" s="261"/>
      <c r="I253" s="261"/>
      <c r="J253" s="261">
        <f t="shared" ref="J253:Q253" si="174" xml:space="preserve"> AVERAGE(J251:J252)</f>
        <v>0</v>
      </c>
      <c r="K253" s="261">
        <f t="shared" si="174"/>
        <v>0</v>
      </c>
      <c r="L253" s="261">
        <f t="shared" si="174"/>
        <v>0</v>
      </c>
      <c r="M253" s="261">
        <f t="shared" si="174"/>
        <v>663.86752556622309</v>
      </c>
      <c r="N253" s="261">
        <f t="shared" si="174"/>
        <v>632.75615741040292</v>
      </c>
      <c r="O253" s="261">
        <f t="shared" si="174"/>
        <v>603.20006945208877</v>
      </c>
      <c r="P253" s="261">
        <f t="shared" si="174"/>
        <v>575.11780297304153</v>
      </c>
      <c r="Q253" s="261">
        <f t="shared" si="174"/>
        <v>548.40272327098683</v>
      </c>
    </row>
    <row r="254" spans="1:16384" s="494" customFormat="1" hidden="1" outlineLevel="2">
      <c r="A254" s="498"/>
      <c r="B254" s="499"/>
      <c r="C254" s="500"/>
      <c r="D254" s="501"/>
      <c r="E254" s="502"/>
      <c r="F254" s="502"/>
      <c r="G254" s="502"/>
      <c r="H254" s="502"/>
      <c r="I254" s="502"/>
      <c r="J254" s="502"/>
      <c r="K254" s="502"/>
      <c r="L254" s="502"/>
      <c r="M254" s="502"/>
      <c r="N254" s="502"/>
      <c r="O254" s="502"/>
      <c r="P254" s="502"/>
      <c r="Q254" s="502"/>
    </row>
    <row r="255" spans="1:16384" hidden="1" outlineLevel="2">
      <c r="C255" s="86" t="s">
        <v>372</v>
      </c>
      <c r="F255" s="84"/>
      <c r="G255" s="84"/>
      <c r="H255" s="84"/>
      <c r="I255" s="84"/>
      <c r="J255" s="84"/>
      <c r="K255" s="84"/>
      <c r="L255" s="84"/>
      <c r="M255" s="84"/>
      <c r="N255" s="84"/>
      <c r="O255" s="84"/>
      <c r="P255" s="84"/>
      <c r="Q255" s="84"/>
    </row>
    <row r="256" spans="1:16384" hidden="1" outlineLevel="2">
      <c r="E256" s="84" t="str">
        <f t="shared" ref="E256:Q256" si="175" xml:space="preserve"> E249</f>
        <v>Closing RCV (CPIH inflated RCV) - WN - real</v>
      </c>
      <c r="F256" s="84">
        <f t="shared" si="175"/>
        <v>0</v>
      </c>
      <c r="G256" s="84" t="str">
        <f t="shared" si="175"/>
        <v>£m</v>
      </c>
      <c r="H256" s="84">
        <f t="shared" si="175"/>
        <v>0</v>
      </c>
      <c r="I256" s="84">
        <f t="shared" si="175"/>
        <v>0</v>
      </c>
      <c r="J256" s="84">
        <f t="shared" si="175"/>
        <v>0</v>
      </c>
      <c r="K256" s="84">
        <f t="shared" si="175"/>
        <v>0</v>
      </c>
      <c r="L256" s="84">
        <f t="shared" si="175"/>
        <v>0</v>
      </c>
      <c r="M256" s="84">
        <f t="shared" si="175"/>
        <v>647.92080544473652</v>
      </c>
      <c r="N256" s="84">
        <f t="shared" si="175"/>
        <v>617.5912676543619</v>
      </c>
      <c r="O256" s="84">
        <f t="shared" si="175"/>
        <v>588.80804908712628</v>
      </c>
      <c r="P256" s="84">
        <f t="shared" si="175"/>
        <v>561.4272687878464</v>
      </c>
      <c r="Q256" s="84">
        <f t="shared" si="175"/>
        <v>535.3781777541268</v>
      </c>
    </row>
    <row r="257" spans="1:17" s="188" customFormat="1" hidden="1" outlineLevel="2">
      <c r="A257" s="184"/>
      <c r="B257" s="219"/>
      <c r="C257" s="186"/>
      <c r="D257" s="187"/>
      <c r="E257" s="182" t="str">
        <f xml:space="preserve"> Inp!E$122</f>
        <v>RCV CPI(H) bf balance - WN - real</v>
      </c>
      <c r="F257" s="182">
        <f xml:space="preserve"> Inp!F$122</f>
        <v>0</v>
      </c>
      <c r="G257" s="182" t="str">
        <f xml:space="preserve"> Inp!G$122</f>
        <v>£m</v>
      </c>
      <c r="H257" s="182">
        <f xml:space="preserve"> Inp!H$122</f>
        <v>0</v>
      </c>
      <c r="I257" s="182">
        <f xml:space="preserve"> Inp!I$122</f>
        <v>0</v>
      </c>
      <c r="J257" s="182">
        <f xml:space="preserve"> Inp!J$122</f>
        <v>0</v>
      </c>
      <c r="K257" s="182">
        <f xml:space="preserve"> Inp!K$122</f>
        <v>0</v>
      </c>
      <c r="L257" s="182">
        <f xml:space="preserve"> Inp!L$122</f>
        <v>0</v>
      </c>
      <c r="M257" s="182">
        <f xml:space="preserve"> Inp!M$122</f>
        <v>646.69039471390101</v>
      </c>
      <c r="N257" s="182">
        <f xml:space="preserve"> Inp!N$122</f>
        <v>616.36061520181897</v>
      </c>
      <c r="O257" s="182">
        <f xml:space="preserve"> Inp!O$122</f>
        <v>587.57657447189399</v>
      </c>
      <c r="P257" s="182">
        <f xml:space="preserve"> Inp!P$122</f>
        <v>560.19550610150395</v>
      </c>
      <c r="Q257" s="182">
        <f xml:space="preserve"> Inp!Q$122</f>
        <v>534.14641506778401</v>
      </c>
    </row>
    <row r="258" spans="1:17" s="188" customFormat="1" hidden="1" outlineLevel="2">
      <c r="A258" s="184"/>
      <c r="B258" s="219"/>
      <c r="C258" s="186"/>
      <c r="D258" s="187"/>
      <c r="E258" s="182" t="str">
        <f xml:space="preserve"> Inp!E$118</f>
        <v>RCV other adjustments balance - WN - real</v>
      </c>
      <c r="F258" s="182">
        <f xml:space="preserve"> Inp!F$118</f>
        <v>0</v>
      </c>
      <c r="G258" s="182" t="str">
        <f xml:space="preserve"> Inp!G$118</f>
        <v>£m</v>
      </c>
      <c r="H258" s="182">
        <f xml:space="preserve"> Inp!H$118</f>
        <v>0</v>
      </c>
      <c r="I258" s="182">
        <f xml:space="preserve"> Inp!I$118</f>
        <v>0</v>
      </c>
      <c r="J258" s="182">
        <f xml:space="preserve"> Inp!J$118</f>
        <v>0</v>
      </c>
      <c r="K258" s="182">
        <f xml:space="preserve"> Inp!K$118</f>
        <v>0</v>
      </c>
      <c r="L258" s="182">
        <f xml:space="preserve"> Inp!L$118</f>
        <v>0</v>
      </c>
      <c r="M258" s="182">
        <f xml:space="preserve"> Inp!M$118</f>
        <v>1.2069382943915901</v>
      </c>
      <c r="N258" s="182">
        <f xml:space="preserve"> Inp!N$118</f>
        <v>1.2069382943915901</v>
      </c>
      <c r="O258" s="182">
        <f xml:space="preserve"> Inp!O$118</f>
        <v>1.2069382943915901</v>
      </c>
      <c r="P258" s="182">
        <f xml:space="preserve"> Inp!P$118</f>
        <v>1.2069382943915901</v>
      </c>
      <c r="Q258" s="182">
        <f xml:space="preserve"> Inp!Q$118</f>
        <v>1.2069382943915901</v>
      </c>
    </row>
    <row r="259" spans="1:17" s="241" customFormat="1" hidden="1" outlineLevel="2">
      <c r="A259" s="238"/>
      <c r="B259" s="221"/>
      <c r="C259" s="239"/>
      <c r="D259" s="240"/>
      <c r="E259" s="197" t="str">
        <f t="shared" ref="E259:Q259" si="176" xml:space="preserve"> E236</f>
        <v>Indexation on RCV - CPI(H) other adjustments balance - WN - real</v>
      </c>
      <c r="F259" s="197">
        <f t="shared" si="176"/>
        <v>0</v>
      </c>
      <c r="G259" s="197" t="str">
        <f t="shared" si="176"/>
        <v>£m</v>
      </c>
      <c r="H259" s="197">
        <f t="shared" si="176"/>
        <v>0</v>
      </c>
      <c r="I259" s="197">
        <f t="shared" si="176"/>
        <v>0</v>
      </c>
      <c r="J259" s="197">
        <f t="shared" si="176"/>
        <v>0</v>
      </c>
      <c r="K259" s="197">
        <f t="shared" si="176"/>
        <v>0</v>
      </c>
      <c r="L259" s="197">
        <f t="shared" si="176"/>
        <v>0</v>
      </c>
      <c r="M259" s="197">
        <f t="shared" si="176"/>
        <v>2.3472436444220132E-2</v>
      </c>
      <c r="N259" s="197">
        <f t="shared" si="176"/>
        <v>2.3714158151657807E-2</v>
      </c>
      <c r="O259" s="197">
        <f t="shared" si="176"/>
        <v>2.453632084031801E-2</v>
      </c>
      <c r="P259" s="197">
        <f t="shared" si="176"/>
        <v>2.48243919512478E-2</v>
      </c>
      <c r="Q259" s="197">
        <f t="shared" si="176"/>
        <v>2.4824391951248786E-2</v>
      </c>
    </row>
    <row r="260" spans="1:17" s="225" customFormat="1" hidden="1" outlineLevel="2">
      <c r="A260" s="220"/>
      <c r="B260" s="221"/>
      <c r="C260" s="222"/>
      <c r="D260" s="223"/>
      <c r="E260" s="224" t="s">
        <v>627</v>
      </c>
      <c r="G260" s="225" t="s">
        <v>570</v>
      </c>
      <c r="H260" s="248">
        <f xml:space="preserve"> SUM(J260:Q260)</f>
        <v>0</v>
      </c>
      <c r="I260" s="197"/>
      <c r="J260" s="225">
        <f xml:space="preserve"> IF(ROUND(J256,3) = ROUND((J257 + J258 + J259),3), 0, 1)</f>
        <v>0</v>
      </c>
      <c r="K260" s="225">
        <f t="shared" ref="K260:Q260" si="177" xml:space="preserve"> IF(ROUND(K256,3) = ROUND((K257 + K258 + K259),3), 0, 1)</f>
        <v>0</v>
      </c>
      <c r="L260" s="225">
        <f t="shared" si="177"/>
        <v>0</v>
      </c>
      <c r="M260" s="225">
        <f xml:space="preserve"> IF(ROUND(M256,3) = ROUND((M257 + M258 + M259),3), 0, 1)</f>
        <v>0</v>
      </c>
      <c r="N260" s="225">
        <f t="shared" si="177"/>
        <v>0</v>
      </c>
      <c r="O260" s="225">
        <f t="shared" si="177"/>
        <v>0</v>
      </c>
      <c r="P260" s="225">
        <f t="shared" si="177"/>
        <v>0</v>
      </c>
      <c r="Q260" s="225">
        <f t="shared" si="177"/>
        <v>0</v>
      </c>
    </row>
    <row r="261" spans="1:17" hidden="1" outlineLevel="2">
      <c r="F261" s="84"/>
      <c r="G261" s="84"/>
      <c r="H261" s="84"/>
      <c r="I261" s="84"/>
      <c r="J261" s="84"/>
      <c r="K261" s="84"/>
      <c r="L261" s="84"/>
      <c r="M261" s="84"/>
      <c r="N261" s="84"/>
      <c r="O261" s="84"/>
      <c r="P261" s="84"/>
      <c r="Q261" s="84"/>
    </row>
    <row r="262" spans="1:17" hidden="1" outlineLevel="1">
      <c r="F262" s="84"/>
      <c r="G262" s="84"/>
      <c r="H262" s="84"/>
      <c r="I262" s="84"/>
      <c r="J262" s="84"/>
      <c r="K262" s="84"/>
      <c r="L262" s="84"/>
      <c r="M262" s="84"/>
      <c r="N262" s="84"/>
      <c r="O262" s="84"/>
      <c r="P262" s="84"/>
      <c r="Q262" s="84"/>
    </row>
    <row r="263" spans="1:17" s="92" customFormat="1" hidden="1" outlineLevel="1" collapsed="1">
      <c r="A263" s="11"/>
      <c r="B263" s="12" t="s">
        <v>583</v>
      </c>
      <c r="C263" s="13"/>
      <c r="D263" s="14"/>
      <c r="E263" s="91"/>
      <c r="G263" s="93"/>
    </row>
    <row r="264" spans="1:17" s="92" customFormat="1" hidden="1" outlineLevel="2">
      <c r="A264" s="11"/>
      <c r="B264" s="12"/>
      <c r="C264" s="13"/>
      <c r="D264" s="115"/>
      <c r="E264" s="91"/>
      <c r="G264" s="93"/>
    </row>
    <row r="265" spans="1:17" s="231" customFormat="1" hidden="1" outlineLevel="2">
      <c r="A265" s="226"/>
      <c r="B265" s="227"/>
      <c r="C265" s="228"/>
      <c r="D265" s="229"/>
      <c r="E265" s="230" t="str">
        <f xml:space="preserve"> Inp!E$123</f>
        <v>RCV additions balance BEG - WN - nominal</v>
      </c>
      <c r="F265" s="230">
        <f xml:space="preserve"> Inp!F$123</f>
        <v>0</v>
      </c>
      <c r="G265" s="230" t="str">
        <f xml:space="preserve"> Inp!G$123</f>
        <v>£m</v>
      </c>
      <c r="H265" s="230">
        <f xml:space="preserve"> Inp!H$123</f>
        <v>0</v>
      </c>
      <c r="I265" s="230">
        <f xml:space="preserve"> Inp!I$123</f>
        <v>0</v>
      </c>
      <c r="J265" s="230">
        <f xml:space="preserve"> Inp!J$123</f>
        <v>0</v>
      </c>
      <c r="K265" s="230">
        <f xml:space="preserve"> Inp!K$123</f>
        <v>0</v>
      </c>
      <c r="L265" s="230">
        <f xml:space="preserve"> Inp!L$123</f>
        <v>0</v>
      </c>
      <c r="M265" s="230">
        <f xml:space="preserve"> Inp!M$123</f>
        <v>0</v>
      </c>
      <c r="N265" s="230">
        <f xml:space="preserve"> Inp!N$123</f>
        <v>53.855880317681098</v>
      </c>
      <c r="O265" s="230">
        <f xml:space="preserve"> Inp!O$123</f>
        <v>118.919010736787</v>
      </c>
      <c r="P265" s="230">
        <f xml:space="preserve"> Inp!P$123</f>
        <v>199.41110355504401</v>
      </c>
      <c r="Q265" s="230">
        <f xml:space="preserve"> Inp!Q$123</f>
        <v>274.99375728075</v>
      </c>
    </row>
    <row r="266" spans="1:17" s="231" customFormat="1" hidden="1" outlineLevel="2">
      <c r="A266" s="226"/>
      <c r="B266" s="227"/>
      <c r="C266" s="228"/>
      <c r="D266" s="229"/>
      <c r="E266" s="230" t="str">
        <f xml:space="preserve"> Inp!E$124</f>
        <v>Indexation of RCV additions b/f - WN - nominal</v>
      </c>
      <c r="F266" s="230">
        <f xml:space="preserve"> Inp!F$124</f>
        <v>0</v>
      </c>
      <c r="G266" s="230" t="str">
        <f xml:space="preserve"> Inp!G$124</f>
        <v>£m</v>
      </c>
      <c r="H266" s="230">
        <f xml:space="preserve"> Inp!H$124</f>
        <v>0</v>
      </c>
      <c r="I266" s="230">
        <f xml:space="preserve"> Inp!I$124</f>
        <v>0</v>
      </c>
      <c r="J266" s="230">
        <f xml:space="preserve"> Inp!J$124</f>
        <v>0</v>
      </c>
      <c r="K266" s="230">
        <f xml:space="preserve"> Inp!K$124</f>
        <v>0</v>
      </c>
      <c r="L266" s="230">
        <f xml:space="preserve"> Inp!L$124</f>
        <v>0</v>
      </c>
      <c r="M266" s="230">
        <f xml:space="preserve"> Inp!M$124</f>
        <v>0</v>
      </c>
      <c r="N266" s="230">
        <f xml:space="preserve"> Inp!N$124</f>
        <v>1.07937864360069</v>
      </c>
      <c r="O266" s="230">
        <f xml:space="preserve"> Inp!O$124</f>
        <v>2.4677183113011001</v>
      </c>
      <c r="P266" s="230">
        <f xml:space="preserve"> Inp!P$124</f>
        <v>4.18763317465603</v>
      </c>
      <c r="Q266" s="230">
        <f xml:space="preserve"> Inp!Q$124</f>
        <v>5.7748689028961602</v>
      </c>
    </row>
    <row r="267" spans="1:17" s="231" customFormat="1" hidden="1" outlineLevel="2">
      <c r="A267" s="226"/>
      <c r="B267" s="227"/>
      <c r="C267" s="228"/>
      <c r="D267" s="229"/>
      <c r="E267" s="230" t="str">
        <f xml:space="preserve"> Inp!E$125</f>
        <v>Water network: Non-PAYG Totex - nominal</v>
      </c>
      <c r="F267" s="230">
        <f xml:space="preserve"> Inp!F$125</f>
        <v>0</v>
      </c>
      <c r="G267" s="230" t="str">
        <f xml:space="preserve"> Inp!G$125</f>
        <v>£m</v>
      </c>
      <c r="H267" s="230">
        <f xml:space="preserve"> Inp!H$125</f>
        <v>0</v>
      </c>
      <c r="I267" s="230">
        <f xml:space="preserve"> Inp!I$125</f>
        <v>0</v>
      </c>
      <c r="J267" s="230">
        <f xml:space="preserve"> Inp!J$125</f>
        <v>0</v>
      </c>
      <c r="K267" s="230">
        <f xml:space="preserve"> Inp!K$125</f>
        <v>0</v>
      </c>
      <c r="L267" s="230">
        <f xml:space="preserve"> Inp!L$125</f>
        <v>0</v>
      </c>
      <c r="M267" s="230">
        <f xml:space="preserve"> Inp!M$125</f>
        <v>55.151951170180297</v>
      </c>
      <c r="N267" s="230">
        <f xml:space="preserve"> Inp!N$125</f>
        <v>68.158533020110696</v>
      </c>
      <c r="O267" s="230">
        <f xml:space="preserve"> Inp!O$125</f>
        <v>85.694091796960393</v>
      </c>
      <c r="P267" s="230">
        <f xml:space="preserve"> Inp!P$125</f>
        <v>82.812247038655599</v>
      </c>
      <c r="Q267" s="230">
        <f xml:space="preserve"> Inp!Q$125</f>
        <v>80.490576442997195</v>
      </c>
    </row>
    <row r="268" spans="1:17" s="231" customFormat="1" hidden="1" outlineLevel="2">
      <c r="A268" s="226"/>
      <c r="B268" s="227"/>
      <c r="C268" s="228"/>
      <c r="D268" s="229"/>
      <c r="E268" s="230" t="str">
        <f xml:space="preserve"> Inp!E$126</f>
        <v>RCV additions depreciation - WN - nominal POS</v>
      </c>
      <c r="F268" s="230">
        <f xml:space="preserve"> Inp!F$126</f>
        <v>0</v>
      </c>
      <c r="G268" s="230" t="str">
        <f xml:space="preserve"> Inp!G$126</f>
        <v>£m</v>
      </c>
      <c r="H268" s="230">
        <f xml:space="preserve"> Inp!H$126</f>
        <v>0</v>
      </c>
      <c r="I268" s="230">
        <f xml:space="preserve"> Inp!I$126</f>
        <v>0</v>
      </c>
      <c r="J268" s="230">
        <f xml:space="preserve"> Inp!J$126</f>
        <v>0</v>
      </c>
      <c r="K268" s="230">
        <f xml:space="preserve"> Inp!K$126</f>
        <v>0</v>
      </c>
      <c r="L268" s="230">
        <f xml:space="preserve"> Inp!L$126</f>
        <v>0</v>
      </c>
      <c r="M268" s="230">
        <f xml:space="preserve"> Inp!M$126</f>
        <v>1.2960708524992399</v>
      </c>
      <c r="N268" s="230">
        <f xml:space="preserve"> Inp!N$126</f>
        <v>4.1747812446057102</v>
      </c>
      <c r="O268" s="230">
        <f xml:space="preserve"> Inp!O$126</f>
        <v>7.6697172900047299</v>
      </c>
      <c r="P268" s="230">
        <f xml:space="preserve"> Inp!P$126</f>
        <v>11.417226487604699</v>
      </c>
      <c r="Q268" s="230">
        <f xml:space="preserve"> Inp!Q$126</f>
        <v>14.9271470198393</v>
      </c>
    </row>
    <row r="269" spans="1:17" s="260" customFormat="1" hidden="1" outlineLevel="2">
      <c r="A269" s="257"/>
      <c r="B269" s="258"/>
      <c r="C269" s="259"/>
      <c r="D269" s="256"/>
      <c r="E269" s="273" t="str">
        <f>Time!E$39</f>
        <v>Acquisition / initial balance date flag</v>
      </c>
      <c r="F269" s="273">
        <f>Time!F$39</f>
        <v>0</v>
      </c>
      <c r="G269" s="273" t="str">
        <f>Time!G$39</f>
        <v>flag</v>
      </c>
      <c r="H269" s="273">
        <f>Time!H$39</f>
        <v>1</v>
      </c>
      <c r="I269" s="273">
        <f>Time!I$39</f>
        <v>0</v>
      </c>
      <c r="J269" s="273">
        <f>Time!J$39</f>
        <v>0</v>
      </c>
      <c r="K269" s="273">
        <f>Time!K$39</f>
        <v>0</v>
      </c>
      <c r="L269" s="273">
        <f>Time!L$39</f>
        <v>1</v>
      </c>
      <c r="M269" s="273">
        <f>Time!M$39</f>
        <v>0</v>
      </c>
      <c r="N269" s="273">
        <f>Time!N$39</f>
        <v>0</v>
      </c>
      <c r="O269" s="273">
        <f>Time!O$39</f>
        <v>0</v>
      </c>
      <c r="P269" s="273">
        <f>Time!P$39</f>
        <v>0</v>
      </c>
      <c r="Q269" s="273">
        <f>Time!Q$39</f>
        <v>0</v>
      </c>
    </row>
    <row r="270" spans="1:17" s="260" customFormat="1" hidden="1" outlineLevel="2">
      <c r="A270" s="257"/>
      <c r="B270" s="258"/>
      <c r="C270" s="259"/>
      <c r="D270" s="256"/>
      <c r="E270" s="197" t="s">
        <v>628</v>
      </c>
      <c r="F270" s="279"/>
      <c r="G270" s="197" t="s">
        <v>170</v>
      </c>
      <c r="H270" s="279"/>
      <c r="I270" s="279"/>
      <c r="J270" s="279">
        <f t="shared" ref="J270" si="178" xml:space="preserve"> IF(J269 = 1, K265 * J269, 0)</f>
        <v>0</v>
      </c>
      <c r="K270" s="279">
        <f t="shared" ref="K270" si="179" xml:space="preserve"> IF(K269 = 1, L265 * K269, 0)</f>
        <v>0</v>
      </c>
      <c r="L270" s="279">
        <f xml:space="preserve"> IF(L269 = 1, M265 * L269, 0)</f>
        <v>0</v>
      </c>
      <c r="M270" s="279">
        <f t="shared" ref="M270" si="180" xml:space="preserve"> IF(M269 = 1, N265 * M269, 0)</f>
        <v>0</v>
      </c>
      <c r="N270" s="279">
        <f t="shared" ref="N270" si="181" xml:space="preserve"> IF(N269 = 1, O265 * N269, 0)</f>
        <v>0</v>
      </c>
      <c r="O270" s="279">
        <f t="shared" ref="O270" si="182" xml:space="preserve"> IF(O269 = 1, P265 * O269, 0)</f>
        <v>0</v>
      </c>
      <c r="P270" s="279">
        <f t="shared" ref="P270" si="183" xml:space="preserve"> IF(P269 = 1, Q265 * P269, 0)</f>
        <v>0</v>
      </c>
      <c r="Q270" s="279">
        <f t="shared" ref="Q270" si="184" xml:space="preserve"> IF(Q269 = 1, R265 * Q269, 0)</f>
        <v>0</v>
      </c>
    </row>
    <row r="271" spans="1:17" s="92" customFormat="1" hidden="1" outlineLevel="2">
      <c r="A271" s="11"/>
      <c r="B271" s="12"/>
      <c r="C271" s="13"/>
      <c r="D271" s="115"/>
      <c r="E271" s="91"/>
      <c r="G271" s="93"/>
    </row>
    <row r="272" spans="1:17" s="188" customFormat="1" hidden="1" outlineLevel="2">
      <c r="A272" s="184"/>
      <c r="B272" s="217"/>
      <c r="C272" s="186"/>
      <c r="D272" s="187"/>
      <c r="E272" s="182" t="str">
        <f>Index!E$85</f>
        <v>CPIH index (PR19FD) - FYA - inflate from FYA 2017-18</v>
      </c>
      <c r="F272" s="182">
        <f>Index!F$85</f>
        <v>0</v>
      </c>
      <c r="G272" s="182" t="str">
        <f>Index!G$85</f>
        <v>Factor</v>
      </c>
      <c r="H272" s="182">
        <f>Index!H$85</f>
        <v>0</v>
      </c>
      <c r="I272" s="182">
        <f>Index!I$85</f>
        <v>0</v>
      </c>
      <c r="J272" s="182">
        <f>Index!J$85</f>
        <v>1</v>
      </c>
      <c r="K272" s="182">
        <f>Index!K$85</f>
        <v>1.0212697905005599</v>
      </c>
      <c r="L272" s="182">
        <f>Index!L$85</f>
        <v>1.0416029201511179</v>
      </c>
      <c r="M272" s="182">
        <f>Index!M$85</f>
        <v>1.0622616980779827</v>
      </c>
      <c r="N272" s="182">
        <f>Index!N$85</f>
        <v>1.0835515290872799</v>
      </c>
      <c r="O272" s="182">
        <f>Index!O$85</f>
        <v>1.1060365794841869</v>
      </c>
      <c r="P272" s="182">
        <f>Index!P$85</f>
        <v>1.1292633476533553</v>
      </c>
      <c r="Q272" s="182">
        <f>Index!Q$85</f>
        <v>1.1529778779540774</v>
      </c>
    </row>
    <row r="273" spans="1:17" s="237" customFormat="1" hidden="1" outlineLevel="2">
      <c r="A273" s="232"/>
      <c r="B273" s="233"/>
      <c r="C273" s="234"/>
      <c r="D273" s="235"/>
      <c r="E273" s="236"/>
    </row>
    <row r="274" spans="1:17" s="237" customFormat="1" hidden="1" outlineLevel="2">
      <c r="A274" s="232"/>
      <c r="B274" s="233"/>
      <c r="C274" s="234"/>
      <c r="D274" s="235"/>
      <c r="E274" s="197" t="s">
        <v>629</v>
      </c>
      <c r="G274" s="237" t="s">
        <v>170</v>
      </c>
      <c r="J274" s="314">
        <f t="shared" ref="J274:Q274" si="185" xml:space="preserve"> J270 / J272</f>
        <v>0</v>
      </c>
      <c r="K274" s="314">
        <f t="shared" si="185"/>
        <v>0</v>
      </c>
      <c r="L274" s="314">
        <f xml:space="preserve"> L270 / L272</f>
        <v>0</v>
      </c>
      <c r="M274" s="314">
        <f t="shared" si="185"/>
        <v>0</v>
      </c>
      <c r="N274" s="314">
        <f t="shared" si="185"/>
        <v>0</v>
      </c>
      <c r="O274" s="314">
        <f t="shared" si="185"/>
        <v>0</v>
      </c>
      <c r="P274" s="314">
        <f t="shared" si="185"/>
        <v>0</v>
      </c>
      <c r="Q274" s="314">
        <f t="shared" si="185"/>
        <v>0</v>
      </c>
    </row>
    <row r="275" spans="1:17" s="237" customFormat="1" hidden="1" outlineLevel="2">
      <c r="A275" s="232"/>
      <c r="B275" s="233"/>
      <c r="C275" s="234"/>
      <c r="D275" s="235"/>
      <c r="E275" s="236" t="s">
        <v>630</v>
      </c>
      <c r="G275" s="237" t="s">
        <v>170</v>
      </c>
      <c r="J275" s="84">
        <f t="shared" ref="J275:Q275" si="186" xml:space="preserve"> J265 / J272</f>
        <v>0</v>
      </c>
      <c r="K275" s="84">
        <f t="shared" si="186"/>
        <v>0</v>
      </c>
      <c r="L275" s="84">
        <f t="shared" si="186"/>
        <v>0</v>
      </c>
      <c r="M275" s="84">
        <f t="shared" si="186"/>
        <v>0</v>
      </c>
      <c r="N275" s="84">
        <f t="shared" si="186"/>
        <v>49.70310951713217</v>
      </c>
      <c r="O275" s="84">
        <f t="shared" si="186"/>
        <v>107.51815350650182</v>
      </c>
      <c r="P275" s="84">
        <f t="shared" si="186"/>
        <v>176.58511982118833</v>
      </c>
      <c r="Q275" s="84">
        <f t="shared" si="186"/>
        <v>238.5074011729676</v>
      </c>
    </row>
    <row r="276" spans="1:17" s="237" customFormat="1" hidden="1" outlineLevel="2">
      <c r="A276" s="232"/>
      <c r="B276" s="233"/>
      <c r="C276" s="234"/>
      <c r="D276" s="235"/>
      <c r="E276" s="236" t="s">
        <v>631</v>
      </c>
      <c r="G276" s="237" t="s">
        <v>170</v>
      </c>
      <c r="J276" s="84">
        <f t="shared" ref="J276:Q276" si="187" xml:space="preserve"> J266 / J272</f>
        <v>0</v>
      </c>
      <c r="K276" s="84">
        <f t="shared" si="187"/>
        <v>0</v>
      </c>
      <c r="L276" s="84">
        <f t="shared" si="187"/>
        <v>0</v>
      </c>
      <c r="M276" s="84">
        <f t="shared" si="187"/>
        <v>0</v>
      </c>
      <c r="N276" s="84">
        <f t="shared" si="187"/>
        <v>0.99614888136413327</v>
      </c>
      <c r="O276" s="84">
        <f t="shared" si="187"/>
        <v>2.2311362545097282</v>
      </c>
      <c r="P276" s="84">
        <f t="shared" si="187"/>
        <v>3.7082875162450488</v>
      </c>
      <c r="Q276" s="84">
        <f t="shared" si="187"/>
        <v>5.0086554246326749</v>
      </c>
    </row>
    <row r="277" spans="1:17" s="237" customFormat="1" hidden="1" outlineLevel="2">
      <c r="A277" s="232"/>
      <c r="B277" s="233"/>
      <c r="C277" s="234"/>
      <c r="D277" s="235"/>
      <c r="E277" s="236" t="s">
        <v>632</v>
      </c>
      <c r="G277" s="237" t="s">
        <v>170</v>
      </c>
      <c r="J277" s="84">
        <f t="shared" ref="J277:Q277" si="188" xml:space="preserve"> J267 / J272</f>
        <v>0</v>
      </c>
      <c r="K277" s="84">
        <f t="shared" si="188"/>
        <v>0</v>
      </c>
      <c r="L277" s="84">
        <f t="shared" si="188"/>
        <v>0</v>
      </c>
      <c r="M277" s="84">
        <f t="shared" si="188"/>
        <v>51.919363439320286</v>
      </c>
      <c r="N277" s="84">
        <f t="shared" si="188"/>
        <v>62.902899576472784</v>
      </c>
      <c r="O277" s="84">
        <f t="shared" si="188"/>
        <v>77.478533157488187</v>
      </c>
      <c r="P277" s="84">
        <f t="shared" si="188"/>
        <v>73.332980487449674</v>
      </c>
      <c r="Q277" s="84">
        <f t="shared" si="188"/>
        <v>69.811032789133094</v>
      </c>
    </row>
    <row r="278" spans="1:17" s="237" customFormat="1" hidden="1" outlineLevel="2">
      <c r="A278" s="232"/>
      <c r="B278" s="233"/>
      <c r="C278" s="234"/>
      <c r="D278" s="235"/>
      <c r="E278" s="236" t="s">
        <v>633</v>
      </c>
      <c r="G278" s="237" t="s">
        <v>170</v>
      </c>
      <c r="J278" s="84">
        <f t="shared" ref="J278:Q278" si="189" xml:space="preserve"> J268 / J272</f>
        <v>0</v>
      </c>
      <c r="K278" s="84">
        <f t="shared" si="189"/>
        <v>0</v>
      </c>
      <c r="L278" s="84">
        <f t="shared" si="189"/>
        <v>0</v>
      </c>
      <c r="M278" s="84">
        <f t="shared" si="189"/>
        <v>1.2201050408240295</v>
      </c>
      <c r="N278" s="84">
        <f t="shared" si="189"/>
        <v>3.8528682139577621</v>
      </c>
      <c r="O278" s="84">
        <f t="shared" si="189"/>
        <v>6.9344155810665793</v>
      </c>
      <c r="P278" s="84">
        <f t="shared" si="189"/>
        <v>10.110331227281975</v>
      </c>
      <c r="Q278" s="84">
        <f t="shared" si="189"/>
        <v>12.946603144135816</v>
      </c>
    </row>
    <row r="279" spans="1:17" s="237" customFormat="1" hidden="1" outlineLevel="2">
      <c r="A279" s="232"/>
      <c r="B279" s="233"/>
      <c r="C279" s="234"/>
      <c r="D279" s="235"/>
      <c r="E279" s="236"/>
      <c r="J279" s="84"/>
      <c r="K279" s="84"/>
      <c r="L279" s="84"/>
      <c r="M279" s="84"/>
      <c r="N279" s="84"/>
      <c r="O279" s="84"/>
      <c r="P279" s="84"/>
      <c r="Q279" s="84"/>
    </row>
    <row r="280" spans="1:17" s="237" customFormat="1" hidden="1" outlineLevel="2">
      <c r="A280" s="232"/>
      <c r="B280" s="233"/>
      <c r="C280" s="234"/>
      <c r="D280" s="235"/>
      <c r="E280" s="236" t="str">
        <f t="shared" ref="E280:Q280" si="190" xml:space="preserve"> E275</f>
        <v>RCV additions balance BEG - WN - real</v>
      </c>
      <c r="F280" s="236">
        <f t="shared" si="190"/>
        <v>0</v>
      </c>
      <c r="G280" s="236" t="str">
        <f t="shared" si="190"/>
        <v>£m</v>
      </c>
      <c r="H280" s="236">
        <f t="shared" si="190"/>
        <v>0</v>
      </c>
      <c r="I280" s="236">
        <f t="shared" si="190"/>
        <v>0</v>
      </c>
      <c r="J280" s="236">
        <f t="shared" si="190"/>
        <v>0</v>
      </c>
      <c r="K280" s="236">
        <f t="shared" si="190"/>
        <v>0</v>
      </c>
      <c r="L280" s="236">
        <f t="shared" si="190"/>
        <v>0</v>
      </c>
      <c r="M280" s="236">
        <f t="shared" si="190"/>
        <v>0</v>
      </c>
      <c r="N280" s="236">
        <f t="shared" si="190"/>
        <v>49.70310951713217</v>
      </c>
      <c r="O280" s="236">
        <f t="shared" si="190"/>
        <v>107.51815350650182</v>
      </c>
      <c r="P280" s="236">
        <f t="shared" si="190"/>
        <v>176.58511982118833</v>
      </c>
      <c r="Q280" s="236">
        <f t="shared" si="190"/>
        <v>238.5074011729676</v>
      </c>
    </row>
    <row r="281" spans="1:17" s="237" customFormat="1" hidden="1" outlineLevel="2">
      <c r="A281" s="232"/>
      <c r="B281" s="233"/>
      <c r="C281" s="234"/>
      <c r="D281" s="235" t="s">
        <v>565</v>
      </c>
      <c r="E281" s="236" t="str">
        <f t="shared" ref="E281:Q281" si="191" xml:space="preserve"> E276</f>
        <v>Indexation of RCV additions b/f - WN - real</v>
      </c>
      <c r="F281" s="236">
        <f t="shared" si="191"/>
        <v>0</v>
      </c>
      <c r="G281" s="236" t="str">
        <f t="shared" si="191"/>
        <v>£m</v>
      </c>
      <c r="H281" s="236">
        <f t="shared" si="191"/>
        <v>0</v>
      </c>
      <c r="I281" s="236">
        <f t="shared" si="191"/>
        <v>0</v>
      </c>
      <c r="J281" s="236">
        <f t="shared" si="191"/>
        <v>0</v>
      </c>
      <c r="K281" s="236">
        <f t="shared" si="191"/>
        <v>0</v>
      </c>
      <c r="L281" s="236">
        <f t="shared" si="191"/>
        <v>0</v>
      </c>
      <c r="M281" s="236">
        <f t="shared" si="191"/>
        <v>0</v>
      </c>
      <c r="N281" s="236">
        <f t="shared" si="191"/>
        <v>0.99614888136413327</v>
      </c>
      <c r="O281" s="236">
        <f t="shared" si="191"/>
        <v>2.2311362545097282</v>
      </c>
      <c r="P281" s="236">
        <f t="shared" si="191"/>
        <v>3.7082875162450488</v>
      </c>
      <c r="Q281" s="236">
        <f t="shared" si="191"/>
        <v>5.0086554246326749</v>
      </c>
    </row>
    <row r="282" spans="1:17" hidden="1" outlineLevel="2">
      <c r="E282" s="212" t="s">
        <v>634</v>
      </c>
      <c r="F282" s="212"/>
      <c r="G282" s="212" t="s">
        <v>170</v>
      </c>
      <c r="H282" s="212"/>
      <c r="I282" s="212"/>
      <c r="J282" s="212">
        <f t="shared" ref="J282:Q282" si="192" xml:space="preserve"> SUM(J280:J281)</f>
        <v>0</v>
      </c>
      <c r="K282" s="212">
        <f t="shared" si="192"/>
        <v>0</v>
      </c>
      <c r="L282" s="212">
        <f t="shared" si="192"/>
        <v>0</v>
      </c>
      <c r="M282" s="212">
        <f t="shared" si="192"/>
        <v>0</v>
      </c>
      <c r="N282" s="212">
        <f t="shared" si="192"/>
        <v>50.699258398496305</v>
      </c>
      <c r="O282" s="212">
        <f t="shared" si="192"/>
        <v>109.74928976101154</v>
      </c>
      <c r="P282" s="212">
        <f t="shared" si="192"/>
        <v>180.29340733743337</v>
      </c>
      <c r="Q282" s="212">
        <f t="shared" si="192"/>
        <v>243.51605659760028</v>
      </c>
    </row>
    <row r="283" spans="1:17" s="237" customFormat="1" hidden="1" outlineLevel="2">
      <c r="A283" s="232"/>
      <c r="B283" s="233"/>
      <c r="C283" s="234"/>
      <c r="D283" s="235"/>
      <c r="E283" s="236"/>
      <c r="J283" s="84"/>
      <c r="K283" s="84"/>
      <c r="L283" s="84"/>
      <c r="M283" s="84"/>
      <c r="N283" s="84"/>
      <c r="O283" s="84"/>
      <c r="P283" s="84"/>
      <c r="Q283" s="84"/>
    </row>
    <row r="284" spans="1:17" s="237" customFormat="1" hidden="1" outlineLevel="2">
      <c r="A284" s="232"/>
      <c r="B284" s="233"/>
      <c r="C284" s="234"/>
      <c r="D284" s="235"/>
      <c r="E284" s="262" t="str">
        <f t="shared" ref="E284:Q284" si="193" xml:space="preserve"> E282</f>
        <v>Opening RCV (Post 2020 investment RCV) - WN - real</v>
      </c>
      <c r="F284" s="262">
        <f t="shared" si="193"/>
        <v>0</v>
      </c>
      <c r="G284" s="262" t="str">
        <f t="shared" si="193"/>
        <v>£m</v>
      </c>
      <c r="H284" s="262">
        <f t="shared" si="193"/>
        <v>0</v>
      </c>
      <c r="I284" s="262">
        <f t="shared" si="193"/>
        <v>0</v>
      </c>
      <c r="J284" s="262">
        <f t="shared" si="193"/>
        <v>0</v>
      </c>
      <c r="K284" s="262">
        <f t="shared" si="193"/>
        <v>0</v>
      </c>
      <c r="L284" s="262">
        <f t="shared" si="193"/>
        <v>0</v>
      </c>
      <c r="M284" s="262">
        <f t="shared" si="193"/>
        <v>0</v>
      </c>
      <c r="N284" s="262">
        <f t="shared" si="193"/>
        <v>50.699258398496305</v>
      </c>
      <c r="O284" s="262">
        <f t="shared" si="193"/>
        <v>109.74928976101154</v>
      </c>
      <c r="P284" s="262">
        <f t="shared" si="193"/>
        <v>180.29340733743337</v>
      </c>
      <c r="Q284" s="262">
        <f t="shared" si="193"/>
        <v>243.51605659760028</v>
      </c>
    </row>
    <row r="285" spans="1:17" s="237" customFormat="1" hidden="1" outlineLevel="2">
      <c r="A285" s="232"/>
      <c r="B285" s="233"/>
      <c r="C285" s="234"/>
      <c r="D285" s="235" t="s">
        <v>565</v>
      </c>
      <c r="E285" s="262" t="str">
        <f t="shared" ref="E285:Q285" si="194" xml:space="preserve"> E277</f>
        <v>Water network: Non-PAYG Totex - real</v>
      </c>
      <c r="F285" s="262">
        <f t="shared" si="194"/>
        <v>0</v>
      </c>
      <c r="G285" s="262" t="str">
        <f t="shared" si="194"/>
        <v>£m</v>
      </c>
      <c r="H285" s="262">
        <f t="shared" si="194"/>
        <v>0</v>
      </c>
      <c r="I285" s="262">
        <f t="shared" si="194"/>
        <v>0</v>
      </c>
      <c r="J285" s="262">
        <f t="shared" si="194"/>
        <v>0</v>
      </c>
      <c r="K285" s="262">
        <f t="shared" si="194"/>
        <v>0</v>
      </c>
      <c r="L285" s="262">
        <f t="shared" si="194"/>
        <v>0</v>
      </c>
      <c r="M285" s="262">
        <f t="shared" si="194"/>
        <v>51.919363439320286</v>
      </c>
      <c r="N285" s="262">
        <f t="shared" si="194"/>
        <v>62.902899576472784</v>
      </c>
      <c r="O285" s="262">
        <f t="shared" si="194"/>
        <v>77.478533157488187</v>
      </c>
      <c r="P285" s="262">
        <f t="shared" si="194"/>
        <v>73.332980487449674</v>
      </c>
      <c r="Q285" s="262">
        <f t="shared" si="194"/>
        <v>69.811032789133094</v>
      </c>
    </row>
    <row r="286" spans="1:17" s="237" customFormat="1" hidden="1" outlineLevel="2">
      <c r="A286" s="232"/>
      <c r="B286" s="233"/>
      <c r="C286" s="234"/>
      <c r="D286" s="235" t="s">
        <v>473</v>
      </c>
      <c r="E286" s="262" t="str">
        <f t="shared" ref="E286:Q286" si="195" xml:space="preserve"> E278</f>
        <v>RCV additions depreciation - WN - real POS</v>
      </c>
      <c r="F286" s="262">
        <f t="shared" si="195"/>
        <v>0</v>
      </c>
      <c r="G286" s="262" t="str">
        <f t="shared" si="195"/>
        <v>£m</v>
      </c>
      <c r="H286" s="262">
        <f t="shared" si="195"/>
        <v>0</v>
      </c>
      <c r="I286" s="262">
        <f t="shared" si="195"/>
        <v>0</v>
      </c>
      <c r="J286" s="262">
        <f t="shared" si="195"/>
        <v>0</v>
      </c>
      <c r="K286" s="262">
        <f t="shared" si="195"/>
        <v>0</v>
      </c>
      <c r="L286" s="262">
        <f t="shared" si="195"/>
        <v>0</v>
      </c>
      <c r="M286" s="262">
        <f t="shared" si="195"/>
        <v>1.2201050408240295</v>
      </c>
      <c r="N286" s="262">
        <f t="shared" si="195"/>
        <v>3.8528682139577621</v>
      </c>
      <c r="O286" s="262">
        <f t="shared" si="195"/>
        <v>6.9344155810665793</v>
      </c>
      <c r="P286" s="262">
        <f t="shared" si="195"/>
        <v>10.110331227281975</v>
      </c>
      <c r="Q286" s="262">
        <f t="shared" si="195"/>
        <v>12.946603144135816</v>
      </c>
    </row>
    <row r="287" spans="1:17" hidden="1" outlineLevel="2">
      <c r="E287" s="261" t="s">
        <v>635</v>
      </c>
      <c r="F287" s="261"/>
      <c r="G287" s="261" t="s">
        <v>170</v>
      </c>
      <c r="H287" s="261"/>
      <c r="I287" s="261"/>
      <c r="J287" s="261">
        <f t="shared" ref="J287:Q287" si="196" xml:space="preserve"> J284 + J285 - J286</f>
        <v>0</v>
      </c>
      <c r="K287" s="261">
        <f t="shared" si="196"/>
        <v>0</v>
      </c>
      <c r="L287" s="261">
        <f t="shared" si="196"/>
        <v>0</v>
      </c>
      <c r="M287" s="261">
        <f t="shared" si="196"/>
        <v>50.699258398496255</v>
      </c>
      <c r="N287" s="261">
        <f t="shared" si="196"/>
        <v>109.74928976101133</v>
      </c>
      <c r="O287" s="261">
        <f t="shared" si="196"/>
        <v>180.29340733743314</v>
      </c>
      <c r="P287" s="261">
        <f t="shared" si="196"/>
        <v>243.51605659760105</v>
      </c>
      <c r="Q287" s="261">
        <f t="shared" si="196"/>
        <v>300.38048624259761</v>
      </c>
    </row>
    <row r="288" spans="1:17" hidden="1" outlineLevel="2"/>
    <row r="289" spans="1:17" hidden="1" outlineLevel="2">
      <c r="E289" s="84" t="str">
        <f t="shared" ref="E289:Q289" si="197" xml:space="preserve"> E282</f>
        <v>Opening RCV (Post 2020 investment RCV) - WN - real</v>
      </c>
      <c r="F289" s="84">
        <f t="shared" si="197"/>
        <v>0</v>
      </c>
      <c r="G289" s="84" t="str">
        <f t="shared" si="197"/>
        <v>£m</v>
      </c>
      <c r="H289" s="84">
        <f t="shared" si="197"/>
        <v>0</v>
      </c>
      <c r="I289" s="84">
        <f t="shared" si="197"/>
        <v>0</v>
      </c>
      <c r="J289" s="84">
        <f t="shared" si="197"/>
        <v>0</v>
      </c>
      <c r="K289" s="84">
        <f t="shared" si="197"/>
        <v>0</v>
      </c>
      <c r="L289" s="84">
        <f t="shared" si="197"/>
        <v>0</v>
      </c>
      <c r="M289" s="84">
        <f t="shared" si="197"/>
        <v>0</v>
      </c>
      <c r="N289" s="84">
        <f t="shared" si="197"/>
        <v>50.699258398496305</v>
      </c>
      <c r="O289" s="84">
        <f t="shared" si="197"/>
        <v>109.74928976101154</v>
      </c>
      <c r="P289" s="84">
        <f t="shared" si="197"/>
        <v>180.29340733743337</v>
      </c>
      <c r="Q289" s="84">
        <f t="shared" si="197"/>
        <v>243.51605659760028</v>
      </c>
    </row>
    <row r="290" spans="1:17" hidden="1" outlineLevel="2">
      <c r="E290" s="84" t="str">
        <f t="shared" ref="E290:Q290" si="198" xml:space="preserve"> E287</f>
        <v>Closing RCV (Post 2020 investment RCV) - WN - real</v>
      </c>
      <c r="F290" s="84">
        <f t="shared" si="198"/>
        <v>0</v>
      </c>
      <c r="G290" s="84" t="str">
        <f t="shared" si="198"/>
        <v>£m</v>
      </c>
      <c r="H290" s="84">
        <f t="shared" si="198"/>
        <v>0</v>
      </c>
      <c r="I290" s="84">
        <f t="shared" si="198"/>
        <v>0</v>
      </c>
      <c r="J290" s="84">
        <f t="shared" si="198"/>
        <v>0</v>
      </c>
      <c r="K290" s="84">
        <f t="shared" si="198"/>
        <v>0</v>
      </c>
      <c r="L290" s="84">
        <f t="shared" si="198"/>
        <v>0</v>
      </c>
      <c r="M290" s="84">
        <f t="shared" si="198"/>
        <v>50.699258398496255</v>
      </c>
      <c r="N290" s="84">
        <f t="shared" si="198"/>
        <v>109.74928976101133</v>
      </c>
      <c r="O290" s="84">
        <f t="shared" si="198"/>
        <v>180.29340733743314</v>
      </c>
      <c r="P290" s="84">
        <f t="shared" si="198"/>
        <v>243.51605659760105</v>
      </c>
      <c r="Q290" s="84">
        <f t="shared" si="198"/>
        <v>300.38048624259761</v>
      </c>
    </row>
    <row r="291" spans="1:17" hidden="1" outlineLevel="2">
      <c r="E291" s="261" t="s">
        <v>636</v>
      </c>
      <c r="F291" s="261"/>
      <c r="G291" s="261" t="s">
        <v>170</v>
      </c>
      <c r="H291" s="261"/>
      <c r="I291" s="261"/>
      <c r="J291" s="261">
        <f t="shared" ref="J291:Q291" si="199" xml:space="preserve"> AVERAGE(J289:J290)</f>
        <v>0</v>
      </c>
      <c r="K291" s="261">
        <f t="shared" si="199"/>
        <v>0</v>
      </c>
      <c r="L291" s="261">
        <f t="shared" si="199"/>
        <v>0</v>
      </c>
      <c r="M291" s="261">
        <f t="shared" si="199"/>
        <v>25.349629199248128</v>
      </c>
      <c r="N291" s="261">
        <f t="shared" si="199"/>
        <v>80.224274079753812</v>
      </c>
      <c r="O291" s="261">
        <f t="shared" si="199"/>
        <v>145.02134854922235</v>
      </c>
      <c r="P291" s="261">
        <f t="shared" si="199"/>
        <v>211.90473196751719</v>
      </c>
      <c r="Q291" s="261">
        <f t="shared" si="199"/>
        <v>271.94827142009893</v>
      </c>
    </row>
    <row r="292" spans="1:17" hidden="1" outlineLevel="2">
      <c r="F292" s="84"/>
      <c r="G292" s="84"/>
      <c r="H292" s="84"/>
      <c r="I292" s="84"/>
      <c r="J292" s="84"/>
      <c r="K292" s="84"/>
      <c r="L292" s="84"/>
      <c r="M292" s="84"/>
      <c r="N292" s="84"/>
      <c r="O292" s="84"/>
      <c r="P292" s="84"/>
      <c r="Q292" s="84"/>
    </row>
    <row r="293" spans="1:17" hidden="1" outlineLevel="2">
      <c r="C293" s="86" t="s">
        <v>372</v>
      </c>
      <c r="F293" s="84"/>
      <c r="G293" s="84"/>
      <c r="H293" s="84"/>
      <c r="I293" s="84"/>
      <c r="J293" s="84"/>
      <c r="K293" s="84"/>
      <c r="L293" s="84"/>
      <c r="M293" s="84"/>
      <c r="N293" s="84"/>
      <c r="O293" s="84"/>
      <c r="P293" s="84"/>
      <c r="Q293" s="84"/>
    </row>
    <row r="294" spans="1:17" hidden="1" outlineLevel="2">
      <c r="E294" s="84" t="str">
        <f t="shared" ref="E294:Q294" si="200" xml:space="preserve"> E287</f>
        <v>Closing RCV (Post 2020 investment RCV) - WN - real</v>
      </c>
      <c r="F294" s="84">
        <f t="shared" si="200"/>
        <v>0</v>
      </c>
      <c r="G294" s="84" t="str">
        <f t="shared" si="200"/>
        <v>£m</v>
      </c>
      <c r="H294" s="84">
        <f t="shared" si="200"/>
        <v>0</v>
      </c>
      <c r="I294" s="84">
        <f t="shared" si="200"/>
        <v>0</v>
      </c>
      <c r="J294" s="84">
        <f t="shared" si="200"/>
        <v>0</v>
      </c>
      <c r="K294" s="84">
        <f t="shared" si="200"/>
        <v>0</v>
      </c>
      <c r="L294" s="84">
        <f t="shared" si="200"/>
        <v>0</v>
      </c>
      <c r="M294" s="84">
        <f t="shared" si="200"/>
        <v>50.699258398496255</v>
      </c>
      <c r="N294" s="84">
        <f t="shared" si="200"/>
        <v>109.74928976101133</v>
      </c>
      <c r="O294" s="84">
        <f t="shared" si="200"/>
        <v>180.29340733743314</v>
      </c>
      <c r="P294" s="84">
        <f t="shared" si="200"/>
        <v>243.51605659760105</v>
      </c>
      <c r="Q294" s="84">
        <f t="shared" si="200"/>
        <v>300.38048624259761</v>
      </c>
    </row>
    <row r="295" spans="1:17" s="188" customFormat="1" hidden="1" outlineLevel="2">
      <c r="A295" s="184"/>
      <c r="B295" s="219"/>
      <c r="C295" s="186"/>
      <c r="D295" s="187"/>
      <c r="E295" s="182" t="str">
        <f xml:space="preserve"> Inp!E$127</f>
        <v>RCV additions balance - WN - real</v>
      </c>
      <c r="F295" s="182">
        <f xml:space="preserve"> Inp!F$127</f>
        <v>0</v>
      </c>
      <c r="G295" s="182" t="str">
        <f xml:space="preserve"> Inp!G$127</f>
        <v>£m</v>
      </c>
      <c r="H295" s="182">
        <f xml:space="preserve"> Inp!H$127</f>
        <v>0</v>
      </c>
      <c r="I295" s="182">
        <f xml:space="preserve"> Inp!I$127</f>
        <v>0</v>
      </c>
      <c r="J295" s="182">
        <f xml:space="preserve"> Inp!J$127</f>
        <v>0</v>
      </c>
      <c r="K295" s="182">
        <f xml:space="preserve"> Inp!K$127</f>
        <v>0</v>
      </c>
      <c r="L295" s="182">
        <f xml:space="preserve"> Inp!L$127</f>
        <v>0</v>
      </c>
      <c r="M295" s="182">
        <f xml:space="preserve"> Inp!M$127</f>
        <v>50.699258398496298</v>
      </c>
      <c r="N295" s="182">
        <f xml:space="preserve"> Inp!N$127</f>
        <v>109.749289761011</v>
      </c>
      <c r="O295" s="182">
        <f xml:space="preserve"> Inp!O$127</f>
        <v>180.293407337433</v>
      </c>
      <c r="P295" s="182">
        <f xml:space="preserve"> Inp!P$127</f>
        <v>243.51605659760099</v>
      </c>
      <c r="Q295" s="182">
        <f xml:space="preserve"> Inp!Q$127</f>
        <v>300.38048624259801</v>
      </c>
    </row>
    <row r="296" spans="1:17" s="225" customFormat="1" hidden="1" outlineLevel="2">
      <c r="A296" s="220"/>
      <c r="B296" s="221"/>
      <c r="C296" s="222"/>
      <c r="D296" s="223"/>
      <c r="E296" s="224" t="s">
        <v>593</v>
      </c>
      <c r="G296" s="225" t="s">
        <v>570</v>
      </c>
      <c r="H296" s="248">
        <f xml:space="preserve"> SUM(J296:Q296)</f>
        <v>0</v>
      </c>
      <c r="I296" s="197"/>
      <c r="J296" s="225">
        <f t="shared" ref="J296:Q296" si="201" xml:space="preserve"> IF(ROUND(J294,3) = ROUND(J295,3), 0, 1)</f>
        <v>0</v>
      </c>
      <c r="K296" s="225">
        <f t="shared" si="201"/>
        <v>0</v>
      </c>
      <c r="L296" s="225">
        <f t="shared" si="201"/>
        <v>0</v>
      </c>
      <c r="M296" s="225">
        <f t="shared" si="201"/>
        <v>0</v>
      </c>
      <c r="N296" s="225">
        <f t="shared" si="201"/>
        <v>0</v>
      </c>
      <c r="O296" s="225">
        <f t="shared" si="201"/>
        <v>0</v>
      </c>
      <c r="P296" s="225">
        <f t="shared" si="201"/>
        <v>0</v>
      </c>
      <c r="Q296" s="225">
        <f t="shared" si="201"/>
        <v>0</v>
      </c>
    </row>
    <row r="297" spans="1:17" hidden="1" outlineLevel="2"/>
    <row r="298" spans="1:17" hidden="1" outlineLevel="2"/>
    <row r="299" spans="1:17" s="149" customFormat="1" hidden="1" outlineLevel="1">
      <c r="A299" s="144"/>
      <c r="B299" s="145"/>
      <c r="C299" s="146"/>
      <c r="D299" s="147"/>
      <c r="E299" s="148"/>
      <c r="G299" s="150"/>
    </row>
    <row r="300" spans="1:17" s="92" customFormat="1" hidden="1" outlineLevel="1" collapsed="1">
      <c r="A300" s="11"/>
      <c r="B300" s="12" t="s">
        <v>594</v>
      </c>
      <c r="C300" s="13"/>
      <c r="D300" s="14"/>
      <c r="E300" s="91"/>
      <c r="G300" s="93"/>
    </row>
    <row r="301" spans="1:17" s="92" customFormat="1" hidden="1" outlineLevel="2">
      <c r="A301" s="11"/>
      <c r="B301" s="12"/>
      <c r="C301" s="13"/>
      <c r="D301" s="115"/>
      <c r="E301" s="91"/>
      <c r="G301" s="93"/>
    </row>
    <row r="302" spans="1:17" s="92" customFormat="1" hidden="1" outlineLevel="2">
      <c r="A302" s="11"/>
      <c r="B302" s="12"/>
      <c r="C302" s="13"/>
      <c r="D302" s="115"/>
      <c r="E302" s="91" t="str">
        <f t="shared" ref="E302:Q302" si="202" xml:space="preserve"> E194</f>
        <v>RCV (RPI inflated RCV) 31 March 2020 post midnight adjustments - WN - real</v>
      </c>
      <c r="F302" s="91">
        <f t="shared" si="202"/>
        <v>0</v>
      </c>
      <c r="G302" s="91" t="str">
        <f t="shared" si="202"/>
        <v>£m</v>
      </c>
      <c r="H302" s="91">
        <f t="shared" si="202"/>
        <v>0</v>
      </c>
      <c r="I302" s="91">
        <f t="shared" si="202"/>
        <v>0</v>
      </c>
      <c r="J302" s="91">
        <f t="shared" si="202"/>
        <v>0</v>
      </c>
      <c r="K302" s="91">
        <f t="shared" si="202"/>
        <v>0</v>
      </c>
      <c r="L302" s="91">
        <f t="shared" si="202"/>
        <v>678.58383495687383</v>
      </c>
      <c r="M302" s="91">
        <f t="shared" si="202"/>
        <v>0</v>
      </c>
      <c r="N302" s="91">
        <f t="shared" si="202"/>
        <v>0</v>
      </c>
      <c r="O302" s="91">
        <f t="shared" si="202"/>
        <v>0</v>
      </c>
      <c r="P302" s="91">
        <f t="shared" si="202"/>
        <v>0</v>
      </c>
      <c r="Q302" s="91">
        <f t="shared" si="202"/>
        <v>0</v>
      </c>
    </row>
    <row r="303" spans="1:17" s="92" customFormat="1" hidden="1" outlineLevel="2">
      <c r="A303" s="11"/>
      <c r="B303" s="12"/>
      <c r="C303" s="13"/>
      <c r="D303" s="115"/>
      <c r="E303" s="91" t="str">
        <f t="shared" ref="E303:Q303" si="203" xml:space="preserve"> E233</f>
        <v>RCV (CPIH inflated RCV) 31 March 2020 post midnight adjustments - WN - real</v>
      </c>
      <c r="F303" s="91">
        <f t="shared" si="203"/>
        <v>0</v>
      </c>
      <c r="G303" s="91" t="str">
        <f t="shared" si="203"/>
        <v>£m</v>
      </c>
      <c r="H303" s="91">
        <f t="shared" si="203"/>
        <v>0</v>
      </c>
      <c r="I303" s="91">
        <f t="shared" si="203"/>
        <v>0</v>
      </c>
      <c r="J303" s="91">
        <f t="shared" si="203"/>
        <v>0</v>
      </c>
      <c r="K303" s="91">
        <f t="shared" si="203"/>
        <v>0</v>
      </c>
      <c r="L303" s="91">
        <f t="shared" si="203"/>
        <v>679.79077325126536</v>
      </c>
      <c r="M303" s="91">
        <f t="shared" si="203"/>
        <v>0</v>
      </c>
      <c r="N303" s="91">
        <f t="shared" si="203"/>
        <v>0</v>
      </c>
      <c r="O303" s="91">
        <f t="shared" si="203"/>
        <v>0</v>
      </c>
      <c r="P303" s="91">
        <f t="shared" si="203"/>
        <v>0</v>
      </c>
      <c r="Q303" s="91">
        <f t="shared" si="203"/>
        <v>0</v>
      </c>
    </row>
    <row r="304" spans="1:17" s="92" customFormat="1" hidden="1" outlineLevel="2">
      <c r="A304" s="11"/>
      <c r="B304" s="12"/>
      <c r="C304" s="13"/>
      <c r="D304" s="115"/>
      <c r="E304" s="91" t="str">
        <f t="shared" ref="E304:Q304" si="204" xml:space="preserve"> E274</f>
        <v>RCV (post 2020 investment RCV) 31 March 2020 post midnight adjustments - WN - real</v>
      </c>
      <c r="F304" s="91">
        <f t="shared" si="204"/>
        <v>0</v>
      </c>
      <c r="G304" s="91" t="str">
        <f t="shared" si="204"/>
        <v>£m</v>
      </c>
      <c r="H304" s="91">
        <f t="shared" si="204"/>
        <v>0</v>
      </c>
      <c r="I304" s="91">
        <f t="shared" si="204"/>
        <v>0</v>
      </c>
      <c r="J304" s="91">
        <f t="shared" si="204"/>
        <v>0</v>
      </c>
      <c r="K304" s="91">
        <f t="shared" si="204"/>
        <v>0</v>
      </c>
      <c r="L304" s="91">
        <f t="shared" si="204"/>
        <v>0</v>
      </c>
      <c r="M304" s="91">
        <f t="shared" si="204"/>
        <v>0</v>
      </c>
      <c r="N304" s="91">
        <f t="shared" si="204"/>
        <v>0</v>
      </c>
      <c r="O304" s="91">
        <f t="shared" si="204"/>
        <v>0</v>
      </c>
      <c r="P304" s="91">
        <f t="shared" si="204"/>
        <v>0</v>
      </c>
      <c r="Q304" s="91">
        <f t="shared" si="204"/>
        <v>0</v>
      </c>
    </row>
    <row r="305" spans="1:17" s="315" customFormat="1" hidden="1" outlineLevel="2">
      <c r="A305" s="311"/>
      <c r="B305" s="312"/>
      <c r="C305" s="313"/>
      <c r="D305" s="251"/>
      <c r="E305" s="317" t="s">
        <v>637</v>
      </c>
      <c r="F305" s="317"/>
      <c r="G305" s="317" t="s">
        <v>170</v>
      </c>
      <c r="H305" s="317"/>
      <c r="I305" s="317"/>
      <c r="J305" s="317">
        <f t="shared" ref="J305:Q305" si="205" xml:space="preserve"> SUM(J302:J304)</f>
        <v>0</v>
      </c>
      <c r="K305" s="317">
        <f t="shared" si="205"/>
        <v>0</v>
      </c>
      <c r="L305" s="317">
        <f t="shared" si="205"/>
        <v>1358.3746082081393</v>
      </c>
      <c r="M305" s="317">
        <f t="shared" si="205"/>
        <v>0</v>
      </c>
      <c r="N305" s="317">
        <f t="shared" si="205"/>
        <v>0</v>
      </c>
      <c r="O305" s="317">
        <f t="shared" si="205"/>
        <v>0</v>
      </c>
      <c r="P305" s="317">
        <f t="shared" si="205"/>
        <v>0</v>
      </c>
      <c r="Q305" s="317">
        <f t="shared" si="205"/>
        <v>0</v>
      </c>
    </row>
    <row r="306" spans="1:17" s="92" customFormat="1" hidden="1" outlineLevel="2">
      <c r="A306" s="11"/>
      <c r="B306" s="12"/>
      <c r="C306" s="13"/>
      <c r="D306" s="115"/>
      <c r="E306" s="91"/>
      <c r="G306" s="93"/>
    </row>
    <row r="307" spans="1:17" s="98" customFormat="1" hidden="1" outlineLevel="2">
      <c r="A307" s="94"/>
      <c r="B307" s="95"/>
      <c r="C307" s="96"/>
      <c r="D307" s="97"/>
      <c r="E307" s="84" t="str">
        <f t="shared" ref="E307:Q307" si="206" xml:space="preserve"> E201</f>
        <v>Opening RCV (RPI inflated RCV) - WN - real</v>
      </c>
      <c r="F307" s="84">
        <f t="shared" si="206"/>
        <v>0</v>
      </c>
      <c r="G307" s="84" t="str">
        <f t="shared" si="206"/>
        <v>£m</v>
      </c>
      <c r="H307" s="84">
        <f t="shared" si="206"/>
        <v>0</v>
      </c>
      <c r="I307" s="84">
        <f t="shared" si="206"/>
        <v>0</v>
      </c>
      <c r="J307" s="84">
        <f t="shared" si="206"/>
        <v>0</v>
      </c>
      <c r="K307" s="84">
        <f t="shared" si="206"/>
        <v>0</v>
      </c>
      <c r="L307" s="84">
        <f t="shared" si="206"/>
        <v>0</v>
      </c>
      <c r="M307" s="84">
        <f t="shared" si="206"/>
        <v>681.5278061839208</v>
      </c>
      <c r="N307" s="84">
        <f t="shared" si="206"/>
        <v>655.57405461435303</v>
      </c>
      <c r="O307" s="84">
        <f t="shared" si="206"/>
        <v>631.34321857599582</v>
      </c>
      <c r="P307" s="84">
        <f t="shared" si="206"/>
        <v>608.15233114262253</v>
      </c>
      <c r="Q307" s="84">
        <f t="shared" si="206"/>
        <v>585.81330565077769</v>
      </c>
    </row>
    <row r="308" spans="1:17" hidden="1" outlineLevel="2">
      <c r="D308" s="83" t="s">
        <v>565</v>
      </c>
      <c r="E308" s="84" t="str">
        <f t="shared" ref="E308:Q308" si="207" xml:space="preserve"> E244</f>
        <v>Opening RCV (CPIH inflated RCV) - WN - real</v>
      </c>
      <c r="F308" s="84">
        <f t="shared" si="207"/>
        <v>0</v>
      </c>
      <c r="G308" s="84" t="str">
        <f t="shared" si="207"/>
        <v>£m</v>
      </c>
      <c r="H308" s="84">
        <f t="shared" si="207"/>
        <v>0</v>
      </c>
      <c r="I308" s="84">
        <f t="shared" si="207"/>
        <v>0</v>
      </c>
      <c r="J308" s="84">
        <f t="shared" si="207"/>
        <v>0</v>
      </c>
      <c r="K308" s="84">
        <f t="shared" si="207"/>
        <v>0</v>
      </c>
      <c r="L308" s="84">
        <f t="shared" si="207"/>
        <v>0</v>
      </c>
      <c r="M308" s="84">
        <f t="shared" si="207"/>
        <v>679.81424568770967</v>
      </c>
      <c r="N308" s="84">
        <f t="shared" si="207"/>
        <v>647.92104716644394</v>
      </c>
      <c r="O308" s="84">
        <f t="shared" si="207"/>
        <v>617.59208981705126</v>
      </c>
      <c r="P308" s="84">
        <f t="shared" si="207"/>
        <v>588.80833715823667</v>
      </c>
      <c r="Q308" s="84">
        <f t="shared" si="207"/>
        <v>561.42726878784674</v>
      </c>
    </row>
    <row r="309" spans="1:17" hidden="1" outlineLevel="2">
      <c r="D309" s="83" t="s">
        <v>565</v>
      </c>
      <c r="E309" s="84" t="str">
        <f t="shared" ref="E309:Q309" si="208" xml:space="preserve"> E282</f>
        <v>Opening RCV (Post 2020 investment RCV) - WN - real</v>
      </c>
      <c r="F309" s="84">
        <f t="shared" si="208"/>
        <v>0</v>
      </c>
      <c r="G309" s="84" t="str">
        <f t="shared" si="208"/>
        <v>£m</v>
      </c>
      <c r="H309" s="84">
        <f t="shared" si="208"/>
        <v>0</v>
      </c>
      <c r="I309" s="84">
        <f t="shared" si="208"/>
        <v>0</v>
      </c>
      <c r="J309" s="84">
        <f t="shared" si="208"/>
        <v>0</v>
      </c>
      <c r="K309" s="84">
        <f t="shared" si="208"/>
        <v>0</v>
      </c>
      <c r="L309" s="84">
        <f t="shared" si="208"/>
        <v>0</v>
      </c>
      <c r="M309" s="84">
        <f t="shared" si="208"/>
        <v>0</v>
      </c>
      <c r="N309" s="84">
        <f t="shared" si="208"/>
        <v>50.699258398496305</v>
      </c>
      <c r="O309" s="84">
        <f t="shared" si="208"/>
        <v>109.74928976101154</v>
      </c>
      <c r="P309" s="84">
        <f t="shared" si="208"/>
        <v>180.29340733743337</v>
      </c>
      <c r="Q309" s="84">
        <f t="shared" si="208"/>
        <v>243.51605659760028</v>
      </c>
    </row>
    <row r="310" spans="1:17" s="315" customFormat="1" hidden="1" outlineLevel="2">
      <c r="A310" s="311"/>
      <c r="B310" s="312"/>
      <c r="C310" s="313"/>
      <c r="D310" s="251"/>
      <c r="E310" s="317" t="s">
        <v>638</v>
      </c>
      <c r="F310" s="317"/>
      <c r="G310" s="317" t="s">
        <v>170</v>
      </c>
      <c r="H310" s="317"/>
      <c r="I310" s="317"/>
      <c r="J310" s="317">
        <f t="shared" ref="J310:Q310" si="209" xml:space="preserve"> SUM(J307:J309)</f>
        <v>0</v>
      </c>
      <c r="K310" s="317">
        <f t="shared" si="209"/>
        <v>0</v>
      </c>
      <c r="L310" s="317">
        <f t="shared" si="209"/>
        <v>0</v>
      </c>
      <c r="M310" s="317">
        <f t="shared" si="209"/>
        <v>1361.3420518716305</v>
      </c>
      <c r="N310" s="317">
        <f t="shared" si="209"/>
        <v>1354.1943601792934</v>
      </c>
      <c r="O310" s="317">
        <f t="shared" si="209"/>
        <v>1358.6845981540587</v>
      </c>
      <c r="P310" s="317">
        <f t="shared" si="209"/>
        <v>1377.2540756382925</v>
      </c>
      <c r="Q310" s="317">
        <f t="shared" si="209"/>
        <v>1390.7566310362247</v>
      </c>
    </row>
    <row r="311" spans="1:17" hidden="1" outlineLevel="2">
      <c r="F311" s="84"/>
      <c r="G311" s="84"/>
      <c r="H311" s="84"/>
      <c r="I311" s="84"/>
      <c r="J311" s="84"/>
      <c r="K311" s="84"/>
      <c r="L311" s="84"/>
      <c r="M311" s="84"/>
      <c r="N311" s="84"/>
      <c r="O311" s="84"/>
      <c r="P311" s="84"/>
      <c r="Q311" s="84"/>
    </row>
    <row r="312" spans="1:17" s="98" customFormat="1" hidden="1" outlineLevel="2">
      <c r="A312" s="94"/>
      <c r="B312" s="95"/>
      <c r="C312" s="96"/>
      <c r="D312" s="97"/>
      <c r="E312" s="84" t="str">
        <f t="shared" ref="E312:Q312" si="210" xml:space="preserve"> E205</f>
        <v>Closing RCV (RPI inflated RCV) - WN - real</v>
      </c>
      <c r="F312" s="84">
        <f t="shared" si="210"/>
        <v>0</v>
      </c>
      <c r="G312" s="84" t="str">
        <f t="shared" si="210"/>
        <v>£m</v>
      </c>
      <c r="H312" s="84">
        <f t="shared" si="210"/>
        <v>0</v>
      </c>
      <c r="I312" s="84">
        <f t="shared" si="210"/>
        <v>0</v>
      </c>
      <c r="J312" s="84">
        <f t="shared" si="210"/>
        <v>0</v>
      </c>
      <c r="K312" s="84">
        <f t="shared" si="210"/>
        <v>0</v>
      </c>
      <c r="L312" s="84">
        <f t="shared" si="210"/>
        <v>0</v>
      </c>
      <c r="M312" s="84">
        <f t="shared" si="210"/>
        <v>649.49599929327655</v>
      </c>
      <c r="N312" s="84">
        <f t="shared" si="210"/>
        <v>624.76207404747845</v>
      </c>
      <c r="O312" s="84">
        <f t="shared" si="210"/>
        <v>601.670087302924</v>
      </c>
      <c r="P312" s="84">
        <f t="shared" si="210"/>
        <v>579.56917157891928</v>
      </c>
      <c r="Q312" s="84">
        <f t="shared" si="210"/>
        <v>558.28008028519116</v>
      </c>
    </row>
    <row r="313" spans="1:17" hidden="1" outlineLevel="2">
      <c r="D313" s="83" t="s">
        <v>565</v>
      </c>
      <c r="E313" s="84" t="str">
        <f t="shared" ref="E313:Q313" si="211" xml:space="preserve"> E249</f>
        <v>Closing RCV (CPIH inflated RCV) - WN - real</v>
      </c>
      <c r="F313" s="84">
        <f t="shared" si="211"/>
        <v>0</v>
      </c>
      <c r="G313" s="84" t="str">
        <f t="shared" si="211"/>
        <v>£m</v>
      </c>
      <c r="H313" s="84">
        <f t="shared" si="211"/>
        <v>0</v>
      </c>
      <c r="I313" s="84">
        <f t="shared" si="211"/>
        <v>0</v>
      </c>
      <c r="J313" s="84">
        <f t="shared" si="211"/>
        <v>0</v>
      </c>
      <c r="K313" s="84">
        <f t="shared" si="211"/>
        <v>0</v>
      </c>
      <c r="L313" s="84">
        <f t="shared" si="211"/>
        <v>0</v>
      </c>
      <c r="M313" s="84">
        <f t="shared" si="211"/>
        <v>647.92080544473652</v>
      </c>
      <c r="N313" s="84">
        <f t="shared" si="211"/>
        <v>617.5912676543619</v>
      </c>
      <c r="O313" s="84">
        <f t="shared" si="211"/>
        <v>588.80804908712628</v>
      </c>
      <c r="P313" s="84">
        <f t="shared" si="211"/>
        <v>561.4272687878464</v>
      </c>
      <c r="Q313" s="84">
        <f t="shared" si="211"/>
        <v>535.3781777541268</v>
      </c>
    </row>
    <row r="314" spans="1:17" hidden="1" outlineLevel="2">
      <c r="D314" s="83" t="s">
        <v>565</v>
      </c>
      <c r="E314" s="84" t="str">
        <f t="shared" ref="E314:Q314" si="212" xml:space="preserve"> E287</f>
        <v>Closing RCV (Post 2020 investment RCV) - WN - real</v>
      </c>
      <c r="F314" s="84">
        <f t="shared" si="212"/>
        <v>0</v>
      </c>
      <c r="G314" s="84" t="str">
        <f t="shared" si="212"/>
        <v>£m</v>
      </c>
      <c r="H314" s="84">
        <f t="shared" si="212"/>
        <v>0</v>
      </c>
      <c r="I314" s="84">
        <f t="shared" si="212"/>
        <v>0</v>
      </c>
      <c r="J314" s="84">
        <f t="shared" si="212"/>
        <v>0</v>
      </c>
      <c r="K314" s="84">
        <f t="shared" si="212"/>
        <v>0</v>
      </c>
      <c r="L314" s="84">
        <f t="shared" si="212"/>
        <v>0</v>
      </c>
      <c r="M314" s="84">
        <f t="shared" si="212"/>
        <v>50.699258398496255</v>
      </c>
      <c r="N314" s="84">
        <f t="shared" si="212"/>
        <v>109.74928976101133</v>
      </c>
      <c r="O314" s="84">
        <f t="shared" si="212"/>
        <v>180.29340733743314</v>
      </c>
      <c r="P314" s="84">
        <f t="shared" si="212"/>
        <v>243.51605659760105</v>
      </c>
      <c r="Q314" s="84">
        <f t="shared" si="212"/>
        <v>300.38048624259761</v>
      </c>
    </row>
    <row r="315" spans="1:17" hidden="1" outlineLevel="2">
      <c r="E315" s="212" t="s">
        <v>639</v>
      </c>
      <c r="F315" s="212"/>
      <c r="G315" s="212" t="s">
        <v>170</v>
      </c>
      <c r="H315" s="212"/>
      <c r="I315" s="212"/>
      <c r="J315" s="212">
        <f t="shared" ref="J315" si="213" xml:space="preserve"> SUM(J312:J314)</f>
        <v>0</v>
      </c>
      <c r="K315" s="212">
        <f t="shared" ref="K315:Q315" si="214" xml:space="preserve"> SUM(K312:K314)</f>
        <v>0</v>
      </c>
      <c r="L315" s="212">
        <f t="shared" si="214"/>
        <v>0</v>
      </c>
      <c r="M315" s="212">
        <f t="shared" si="214"/>
        <v>1348.1160631365094</v>
      </c>
      <c r="N315" s="212">
        <f t="shared" si="214"/>
        <v>1352.1026314628516</v>
      </c>
      <c r="O315" s="212">
        <f t="shared" si="214"/>
        <v>1370.7715437274833</v>
      </c>
      <c r="P315" s="212">
        <f t="shared" si="214"/>
        <v>1384.5124969643666</v>
      </c>
      <c r="Q315" s="212">
        <f t="shared" si="214"/>
        <v>1394.0387442819156</v>
      </c>
    </row>
    <row r="316" spans="1:17" s="149" customFormat="1" hidden="1" outlineLevel="2">
      <c r="A316" s="144"/>
      <c r="B316" s="145"/>
      <c r="C316" s="146"/>
      <c r="D316" s="147"/>
      <c r="E316" s="148"/>
      <c r="G316" s="150"/>
    </row>
    <row r="317" spans="1:17" hidden="1" outlineLevel="2">
      <c r="E317" s="84" t="str">
        <f t="shared" ref="E317:Q317" si="215" xml:space="preserve"> E310</f>
        <v>Total: Opening RCV - WN - real</v>
      </c>
      <c r="F317" s="84">
        <f t="shared" si="215"/>
        <v>0</v>
      </c>
      <c r="G317" s="84" t="str">
        <f t="shared" si="215"/>
        <v>£m</v>
      </c>
      <c r="H317" s="84">
        <f t="shared" si="215"/>
        <v>0</v>
      </c>
      <c r="I317" s="84">
        <f t="shared" si="215"/>
        <v>0</v>
      </c>
      <c r="J317" s="84">
        <f t="shared" si="215"/>
        <v>0</v>
      </c>
      <c r="K317" s="84">
        <f t="shared" si="215"/>
        <v>0</v>
      </c>
      <c r="L317" s="84">
        <f t="shared" si="215"/>
        <v>0</v>
      </c>
      <c r="M317" s="84">
        <f t="shared" si="215"/>
        <v>1361.3420518716305</v>
      </c>
      <c r="N317" s="84">
        <f t="shared" si="215"/>
        <v>1354.1943601792934</v>
      </c>
      <c r="O317" s="84">
        <f t="shared" si="215"/>
        <v>1358.6845981540587</v>
      </c>
      <c r="P317" s="84">
        <f t="shared" si="215"/>
        <v>1377.2540756382925</v>
      </c>
      <c r="Q317" s="84">
        <f t="shared" si="215"/>
        <v>1390.7566310362247</v>
      </c>
    </row>
    <row r="318" spans="1:17" hidden="1" outlineLevel="2">
      <c r="E318" s="84" t="str">
        <f t="shared" ref="E318:Q318" si="216" xml:space="preserve"> E315</f>
        <v>Total: Closing RCV - WN - real</v>
      </c>
      <c r="F318" s="84">
        <f t="shared" si="216"/>
        <v>0</v>
      </c>
      <c r="G318" s="84" t="str">
        <f t="shared" si="216"/>
        <v>£m</v>
      </c>
      <c r="H318" s="84">
        <f t="shared" si="216"/>
        <v>0</v>
      </c>
      <c r="I318" s="84">
        <f t="shared" si="216"/>
        <v>0</v>
      </c>
      <c r="J318" s="84">
        <f t="shared" si="216"/>
        <v>0</v>
      </c>
      <c r="K318" s="84">
        <f t="shared" si="216"/>
        <v>0</v>
      </c>
      <c r="L318" s="84">
        <f t="shared" si="216"/>
        <v>0</v>
      </c>
      <c r="M318" s="84">
        <f t="shared" si="216"/>
        <v>1348.1160631365094</v>
      </c>
      <c r="N318" s="84">
        <f t="shared" si="216"/>
        <v>1352.1026314628516</v>
      </c>
      <c r="O318" s="84">
        <f t="shared" si="216"/>
        <v>1370.7715437274833</v>
      </c>
      <c r="P318" s="84">
        <f t="shared" si="216"/>
        <v>1384.5124969643666</v>
      </c>
      <c r="Q318" s="84">
        <f t="shared" si="216"/>
        <v>1394.0387442819156</v>
      </c>
    </row>
    <row r="319" spans="1:17" hidden="1" outlineLevel="2">
      <c r="E319" s="212" t="s">
        <v>640</v>
      </c>
      <c r="F319" s="212"/>
      <c r="G319" s="212" t="s">
        <v>170</v>
      </c>
      <c r="H319" s="212"/>
      <c r="I319" s="212"/>
      <c r="J319" s="212">
        <f t="shared" ref="J319:Q319" si="217" xml:space="preserve"> AVERAGE(J317:J318)</f>
        <v>0</v>
      </c>
      <c r="K319" s="212">
        <f t="shared" si="217"/>
        <v>0</v>
      </c>
      <c r="L319" s="212">
        <f t="shared" si="217"/>
        <v>0</v>
      </c>
      <c r="M319" s="212">
        <f t="shared" si="217"/>
        <v>1354.7290575040699</v>
      </c>
      <c r="N319" s="212">
        <f t="shared" si="217"/>
        <v>1353.1484958210726</v>
      </c>
      <c r="O319" s="212">
        <f t="shared" si="217"/>
        <v>1364.728070940771</v>
      </c>
      <c r="P319" s="212">
        <f t="shared" si="217"/>
        <v>1380.8832863013295</v>
      </c>
      <c r="Q319" s="212">
        <f t="shared" si="217"/>
        <v>1392.39768765907</v>
      </c>
    </row>
    <row r="320" spans="1:17" hidden="1" outlineLevel="2">
      <c r="F320" s="84"/>
      <c r="G320" s="84"/>
      <c r="H320" s="84"/>
      <c r="I320" s="84"/>
      <c r="J320" s="84"/>
      <c r="K320" s="84"/>
      <c r="L320" s="84"/>
      <c r="M320" s="84"/>
      <c r="N320" s="84"/>
      <c r="O320" s="84"/>
      <c r="P320" s="84"/>
      <c r="Q320" s="84"/>
    </row>
    <row r="321" spans="1:17" hidden="1" outlineLevel="2">
      <c r="C321" s="86" t="s">
        <v>372</v>
      </c>
      <c r="F321" s="84"/>
      <c r="G321" s="84"/>
      <c r="H321" s="84"/>
      <c r="I321" s="84"/>
      <c r="J321" s="84"/>
      <c r="K321" s="84"/>
      <c r="L321" s="84"/>
      <c r="M321" s="84"/>
      <c r="N321" s="84"/>
      <c r="O321" s="84"/>
      <c r="P321" s="84"/>
      <c r="Q321" s="84"/>
    </row>
    <row r="322" spans="1:17" s="188" customFormat="1" hidden="1" outlineLevel="2">
      <c r="A322" s="184"/>
      <c r="B322" s="219"/>
      <c r="C322" s="186"/>
      <c r="D322" s="187"/>
      <c r="E322" s="182" t="str">
        <f xml:space="preserve"> Inp!E$128</f>
        <v>RCV balance - WN BEG - nominal</v>
      </c>
      <c r="F322" s="182">
        <f xml:space="preserve"> Inp!F$128</f>
        <v>0</v>
      </c>
      <c r="G322" s="182" t="str">
        <f xml:space="preserve"> Inp!G$128</f>
        <v>£m</v>
      </c>
      <c r="H322" s="182">
        <f xml:space="preserve"> Inp!H$128</f>
        <v>0</v>
      </c>
      <c r="I322" s="182">
        <f xml:space="preserve"> Inp!I$128</f>
        <v>0</v>
      </c>
      <c r="J322" s="182">
        <f xml:space="preserve"> Inp!J$128</f>
        <v>0</v>
      </c>
      <c r="K322" s="182">
        <f xml:space="preserve"> Inp!K$128</f>
        <v>0</v>
      </c>
      <c r="L322" s="182">
        <f xml:space="preserve"> Inp!L$128</f>
        <v>0</v>
      </c>
      <c r="M322" s="182">
        <f xml:space="preserve"> Inp!M$128</f>
        <v>1414.8869585687301</v>
      </c>
      <c r="N322" s="182">
        <f xml:space="preserve"> Inp!N$128</f>
        <v>1432.0271245634001</v>
      </c>
      <c r="O322" s="182">
        <f xml:space="preserve"> Inp!O$128</f>
        <v>1465.04717829218</v>
      </c>
      <c r="P322" s="182">
        <f xml:space="preserve"> Inp!P$128</f>
        <v>1516.0963314102301</v>
      </c>
      <c r="Q322" s="182">
        <f xml:space="preserve"> Inp!Q$128</f>
        <v>1563.45118391393</v>
      </c>
    </row>
    <row r="323" spans="1:17" s="188" customFormat="1" hidden="1" outlineLevel="2">
      <c r="A323" s="184"/>
      <c r="B323" s="219"/>
      <c r="C323" s="186"/>
      <c r="D323" s="187"/>
      <c r="E323" s="182" t="str">
        <f xml:space="preserve"> Inp!E$129</f>
        <v>Indexation on RCV balance BEG - WN - nominal</v>
      </c>
      <c r="F323" s="182">
        <f xml:space="preserve"> Inp!F$129</f>
        <v>0</v>
      </c>
      <c r="G323" s="182" t="str">
        <f xml:space="preserve"> Inp!G$129</f>
        <v>£m</v>
      </c>
      <c r="H323" s="182">
        <f xml:space="preserve"> Inp!H$129</f>
        <v>0</v>
      </c>
      <c r="I323" s="182">
        <f xml:space="preserve"> Inp!I$129</f>
        <v>0</v>
      </c>
      <c r="J323" s="182">
        <f xml:space="preserve"> Inp!J$129</f>
        <v>0</v>
      </c>
      <c r="K323" s="182">
        <f xml:space="preserve"> Inp!K$129</f>
        <v>0</v>
      </c>
      <c r="L323" s="182">
        <f xml:space="preserve"> Inp!L$129</f>
        <v>0</v>
      </c>
      <c r="M323" s="182">
        <f xml:space="preserve"> Inp!M$129</f>
        <v>31.189627247199599</v>
      </c>
      <c r="N323" s="182">
        <f xml:space="preserve"> Inp!N$129</f>
        <v>35.286549577919899</v>
      </c>
      <c r="O323" s="182">
        <f xml:space="preserve"> Inp!O$129</f>
        <v>37.680549179603702</v>
      </c>
      <c r="P323" s="182">
        <f xml:space="preserve"> Inp!P$129</f>
        <v>39.158183338339001</v>
      </c>
      <c r="Q323" s="182">
        <f xml:space="preserve"> Inp!Q$129</f>
        <v>40.0318233140271</v>
      </c>
    </row>
    <row r="324" spans="1:17" s="188" customFormat="1" hidden="1" outlineLevel="2">
      <c r="A324" s="184"/>
      <c r="B324" s="217"/>
      <c r="C324" s="186"/>
      <c r="D324" s="187"/>
      <c r="E324" s="182" t="str">
        <f>Index!E$85</f>
        <v>CPIH index (PR19FD) - FYA - inflate from FYA 2017-18</v>
      </c>
      <c r="F324" s="182">
        <f>Index!F$85</f>
        <v>0</v>
      </c>
      <c r="G324" s="182" t="str">
        <f>Index!G$85</f>
        <v>Factor</v>
      </c>
      <c r="H324" s="182">
        <f>Index!H$85</f>
        <v>0</v>
      </c>
      <c r="I324" s="182">
        <f>Index!I$85</f>
        <v>0</v>
      </c>
      <c r="J324" s="182">
        <f>Index!J$85</f>
        <v>1</v>
      </c>
      <c r="K324" s="182">
        <f>Index!K$85</f>
        <v>1.0212697905005599</v>
      </c>
      <c r="L324" s="182">
        <f>Index!L$85</f>
        <v>1.0416029201511179</v>
      </c>
      <c r="M324" s="182">
        <f>Index!M$85</f>
        <v>1.0622616980779827</v>
      </c>
      <c r="N324" s="182">
        <f>Index!N$85</f>
        <v>1.0835515290872799</v>
      </c>
      <c r="O324" s="182">
        <f>Index!O$85</f>
        <v>1.1060365794841869</v>
      </c>
      <c r="P324" s="182">
        <f>Index!P$85</f>
        <v>1.1292633476533553</v>
      </c>
      <c r="Q324" s="182">
        <f>Index!Q$85</f>
        <v>1.1529778779540774</v>
      </c>
    </row>
    <row r="325" spans="1:17" s="241" customFormat="1" hidden="1" outlineLevel="2">
      <c r="A325" s="238"/>
      <c r="B325" s="221"/>
      <c r="C325" s="239"/>
      <c r="D325" s="240"/>
      <c r="E325" s="197" t="s">
        <v>641</v>
      </c>
      <c r="F325" s="197"/>
      <c r="G325" s="197" t="s">
        <v>170</v>
      </c>
      <c r="H325" s="197"/>
      <c r="I325" s="197"/>
      <c r="J325" s="197">
        <f t="shared" ref="J325:Q325" si="218" xml:space="preserve"> J322 / J324</f>
        <v>0</v>
      </c>
      <c r="K325" s="197">
        <f t="shared" si="218"/>
        <v>0</v>
      </c>
      <c r="L325" s="197">
        <f t="shared" si="218"/>
        <v>0</v>
      </c>
      <c r="M325" s="197">
        <f t="shared" si="218"/>
        <v>1331.9570508178679</v>
      </c>
      <c r="N325" s="197">
        <f t="shared" si="218"/>
        <v>1321.6050055041273</v>
      </c>
      <c r="O325" s="197">
        <f t="shared" si="218"/>
        <v>1324.5919759502185</v>
      </c>
      <c r="P325" s="197">
        <f t="shared" si="218"/>
        <v>1342.5533862944599</v>
      </c>
      <c r="Q325" s="197">
        <f t="shared" si="218"/>
        <v>1356.0114324901224</v>
      </c>
    </row>
    <row r="326" spans="1:17" s="225" customFormat="1" hidden="1" outlineLevel="2">
      <c r="A326" s="220"/>
      <c r="B326" s="221"/>
      <c r="C326" s="222"/>
      <c r="D326" s="223"/>
      <c r="E326" s="224" t="s">
        <v>642</v>
      </c>
      <c r="F326" s="224"/>
      <c r="G326" s="224" t="s">
        <v>170</v>
      </c>
      <c r="H326" s="224"/>
      <c r="I326" s="224"/>
      <c r="J326" s="224">
        <f t="shared" ref="J326:Q326" si="219" xml:space="preserve"> J323 / J324</f>
        <v>0</v>
      </c>
      <c r="K326" s="224">
        <f t="shared" si="219"/>
        <v>0</v>
      </c>
      <c r="L326" s="224">
        <f t="shared" si="219"/>
        <v>0</v>
      </c>
      <c r="M326" s="224">
        <f t="shared" si="219"/>
        <v>29.361528617319976</v>
      </c>
      <c r="N326" s="224">
        <f t="shared" si="219"/>
        <v>32.565640517016497</v>
      </c>
      <c r="O326" s="224">
        <f t="shared" si="219"/>
        <v>34.068085882997167</v>
      </c>
      <c r="P326" s="224">
        <f t="shared" si="219"/>
        <v>34.675864951882957</v>
      </c>
      <c r="Q326" s="224">
        <f t="shared" si="219"/>
        <v>34.720374154153156</v>
      </c>
    </row>
    <row r="327" spans="1:17" s="225" customFormat="1" hidden="1" outlineLevel="2">
      <c r="A327" s="220"/>
      <c r="B327" s="221"/>
      <c r="C327" s="222"/>
      <c r="D327" s="223"/>
      <c r="E327" s="224" t="str">
        <f t="shared" ref="E327:Q327" si="220" xml:space="preserve"> E236</f>
        <v>Indexation on RCV - CPI(H) other adjustments balance - WN - real</v>
      </c>
      <c r="F327" s="224">
        <f t="shared" si="220"/>
        <v>0</v>
      </c>
      <c r="G327" s="224" t="str">
        <f t="shared" si="220"/>
        <v>£m</v>
      </c>
      <c r="H327" s="224">
        <f t="shared" si="220"/>
        <v>0</v>
      </c>
      <c r="I327" s="224">
        <f t="shared" si="220"/>
        <v>0</v>
      </c>
      <c r="J327" s="224">
        <f t="shared" si="220"/>
        <v>0</v>
      </c>
      <c r="K327" s="224">
        <f t="shared" si="220"/>
        <v>0</v>
      </c>
      <c r="L327" s="224">
        <f t="shared" si="220"/>
        <v>0</v>
      </c>
      <c r="M327" s="224">
        <f t="shared" si="220"/>
        <v>2.3472436444220132E-2</v>
      </c>
      <c r="N327" s="224">
        <f t="shared" si="220"/>
        <v>2.3714158151657807E-2</v>
      </c>
      <c r="O327" s="224">
        <f t="shared" si="220"/>
        <v>2.453632084031801E-2</v>
      </c>
      <c r="P327" s="224">
        <f t="shared" si="220"/>
        <v>2.48243919512478E-2</v>
      </c>
      <c r="Q327" s="224">
        <f t="shared" si="220"/>
        <v>2.4824391951248786E-2</v>
      </c>
    </row>
    <row r="328" spans="1:17" s="243" customFormat="1" hidden="1" outlineLevel="2">
      <c r="A328" s="11"/>
      <c r="B328" s="12"/>
      <c r="C328" s="13"/>
      <c r="D328" s="14"/>
      <c r="E328" s="8" t="s">
        <v>643</v>
      </c>
      <c r="F328" s="8"/>
      <c r="G328" s="8" t="s">
        <v>170</v>
      </c>
      <c r="H328" s="8"/>
      <c r="I328" s="8"/>
      <c r="J328" s="8">
        <f xml:space="preserve"> SUM(J325:J327)</f>
        <v>0</v>
      </c>
      <c r="K328" s="8">
        <f t="shared" ref="K328:L328" si="221" xml:space="preserve"> SUM(K325:K327)</f>
        <v>0</v>
      </c>
      <c r="L328" s="8">
        <f t="shared" si="221"/>
        <v>0</v>
      </c>
      <c r="M328" s="8">
        <f xml:space="preserve"> SUM(M325:M327)</f>
        <v>1361.3420518716321</v>
      </c>
      <c r="N328" s="8">
        <f t="shared" ref="N328:Q328" si="222" xml:space="preserve"> SUM(N325:N327)</f>
        <v>1354.1943601792955</v>
      </c>
      <c r="O328" s="8">
        <f t="shared" si="222"/>
        <v>1358.6845981540559</v>
      </c>
      <c r="P328" s="8">
        <f t="shared" si="222"/>
        <v>1377.2540756382939</v>
      </c>
      <c r="Q328" s="8">
        <f t="shared" si="222"/>
        <v>1390.7566310362267</v>
      </c>
    </row>
    <row r="329" spans="1:17" s="241" customFormat="1" hidden="1" outlineLevel="2">
      <c r="A329" s="238"/>
      <c r="B329" s="242"/>
      <c r="C329" s="239"/>
      <c r="D329" s="240"/>
      <c r="E329" s="197"/>
      <c r="F329" s="197"/>
      <c r="G329" s="197"/>
      <c r="H329" s="197"/>
      <c r="I329" s="197"/>
      <c r="J329" s="197"/>
      <c r="K329" s="197"/>
      <c r="L329" s="197"/>
      <c r="M329" s="197"/>
      <c r="N329" s="197"/>
      <c r="O329" s="197"/>
      <c r="P329" s="197"/>
      <c r="Q329" s="197"/>
    </row>
    <row r="330" spans="1:17" hidden="1" outlineLevel="2">
      <c r="E330" s="84" t="str">
        <f t="shared" ref="E330:Q330" si="223" xml:space="preserve"> E310</f>
        <v>Total: Opening RCV - WN - real</v>
      </c>
      <c r="F330" s="84">
        <f t="shared" si="223"/>
        <v>0</v>
      </c>
      <c r="G330" s="84" t="str">
        <f t="shared" si="223"/>
        <v>£m</v>
      </c>
      <c r="H330" s="84">
        <f t="shared" si="223"/>
        <v>0</v>
      </c>
      <c r="I330" s="84">
        <f t="shared" si="223"/>
        <v>0</v>
      </c>
      <c r="J330" s="84">
        <f t="shared" si="223"/>
        <v>0</v>
      </c>
      <c r="K330" s="84">
        <f t="shared" si="223"/>
        <v>0</v>
      </c>
      <c r="L330" s="84">
        <f t="shared" si="223"/>
        <v>0</v>
      </c>
      <c r="M330" s="84">
        <f t="shared" si="223"/>
        <v>1361.3420518716305</v>
      </c>
      <c r="N330" s="84">
        <f t="shared" si="223"/>
        <v>1354.1943601792934</v>
      </c>
      <c r="O330" s="84">
        <f t="shared" si="223"/>
        <v>1358.6845981540587</v>
      </c>
      <c r="P330" s="84">
        <f t="shared" si="223"/>
        <v>1377.2540756382925</v>
      </c>
      <c r="Q330" s="84">
        <f t="shared" si="223"/>
        <v>1390.7566310362247</v>
      </c>
    </row>
    <row r="331" spans="1:17" s="241" customFormat="1" hidden="1" outlineLevel="2">
      <c r="A331" s="238"/>
      <c r="B331" s="221"/>
      <c r="C331" s="239"/>
      <c r="D331" s="240"/>
      <c r="E331" s="197" t="str">
        <f t="shared" ref="E331:Q331" si="224" xml:space="preserve"> E328</f>
        <v>Total: WN BEG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1361.3420518716321</v>
      </c>
      <c r="N331" s="197">
        <f t="shared" si="224"/>
        <v>1354.1943601792955</v>
      </c>
      <c r="O331" s="197">
        <f t="shared" si="224"/>
        <v>1358.6845981540559</v>
      </c>
      <c r="P331" s="197">
        <f t="shared" si="224"/>
        <v>1377.2540756382939</v>
      </c>
      <c r="Q331" s="197">
        <f t="shared" si="224"/>
        <v>1390.7566310362267</v>
      </c>
    </row>
    <row r="332" spans="1:17" s="225" customFormat="1" hidden="1" outlineLevel="2">
      <c r="A332" s="220"/>
      <c r="B332" s="221"/>
      <c r="C332" s="222"/>
      <c r="D332" s="223"/>
      <c r="E332" s="224" t="s">
        <v>644</v>
      </c>
      <c r="G332" s="225" t="s">
        <v>570</v>
      </c>
      <c r="H332" s="248">
        <f xml:space="preserve"> SUM(J332:Q332)</f>
        <v>0</v>
      </c>
      <c r="I332" s="197"/>
      <c r="J332" s="225">
        <f t="shared" ref="J332:Q332" si="225" xml:space="preserve"> IF(ROUND(J330,3) = ROUND(J331,3), 0, 1)</f>
        <v>0</v>
      </c>
      <c r="K332" s="225">
        <f t="shared" si="225"/>
        <v>0</v>
      </c>
      <c r="L332" s="225">
        <f t="shared" si="225"/>
        <v>0</v>
      </c>
      <c r="M332" s="225">
        <f t="shared" si="225"/>
        <v>0</v>
      </c>
      <c r="N332" s="225">
        <f t="shared" si="225"/>
        <v>0</v>
      </c>
      <c r="O332" s="225">
        <f t="shared" si="225"/>
        <v>0</v>
      </c>
      <c r="P332" s="225">
        <f t="shared" si="225"/>
        <v>0</v>
      </c>
      <c r="Q332" s="225">
        <f t="shared" si="225"/>
        <v>0</v>
      </c>
    </row>
    <row r="333" spans="1:17" hidden="1" outlineLevel="2">
      <c r="M333" s="491"/>
      <c r="N333" s="491"/>
      <c r="O333" s="491"/>
      <c r="P333" s="491"/>
      <c r="Q333" s="491"/>
    </row>
    <row r="334" spans="1:17" hidden="1" outlineLevel="2">
      <c r="C334" s="86" t="s">
        <v>372</v>
      </c>
      <c r="F334" s="84"/>
      <c r="G334" s="84"/>
      <c r="H334" s="84"/>
      <c r="I334" s="84"/>
      <c r="J334" s="84"/>
      <c r="K334" s="84"/>
      <c r="L334" s="84"/>
      <c r="M334" s="84"/>
      <c r="N334" s="84"/>
      <c r="O334" s="84"/>
      <c r="P334" s="84"/>
      <c r="Q334" s="84"/>
    </row>
    <row r="335" spans="1:17" hidden="1" outlineLevel="2">
      <c r="E335" s="84" t="str">
        <f t="shared" ref="E335:Q335" si="226" xml:space="preserve"> E315</f>
        <v>Total: Closing RCV - WN - real</v>
      </c>
      <c r="F335" s="84">
        <f t="shared" si="226"/>
        <v>0</v>
      </c>
      <c r="G335" s="84" t="str">
        <f t="shared" si="226"/>
        <v>£m</v>
      </c>
      <c r="H335" s="84">
        <f t="shared" si="226"/>
        <v>0</v>
      </c>
      <c r="I335" s="84">
        <f t="shared" si="226"/>
        <v>0</v>
      </c>
      <c r="J335" s="84">
        <f t="shared" si="226"/>
        <v>0</v>
      </c>
      <c r="K335" s="84">
        <f t="shared" si="226"/>
        <v>0</v>
      </c>
      <c r="L335" s="84">
        <f t="shared" si="226"/>
        <v>0</v>
      </c>
      <c r="M335" s="84">
        <f t="shared" si="226"/>
        <v>1348.1160631365094</v>
      </c>
      <c r="N335" s="84">
        <f t="shared" si="226"/>
        <v>1352.1026314628516</v>
      </c>
      <c r="O335" s="84">
        <f t="shared" si="226"/>
        <v>1370.7715437274833</v>
      </c>
      <c r="P335" s="84">
        <f t="shared" si="226"/>
        <v>1384.5124969643666</v>
      </c>
      <c r="Q335" s="84">
        <f t="shared" si="226"/>
        <v>1394.0387442819156</v>
      </c>
    </row>
    <row r="336" spans="1:17" s="188" customFormat="1" hidden="1" outlineLevel="2">
      <c r="A336" s="184"/>
      <c r="B336" s="219"/>
      <c r="C336" s="186"/>
      <c r="D336" s="187"/>
      <c r="E336" s="182" t="str">
        <f xml:space="preserve"> Inp!E$130</f>
        <v>RCV balance - WN - real</v>
      </c>
      <c r="F336" s="182">
        <f xml:space="preserve"> Inp!F$130</f>
        <v>0</v>
      </c>
      <c r="G336" s="182" t="str">
        <f xml:space="preserve"> Inp!G$130</f>
        <v>£m</v>
      </c>
      <c r="H336" s="182">
        <f xml:space="preserve"> Inp!H$130</f>
        <v>0</v>
      </c>
      <c r="I336" s="182">
        <f xml:space="preserve"> Inp!I$130</f>
        <v>0</v>
      </c>
      <c r="J336" s="182">
        <f xml:space="preserve"> Inp!J$130</f>
        <v>0</v>
      </c>
      <c r="K336" s="182">
        <f xml:space="preserve"> Inp!K$130</f>
        <v>0</v>
      </c>
      <c r="L336" s="182">
        <f xml:space="preserve"> Inp!L$130</f>
        <v>0</v>
      </c>
      <c r="M336" s="182">
        <f xml:space="preserve"> Inp!M$130</f>
        <v>1348.0925907000701</v>
      </c>
      <c r="N336" s="182">
        <f xml:space="preserve"> Inp!N$130</f>
        <v>1352.0789173047001</v>
      </c>
      <c r="O336" s="182">
        <f xml:space="preserve"> Inp!O$130</f>
        <v>1370.74700740664</v>
      </c>
      <c r="P336" s="182">
        <f xml:space="preserve"> Inp!P$130</f>
        <v>1384.48767257242</v>
      </c>
      <c r="Q336" s="182">
        <f xml:space="preserve"> Inp!Q$130</f>
        <v>1394.0139198899701</v>
      </c>
    </row>
    <row r="337" spans="1:17" s="241" customFormat="1" hidden="1" outlineLevel="2">
      <c r="A337" s="238"/>
      <c r="B337" s="221"/>
      <c r="C337" s="239"/>
      <c r="D337" s="240"/>
      <c r="E337" s="197" t="str">
        <f t="shared" ref="E337:Q337" si="227" xml:space="preserve"> E236</f>
        <v>Indexation on RCV - CPI(H) other adjustments balance - WN - real</v>
      </c>
      <c r="F337" s="197">
        <f t="shared" si="227"/>
        <v>0</v>
      </c>
      <c r="G337" s="197" t="str">
        <f t="shared" si="227"/>
        <v>£m</v>
      </c>
      <c r="H337" s="197">
        <f t="shared" si="227"/>
        <v>0</v>
      </c>
      <c r="I337" s="197">
        <f t="shared" si="227"/>
        <v>0</v>
      </c>
      <c r="J337" s="197">
        <f t="shared" si="227"/>
        <v>0</v>
      </c>
      <c r="K337" s="197">
        <f t="shared" si="227"/>
        <v>0</v>
      </c>
      <c r="L337" s="197">
        <f t="shared" si="227"/>
        <v>0</v>
      </c>
      <c r="M337" s="197">
        <f t="shared" si="227"/>
        <v>2.3472436444220132E-2</v>
      </c>
      <c r="N337" s="197">
        <f t="shared" si="227"/>
        <v>2.3714158151657807E-2</v>
      </c>
      <c r="O337" s="197">
        <f t="shared" si="227"/>
        <v>2.453632084031801E-2</v>
      </c>
      <c r="P337" s="197">
        <f t="shared" si="227"/>
        <v>2.48243919512478E-2</v>
      </c>
      <c r="Q337" s="197">
        <f t="shared" si="227"/>
        <v>2.4824391951248786E-2</v>
      </c>
    </row>
    <row r="338" spans="1:17" s="225" customFormat="1" hidden="1" outlineLevel="2">
      <c r="A338" s="220"/>
      <c r="B338" s="221"/>
      <c r="C338" s="222"/>
      <c r="D338" s="223"/>
      <c r="E338" s="224" t="s">
        <v>1396</v>
      </c>
      <c r="G338" s="225" t="s">
        <v>570</v>
      </c>
      <c r="H338" s="248">
        <f xml:space="preserve"> SUM(J338:Q338)</f>
        <v>0</v>
      </c>
      <c r="I338" s="197"/>
      <c r="J338" s="225">
        <f t="shared" ref="J338:L338" si="228" xml:space="preserve"> IF(ROUND(J335,3) = ROUND((J336 + J337),3), 0, 1)</f>
        <v>0</v>
      </c>
      <c r="K338" s="225">
        <f t="shared" si="228"/>
        <v>0</v>
      </c>
      <c r="L338" s="225">
        <f t="shared" si="228"/>
        <v>0</v>
      </c>
      <c r="M338" s="225">
        <f xml:space="preserve"> IF(ROUND(M335,3) = ROUND((M336 + M337),3), 0, 1)</f>
        <v>0</v>
      </c>
      <c r="N338" s="225">
        <f t="shared" ref="N338:Q338" si="229" xml:space="preserve"> IF(ROUND(N335,3) = ROUND((N336 + N337),3), 0, 1)</f>
        <v>0</v>
      </c>
      <c r="O338" s="225">
        <f t="shared" si="229"/>
        <v>0</v>
      </c>
      <c r="P338" s="225">
        <f t="shared" si="229"/>
        <v>0</v>
      </c>
      <c r="Q338" s="225">
        <f t="shared" si="229"/>
        <v>0</v>
      </c>
    </row>
    <row r="339" spans="1:17" hidden="1" outlineLevel="2">
      <c r="M339" s="491"/>
      <c r="N339" s="491"/>
      <c r="O339" s="491"/>
      <c r="P339" s="491"/>
      <c r="Q339" s="491"/>
    </row>
    <row r="340" spans="1:17" hidden="1" outlineLevel="2">
      <c r="M340" s="490"/>
      <c r="N340" s="490"/>
      <c r="O340" s="490"/>
      <c r="P340" s="490"/>
      <c r="Q340" s="490"/>
    </row>
    <row r="341" spans="1:17" hidden="1" outlineLevel="1"/>
    <row r="342" spans="1:17" hidden="1" outlineLevel="1" collapsed="1">
      <c r="B342" s="85" t="s">
        <v>603</v>
      </c>
    </row>
    <row r="343" spans="1:17" hidden="1" outlineLevel="2"/>
    <row r="344" spans="1:17" s="162" customFormat="1" hidden="1" outlineLevel="2">
      <c r="A344" s="158"/>
      <c r="B344" s="159"/>
      <c r="C344" s="160"/>
      <c r="D344" s="161"/>
      <c r="E344" s="156" t="str">
        <f xml:space="preserve"> Inp!E$201</f>
        <v>Regulatory equity notional (PR19FD)</v>
      </c>
      <c r="F344" s="156">
        <f xml:space="preserve"> Inp!F$201</f>
        <v>0</v>
      </c>
      <c r="G344" s="156" t="str">
        <f xml:space="preserve"> Inp!G$201</f>
        <v>%</v>
      </c>
      <c r="H344" s="156">
        <f xml:space="preserve"> Inp!H$201</f>
        <v>0</v>
      </c>
      <c r="I344" s="156">
        <f xml:space="preserve"> Inp!I$201</f>
        <v>0</v>
      </c>
      <c r="J344" s="250">
        <f xml:space="preserve"> Inp!J$201</f>
        <v>0</v>
      </c>
      <c r="K344" s="250">
        <f xml:space="preserve"> Inp!K$201</f>
        <v>0</v>
      </c>
      <c r="L344" s="250">
        <f xml:space="preserve"> Inp!L$201</f>
        <v>0</v>
      </c>
      <c r="M344" s="250">
        <f xml:space="preserve"> Inp!M$201</f>
        <v>0.4</v>
      </c>
      <c r="N344" s="250">
        <f xml:space="preserve"> Inp!N$201</f>
        <v>0.4</v>
      </c>
      <c r="O344" s="250">
        <f xml:space="preserve"> Inp!O$201</f>
        <v>0.4</v>
      </c>
      <c r="P344" s="250">
        <f xml:space="preserve"> Inp!P$201</f>
        <v>0.4</v>
      </c>
      <c r="Q344" s="250">
        <f xml:space="preserve"> Inp!Q$201</f>
        <v>0.4</v>
      </c>
    </row>
    <row r="345" spans="1:17" hidden="1" outlineLevel="2">
      <c r="B345" s="309"/>
      <c r="E345" s="84" t="str">
        <f t="shared" ref="E345:Q345" si="230" xml:space="preserve"> E319</f>
        <v>Average total RCV - WN - real</v>
      </c>
      <c r="F345" s="84">
        <f t="shared" si="230"/>
        <v>0</v>
      </c>
      <c r="G345" s="84" t="str">
        <f t="shared" si="230"/>
        <v>£m</v>
      </c>
      <c r="H345" s="84">
        <f t="shared" si="230"/>
        <v>0</v>
      </c>
      <c r="I345" s="84">
        <f t="shared" si="230"/>
        <v>0</v>
      </c>
      <c r="J345" s="84">
        <f t="shared" si="230"/>
        <v>0</v>
      </c>
      <c r="K345" s="84">
        <f t="shared" si="230"/>
        <v>0</v>
      </c>
      <c r="L345" s="84">
        <f t="shared" si="230"/>
        <v>0</v>
      </c>
      <c r="M345" s="84">
        <f t="shared" si="230"/>
        <v>1354.7290575040699</v>
      </c>
      <c r="N345" s="84">
        <f t="shared" si="230"/>
        <v>1353.1484958210726</v>
      </c>
      <c r="O345" s="84">
        <f t="shared" si="230"/>
        <v>1364.728070940771</v>
      </c>
      <c r="P345" s="84">
        <f t="shared" si="230"/>
        <v>1380.8832863013295</v>
      </c>
      <c r="Q345" s="84">
        <f t="shared" si="230"/>
        <v>1392.39768765907</v>
      </c>
    </row>
    <row r="346" spans="1:17" hidden="1" outlineLevel="2">
      <c r="B346" s="270"/>
      <c r="E346" s="84" t="s">
        <v>645</v>
      </c>
      <c r="G346" s="70" t="s">
        <v>170</v>
      </c>
      <c r="J346" s="84">
        <f t="shared" ref="J346:Q346" si="231" xml:space="preserve"> J344 * J345</f>
        <v>0</v>
      </c>
      <c r="K346" s="84">
        <f t="shared" si="231"/>
        <v>0</v>
      </c>
      <c r="L346" s="84">
        <f t="shared" si="231"/>
        <v>0</v>
      </c>
      <c r="M346" s="84">
        <f t="shared" si="231"/>
        <v>541.89162300162798</v>
      </c>
      <c r="N346" s="84">
        <f t="shared" si="231"/>
        <v>541.25939832842903</v>
      </c>
      <c r="O346" s="84">
        <f t="shared" si="231"/>
        <v>545.89122837630839</v>
      </c>
      <c r="P346" s="84">
        <f t="shared" si="231"/>
        <v>552.35331452053185</v>
      </c>
      <c r="Q346" s="84">
        <f t="shared" si="231"/>
        <v>556.95907506362801</v>
      </c>
    </row>
    <row r="347" spans="1:17" hidden="1" outlineLevel="1"/>
    <row r="348" spans="1:17" hidden="1" outlineLevel="1" collapsed="1">
      <c r="B348" s="85" t="s">
        <v>605</v>
      </c>
    </row>
    <row r="349" spans="1:17" hidden="1" outlineLevel="2"/>
    <row r="350" spans="1:17" s="162" customFormat="1" hidden="1" outlineLevel="2">
      <c r="A350" s="158"/>
      <c r="B350" s="159"/>
      <c r="C350" s="160"/>
      <c r="D350" s="161"/>
      <c r="E350" s="156" t="str">
        <f xml:space="preserve"> Inp!E$209</f>
        <v>Regulatory equity actual</v>
      </c>
      <c r="F350" s="156">
        <f xml:space="preserve"> Inp!F$209</f>
        <v>0</v>
      </c>
      <c r="G350" s="156" t="str">
        <f xml:space="preserve"> Inp!G$209</f>
        <v>%</v>
      </c>
      <c r="H350" s="156">
        <f xml:space="preserve"> Inp!H$209</f>
        <v>0</v>
      </c>
      <c r="I350" s="156">
        <f xml:space="preserve"> Inp!I$209</f>
        <v>0</v>
      </c>
      <c r="J350" s="250">
        <f xml:space="preserve"> Inp!J$209</f>
        <v>0</v>
      </c>
      <c r="K350" s="250">
        <f xml:space="preserve"> Inp!K$209</f>
        <v>0</v>
      </c>
      <c r="L350" s="250">
        <f xml:space="preserve"> Inp!L$209</f>
        <v>0</v>
      </c>
      <c r="M350" s="250">
        <f xml:space="preserve"> Inp!M$209</f>
        <v>0</v>
      </c>
      <c r="N350" s="250">
        <f xml:space="preserve"> Inp!N$209</f>
        <v>0</v>
      </c>
      <c r="O350" s="250">
        <f xml:space="preserve"> Inp!O$209</f>
        <v>0</v>
      </c>
      <c r="P350" s="250">
        <f xml:space="preserve"> Inp!P$209</f>
        <v>0</v>
      </c>
      <c r="Q350" s="250">
        <f xml:space="preserve"> Inp!Q$209</f>
        <v>0</v>
      </c>
    </row>
    <row r="351" spans="1:17" hidden="1" outlineLevel="2">
      <c r="E351" s="84" t="str">
        <f t="shared" ref="E351:Q351" si="232" xml:space="preserve"> E319</f>
        <v>Average total RCV - WN - real</v>
      </c>
      <c r="F351" s="84">
        <f t="shared" si="232"/>
        <v>0</v>
      </c>
      <c r="G351" s="84" t="str">
        <f t="shared" si="232"/>
        <v>£m</v>
      </c>
      <c r="H351" s="84">
        <f t="shared" si="232"/>
        <v>0</v>
      </c>
      <c r="I351" s="84">
        <f t="shared" si="232"/>
        <v>0</v>
      </c>
      <c r="J351" s="84">
        <f t="shared" si="232"/>
        <v>0</v>
      </c>
      <c r="K351" s="84">
        <f t="shared" si="232"/>
        <v>0</v>
      </c>
      <c r="L351" s="84">
        <f t="shared" si="232"/>
        <v>0</v>
      </c>
      <c r="M351" s="84">
        <f t="shared" si="232"/>
        <v>1354.7290575040699</v>
      </c>
      <c r="N351" s="84">
        <f t="shared" si="232"/>
        <v>1353.1484958210726</v>
      </c>
      <c r="O351" s="84">
        <f t="shared" si="232"/>
        <v>1364.728070940771</v>
      </c>
      <c r="P351" s="84">
        <f t="shared" si="232"/>
        <v>1380.8832863013295</v>
      </c>
      <c r="Q351" s="84">
        <f t="shared" si="232"/>
        <v>1392.39768765907</v>
      </c>
    </row>
    <row r="352" spans="1:17" hidden="1" outlineLevel="2">
      <c r="E352" s="84" t="s">
        <v>646</v>
      </c>
      <c r="G352" s="70" t="s">
        <v>170</v>
      </c>
      <c r="J352" s="84">
        <f t="shared" ref="J352:Q352" si="233" xml:space="preserve"> J350 * J351</f>
        <v>0</v>
      </c>
      <c r="K352" s="84">
        <f t="shared" si="233"/>
        <v>0</v>
      </c>
      <c r="L352" s="84">
        <f t="shared" si="233"/>
        <v>0</v>
      </c>
      <c r="M352" s="84">
        <f t="shared" si="233"/>
        <v>0</v>
      </c>
      <c r="N352" s="84">
        <f t="shared" si="233"/>
        <v>0</v>
      </c>
      <c r="O352" s="84">
        <f t="shared" si="233"/>
        <v>0</v>
      </c>
      <c r="P352" s="84">
        <f t="shared" si="233"/>
        <v>0</v>
      </c>
      <c r="Q352" s="84">
        <f t="shared" si="233"/>
        <v>0</v>
      </c>
    </row>
    <row r="353" spans="1:17" hidden="1" outlineLevel="1"/>
    <row r="354" spans="1:17" hidden="1" outlineLevel="1"/>
    <row r="355" spans="1:17" s="149" customFormat="1">
      <c r="A355" s="144"/>
      <c r="B355" s="145"/>
      <c r="C355" s="146"/>
      <c r="D355" s="147"/>
      <c r="E355" s="148"/>
      <c r="G355" s="150"/>
    </row>
    <row r="356" spans="1:17" s="33" customFormat="1" collapsed="1">
      <c r="A356" s="33" t="s">
        <v>647</v>
      </c>
    </row>
    <row r="357" spans="1:17" hidden="1" outlineLevel="1"/>
    <row r="358" spans="1:17" s="92" customFormat="1" hidden="1" outlineLevel="1" collapsed="1">
      <c r="A358" s="11"/>
      <c r="B358" s="12" t="s">
        <v>559</v>
      </c>
      <c r="C358" s="13"/>
      <c r="D358" s="14"/>
      <c r="E358" s="91"/>
      <c r="G358" s="93"/>
    </row>
    <row r="359" spans="1:17" s="92" customFormat="1" hidden="1" outlineLevel="2">
      <c r="A359" s="11"/>
      <c r="B359" s="12"/>
      <c r="C359" s="13"/>
      <c r="D359" s="115"/>
      <c r="E359" s="91"/>
      <c r="G359" s="93"/>
    </row>
    <row r="360" spans="1:17" s="296" customFormat="1" hidden="1" outlineLevel="2">
      <c r="A360" s="291"/>
      <c r="B360" s="292"/>
      <c r="C360" s="293"/>
      <c r="D360" s="294"/>
      <c r="E360" s="182" t="str">
        <f>Inp!E$134</f>
        <v>RCV CPI(H) + RPI wedge bf balance BEG - WWN - nominal</v>
      </c>
      <c r="F360" s="182">
        <f>Inp!F$134</f>
        <v>0</v>
      </c>
      <c r="G360" s="182" t="str">
        <f>Inp!G$134</f>
        <v>£m</v>
      </c>
      <c r="H360" s="182">
        <f>Inp!H$134</f>
        <v>0</v>
      </c>
      <c r="I360" s="182">
        <f>Inp!I$134</f>
        <v>0</v>
      </c>
      <c r="J360" s="182">
        <f>Inp!J$134</f>
        <v>0</v>
      </c>
      <c r="K360" s="182">
        <f>Inp!K$134</f>
        <v>0</v>
      </c>
      <c r="L360" s="182">
        <f>Inp!L$134</f>
        <v>0</v>
      </c>
      <c r="M360" s="297">
        <f>Inp!M$134</f>
        <v>850.07570282727204</v>
      </c>
      <c r="N360" s="297">
        <f>Inp!N$134</f>
        <v>825.42067733495696</v>
      </c>
      <c r="O360" s="297">
        <f>Inp!O$134</f>
        <v>805.65110176737403</v>
      </c>
      <c r="P360" s="297">
        <f>Inp!P$134</f>
        <v>787.81841080117397</v>
      </c>
      <c r="Q360" s="297">
        <f>Inp!Q$134</f>
        <v>770.75111274957806</v>
      </c>
    </row>
    <row r="361" spans="1:17" s="188" customFormat="1" hidden="1" outlineLevel="2">
      <c r="A361" s="184"/>
      <c r="B361" s="217"/>
      <c r="C361" s="186"/>
      <c r="D361" s="187"/>
      <c r="E361" s="182" t="str">
        <f>Inp!E$135</f>
        <v>Indexation on RCV - CPI(H) + RPI wedge bf balance - WWN - nominal</v>
      </c>
      <c r="F361" s="182">
        <f>Inp!F$135</f>
        <v>0</v>
      </c>
      <c r="G361" s="182" t="str">
        <f>Inp!G$135</f>
        <v>£m</v>
      </c>
      <c r="H361" s="182">
        <f>Inp!H$135</f>
        <v>0</v>
      </c>
      <c r="I361" s="182">
        <f>Inp!I$135</f>
        <v>0</v>
      </c>
      <c r="J361" s="182">
        <f>Inp!J$135</f>
        <v>0</v>
      </c>
      <c r="K361" s="182">
        <f>Inp!K$135</f>
        <v>0</v>
      </c>
      <c r="L361" s="182">
        <f>Inp!L$135</f>
        <v>0</v>
      </c>
      <c r="M361" s="297">
        <f>Inp!M$135</f>
        <v>20.621214192725201</v>
      </c>
      <c r="N361" s="297">
        <f>Inp!N$135</f>
        <v>24.422257018812399</v>
      </c>
      <c r="O361" s="297">
        <f>Inp!O$135</f>
        <v>25.380977136818199</v>
      </c>
      <c r="P361" s="297">
        <f>Inp!P$135</f>
        <v>25.2101891456381</v>
      </c>
      <c r="Q361" s="297">
        <f>Inp!Q$135</f>
        <v>24.664035607987</v>
      </c>
    </row>
    <row r="362" spans="1:17" s="188" customFormat="1" hidden="1" outlineLevel="2">
      <c r="A362" s="184"/>
      <c r="B362" s="217"/>
      <c r="C362" s="186"/>
      <c r="D362" s="187"/>
      <c r="E362" s="182" t="str">
        <f>Inp!E$136</f>
        <v>RCV - CPI(H) + RPI wedge bf depreciation - WWN - nominal</v>
      </c>
      <c r="F362" s="182">
        <f>Inp!F$136</f>
        <v>0</v>
      </c>
      <c r="G362" s="182" t="str">
        <f>Inp!G$136</f>
        <v>£m</v>
      </c>
      <c r="H362" s="182">
        <f>Inp!H$136</f>
        <v>0</v>
      </c>
      <c r="I362" s="182">
        <f>Inp!I$136</f>
        <v>0</v>
      </c>
      <c r="J362" s="182">
        <f>Inp!J$136</f>
        <v>0</v>
      </c>
      <c r="K362" s="182">
        <f>Inp!K$136</f>
        <v>0</v>
      </c>
      <c r="L362" s="182">
        <f>Inp!L$136</f>
        <v>0</v>
      </c>
      <c r="M362" s="297">
        <f>Inp!M$136</f>
        <v>45.276239685039897</v>
      </c>
      <c r="N362" s="297">
        <f>Inp!N$136</f>
        <v>44.191832586396004</v>
      </c>
      <c r="O362" s="297">
        <f>Inp!O$136</f>
        <v>43.213668103018001</v>
      </c>
      <c r="P362" s="297">
        <f>Inp!P$136</f>
        <v>42.277487197234201</v>
      </c>
      <c r="Q362" s="297">
        <f>Inp!Q$136</f>
        <v>41.361587714593398</v>
      </c>
    </row>
    <row r="363" spans="1:17" s="260" customFormat="1" hidden="1" outlineLevel="2">
      <c r="A363" s="257"/>
      <c r="B363" s="258"/>
      <c r="C363" s="259"/>
      <c r="D363" s="256"/>
      <c r="E363" s="273" t="str">
        <f>Time!E$39</f>
        <v>Acquisition / initial balance date flag</v>
      </c>
      <c r="F363" s="273">
        <f>Time!F$39</f>
        <v>0</v>
      </c>
      <c r="G363" s="273" t="str">
        <f>Time!G$39</f>
        <v>flag</v>
      </c>
      <c r="H363" s="273">
        <f>Time!H$39</f>
        <v>1</v>
      </c>
      <c r="I363" s="273">
        <f>Time!I$39</f>
        <v>0</v>
      </c>
      <c r="J363" s="273">
        <f>Time!J$39</f>
        <v>0</v>
      </c>
      <c r="K363" s="273">
        <f>Time!K$39</f>
        <v>0</v>
      </c>
      <c r="L363" s="273">
        <f>Time!L$39</f>
        <v>1</v>
      </c>
      <c r="M363" s="273">
        <f>Time!M$39</f>
        <v>0</v>
      </c>
      <c r="N363" s="273">
        <f>Time!N$39</f>
        <v>0</v>
      </c>
      <c r="O363" s="273">
        <f>Time!O$39</f>
        <v>0</v>
      </c>
      <c r="P363" s="273">
        <f>Time!P$39</f>
        <v>0</v>
      </c>
      <c r="Q363" s="273">
        <f>Time!Q$39</f>
        <v>0</v>
      </c>
    </row>
    <row r="364" spans="1:17" s="260" customFormat="1" hidden="1" outlineLevel="2">
      <c r="A364" s="257"/>
      <c r="B364" s="258"/>
      <c r="C364" s="259"/>
      <c r="D364" s="256"/>
      <c r="E364" s="197" t="s">
        <v>648</v>
      </c>
      <c r="F364" s="279"/>
      <c r="G364" s="197" t="s">
        <v>170</v>
      </c>
      <c r="H364" s="279"/>
      <c r="I364" s="279"/>
      <c r="J364" s="279">
        <f t="shared" ref="J364" si="234" xml:space="preserve"> IF(J363 = 1, K360 * J363, 0)</f>
        <v>0</v>
      </c>
      <c r="K364" s="279">
        <f t="shared" ref="K364" si="235" xml:space="preserve"> IF(K363 = 1, L360 * K363, 0)</f>
        <v>0</v>
      </c>
      <c r="L364" s="279">
        <f t="shared" ref="L364" si="236" xml:space="preserve"> IF(L363 = 1, M360 * L363, 0)</f>
        <v>850.07570282727204</v>
      </c>
      <c r="M364" s="279">
        <f t="shared" ref="M364" si="237" xml:space="preserve"> IF(M363 = 1, N360 * M363, 0)</f>
        <v>0</v>
      </c>
      <c r="N364" s="279">
        <f t="shared" ref="N364" si="238" xml:space="preserve"> IF(N363 = 1, O360 * N363, 0)</f>
        <v>0</v>
      </c>
      <c r="O364" s="279">
        <f t="shared" ref="O364" si="239" xml:space="preserve"> IF(O363 = 1, P360 * O363, 0)</f>
        <v>0</v>
      </c>
      <c r="P364" s="279">
        <f t="shared" ref="P364" si="240" xml:space="preserve"> IF(P363 = 1, Q360 * P363, 0)</f>
        <v>0</v>
      </c>
      <c r="Q364" s="279">
        <f t="shared" ref="Q364" si="241" xml:space="preserve"> IF(Q363 = 1, R360 * Q363, 0)</f>
        <v>0</v>
      </c>
    </row>
    <row r="365" spans="1:17" s="260" customFormat="1" hidden="1" outlineLevel="2">
      <c r="A365" s="257"/>
      <c r="B365" s="258"/>
      <c r="C365" s="259"/>
      <c r="D365" s="256"/>
      <c r="E365" s="197"/>
      <c r="F365" s="279"/>
      <c r="G365" s="197"/>
      <c r="H365" s="279"/>
      <c r="I365" s="279"/>
      <c r="J365" s="279"/>
      <c r="K365" s="279"/>
      <c r="L365" s="279"/>
      <c r="M365" s="279"/>
      <c r="N365" s="279"/>
      <c r="O365" s="279"/>
      <c r="P365" s="279"/>
      <c r="Q365" s="279"/>
    </row>
    <row r="366" spans="1:17" s="188" customFormat="1" hidden="1" outlineLevel="2">
      <c r="A366" s="184"/>
      <c r="B366" s="217"/>
      <c r="C366" s="186"/>
      <c r="D366" s="187"/>
      <c r="E366" s="182" t="str">
        <f>Index!E$85</f>
        <v>CPIH index (PR19FD) - FYA - inflate from FYA 2017-18</v>
      </c>
      <c r="F366" s="182">
        <f>Index!F$85</f>
        <v>0</v>
      </c>
      <c r="G366" s="182" t="str">
        <f>Index!G$85</f>
        <v>Factor</v>
      </c>
      <c r="H366" s="182">
        <f>Index!H$85</f>
        <v>0</v>
      </c>
      <c r="I366" s="182">
        <f>Index!I$85</f>
        <v>0</v>
      </c>
      <c r="J366" s="182">
        <f>Index!J$85</f>
        <v>1</v>
      </c>
      <c r="K366" s="182">
        <f>Index!K$85</f>
        <v>1.0212697905005599</v>
      </c>
      <c r="L366" s="182">
        <f>Index!L$85</f>
        <v>1.0416029201511179</v>
      </c>
      <c r="M366" s="182">
        <f>Index!M$85</f>
        <v>1.0622616980779827</v>
      </c>
      <c r="N366" s="182">
        <f>Index!N$85</f>
        <v>1.0835515290872799</v>
      </c>
      <c r="O366" s="182">
        <f>Index!O$85</f>
        <v>1.1060365794841869</v>
      </c>
      <c r="P366" s="182">
        <f>Index!P$85</f>
        <v>1.1292633476533553</v>
      </c>
      <c r="Q366" s="182">
        <f>Index!Q$85</f>
        <v>1.1529778779540774</v>
      </c>
    </row>
    <row r="367" spans="1:17" hidden="1" outlineLevel="2">
      <c r="F367" s="84"/>
      <c r="G367" s="84"/>
      <c r="H367" s="84"/>
      <c r="I367" s="84"/>
      <c r="J367" s="84"/>
      <c r="K367" s="84"/>
      <c r="L367" s="84"/>
      <c r="M367" s="84"/>
      <c r="N367" s="84"/>
      <c r="O367" s="84"/>
      <c r="P367" s="84"/>
      <c r="Q367" s="84"/>
    </row>
    <row r="368" spans="1:17" s="118" customFormat="1" hidden="1" outlineLevel="2">
      <c r="A368" s="387"/>
      <c r="B368" s="270"/>
      <c r="C368" s="271"/>
      <c r="D368" s="272"/>
      <c r="E368" s="117" t="s">
        <v>649</v>
      </c>
      <c r="F368" s="117"/>
      <c r="G368" s="117" t="s">
        <v>170</v>
      </c>
      <c r="H368" s="117"/>
      <c r="I368" s="117"/>
      <c r="J368" s="117">
        <f t="shared" ref="J368:Q368" si="242" xml:space="preserve"> J364 / J366</f>
        <v>0</v>
      </c>
      <c r="K368" s="117">
        <f t="shared" si="242"/>
        <v>0</v>
      </c>
      <c r="L368" s="117">
        <f t="shared" si="242"/>
        <v>816.12261868845496</v>
      </c>
      <c r="M368" s="117">
        <f t="shared" si="242"/>
        <v>0</v>
      </c>
      <c r="N368" s="117">
        <f t="shared" si="242"/>
        <v>0</v>
      </c>
      <c r="O368" s="117">
        <f t="shared" si="242"/>
        <v>0</v>
      </c>
      <c r="P368" s="117">
        <f t="shared" si="242"/>
        <v>0</v>
      </c>
      <c r="Q368" s="117">
        <f t="shared" si="242"/>
        <v>0</v>
      </c>
    </row>
    <row r="369" spans="1:17" hidden="1" outlineLevel="2">
      <c r="E369" s="84" t="s">
        <v>650</v>
      </c>
      <c r="F369" s="84"/>
      <c r="G369" s="84" t="s">
        <v>170</v>
      </c>
      <c r="H369" s="84"/>
      <c r="I369" s="84"/>
      <c r="J369" s="84">
        <f t="shared" ref="J369:Q369" si="243" xml:space="preserve"> J360 / J366</f>
        <v>0</v>
      </c>
      <c r="K369" s="84">
        <f t="shared" si="243"/>
        <v>0</v>
      </c>
      <c r="L369" s="84">
        <f t="shared" si="243"/>
        <v>0</v>
      </c>
      <c r="M369" s="84">
        <f t="shared" si="243"/>
        <v>800.25073328480903</v>
      </c>
      <c r="N369" s="84">
        <f t="shared" si="243"/>
        <v>761.77334919202485</v>
      </c>
      <c r="O369" s="84">
        <f t="shared" si="243"/>
        <v>728.41270958967641</v>
      </c>
      <c r="P369" s="84">
        <f t="shared" si="243"/>
        <v>697.63922865139057</v>
      </c>
      <c r="Q369" s="84">
        <f t="shared" si="243"/>
        <v>668.48733829763626</v>
      </c>
    </row>
    <row r="370" spans="1:17" hidden="1" outlineLevel="2">
      <c r="E370" s="84" t="s">
        <v>651</v>
      </c>
      <c r="F370" s="84"/>
      <c r="G370" s="84" t="s">
        <v>170</v>
      </c>
      <c r="H370" s="84"/>
      <c r="I370" s="84"/>
      <c r="J370" s="84">
        <f t="shared" ref="J370:Q370" si="244" xml:space="preserve"> J361 / J366</f>
        <v>0</v>
      </c>
      <c r="K370" s="84">
        <f t="shared" si="244"/>
        <v>0</v>
      </c>
      <c r="L370" s="84">
        <f t="shared" si="244"/>
        <v>0</v>
      </c>
      <c r="M370" s="84">
        <f t="shared" si="244"/>
        <v>19.412555521898671</v>
      </c>
      <c r="N370" s="84">
        <f t="shared" si="244"/>
        <v>22.539082233942555</v>
      </c>
      <c r="O370" s="84">
        <f t="shared" si="244"/>
        <v>22.947683293309264</v>
      </c>
      <c r="P370" s="84">
        <f t="shared" si="244"/>
        <v>22.324455316844972</v>
      </c>
      <c r="Q370" s="84">
        <f t="shared" si="244"/>
        <v>21.391594825524795</v>
      </c>
    </row>
    <row r="371" spans="1:17" hidden="1" outlineLevel="2">
      <c r="E371" s="84" t="s">
        <v>652</v>
      </c>
      <c r="F371" s="84"/>
      <c r="G371" s="84" t="s">
        <v>170</v>
      </c>
      <c r="H371" s="84"/>
      <c r="I371" s="84"/>
      <c r="J371" s="84">
        <f t="shared" ref="J371:Q371" si="245" xml:space="preserve"> J362 / J366</f>
        <v>0</v>
      </c>
      <c r="K371" s="84">
        <f t="shared" si="245"/>
        <v>0</v>
      </c>
      <c r="L371" s="84">
        <f t="shared" si="245"/>
        <v>0</v>
      </c>
      <c r="M371" s="84">
        <f t="shared" si="245"/>
        <v>42.622491017948839</v>
      </c>
      <c r="N371" s="84">
        <f t="shared" si="245"/>
        <v>40.784246434150305</v>
      </c>
      <c r="O371" s="84">
        <f t="shared" si="245"/>
        <v>39.070740429915261</v>
      </c>
      <c r="P371" s="84">
        <f t="shared" si="245"/>
        <v>37.438111566348226</v>
      </c>
      <c r="Q371" s="84">
        <f t="shared" si="245"/>
        <v>35.873704522404388</v>
      </c>
    </row>
    <row r="372" spans="1:17" hidden="1" outlineLevel="2">
      <c r="F372" s="84"/>
      <c r="G372" s="84"/>
      <c r="H372" s="84"/>
      <c r="I372" s="84"/>
      <c r="J372" s="84"/>
      <c r="K372" s="84"/>
      <c r="L372" s="84"/>
      <c r="M372" s="84"/>
      <c r="N372" s="84"/>
      <c r="O372" s="84"/>
      <c r="P372" s="84"/>
      <c r="Q372" s="84"/>
    </row>
    <row r="373" spans="1:17" hidden="1" outlineLevel="2">
      <c r="E373" s="84" t="str">
        <f t="shared" ref="E373:Q373" si="246" xml:space="preserve"> E369</f>
        <v>RCV CPI(H) + RPI wedge bf balance BEG - WWN - real</v>
      </c>
      <c r="F373" s="84">
        <f t="shared" si="246"/>
        <v>0</v>
      </c>
      <c r="G373" s="84" t="str">
        <f t="shared" si="246"/>
        <v>£m</v>
      </c>
      <c r="H373" s="84">
        <f t="shared" si="246"/>
        <v>0</v>
      </c>
      <c r="I373" s="84">
        <f t="shared" si="246"/>
        <v>0</v>
      </c>
      <c r="J373" s="84">
        <f t="shared" si="246"/>
        <v>0</v>
      </c>
      <c r="K373" s="84">
        <f t="shared" si="246"/>
        <v>0</v>
      </c>
      <c r="L373" s="84">
        <f t="shared" si="246"/>
        <v>0</v>
      </c>
      <c r="M373" s="84">
        <f t="shared" si="246"/>
        <v>800.25073328480903</v>
      </c>
      <c r="N373" s="84">
        <f t="shared" si="246"/>
        <v>761.77334919202485</v>
      </c>
      <c r="O373" s="84">
        <f t="shared" si="246"/>
        <v>728.41270958967641</v>
      </c>
      <c r="P373" s="84">
        <f t="shared" si="246"/>
        <v>697.63922865139057</v>
      </c>
      <c r="Q373" s="84">
        <f t="shared" si="246"/>
        <v>668.48733829763626</v>
      </c>
    </row>
    <row r="374" spans="1:17" hidden="1" outlineLevel="2">
      <c r="D374" s="83" t="s">
        <v>565</v>
      </c>
      <c r="E374" s="84" t="str">
        <f t="shared" ref="E374:Q374" si="247" xml:space="preserve"> E370</f>
        <v>Indexation on RCV - CPI(H) + RPI wedge bf balance - WWN - real</v>
      </c>
      <c r="F374" s="84">
        <f t="shared" si="247"/>
        <v>0</v>
      </c>
      <c r="G374" s="84" t="str">
        <f t="shared" si="247"/>
        <v>£m</v>
      </c>
      <c r="H374" s="84">
        <f t="shared" si="247"/>
        <v>0</v>
      </c>
      <c r="I374" s="84">
        <f t="shared" si="247"/>
        <v>0</v>
      </c>
      <c r="J374" s="84">
        <f t="shared" si="247"/>
        <v>0</v>
      </c>
      <c r="K374" s="84">
        <f t="shared" si="247"/>
        <v>0</v>
      </c>
      <c r="L374" s="84">
        <f t="shared" si="247"/>
        <v>0</v>
      </c>
      <c r="M374" s="84">
        <f t="shared" si="247"/>
        <v>19.412555521898671</v>
      </c>
      <c r="N374" s="84">
        <f t="shared" si="247"/>
        <v>22.539082233942555</v>
      </c>
      <c r="O374" s="84">
        <f t="shared" si="247"/>
        <v>22.947683293309264</v>
      </c>
      <c r="P374" s="84">
        <f t="shared" si="247"/>
        <v>22.324455316844972</v>
      </c>
      <c r="Q374" s="84">
        <f t="shared" si="247"/>
        <v>21.391594825524795</v>
      </c>
    </row>
    <row r="375" spans="1:17" hidden="1" outlineLevel="2">
      <c r="E375" s="212" t="s">
        <v>653</v>
      </c>
      <c r="F375" s="212"/>
      <c r="G375" s="212" t="s">
        <v>170</v>
      </c>
      <c r="H375" s="212"/>
      <c r="I375" s="212"/>
      <c r="J375" s="212">
        <f t="shared" ref="J375:Q375" si="248" xml:space="preserve"> SUM(J373:J374)</f>
        <v>0</v>
      </c>
      <c r="K375" s="212">
        <f t="shared" si="248"/>
        <v>0</v>
      </c>
      <c r="L375" s="212">
        <f t="shared" si="248"/>
        <v>0</v>
      </c>
      <c r="M375" s="212">
        <f t="shared" si="248"/>
        <v>819.66328880670767</v>
      </c>
      <c r="N375" s="212">
        <f t="shared" si="248"/>
        <v>784.31243142596736</v>
      </c>
      <c r="O375" s="212">
        <f t="shared" si="248"/>
        <v>751.36039288298571</v>
      </c>
      <c r="P375" s="212">
        <f t="shared" si="248"/>
        <v>719.9636839682355</v>
      </c>
      <c r="Q375" s="212">
        <f t="shared" si="248"/>
        <v>689.878933123161</v>
      </c>
    </row>
    <row r="376" spans="1:17" hidden="1" outlineLevel="2">
      <c r="F376" s="84"/>
      <c r="G376" s="84"/>
      <c r="H376" s="84"/>
      <c r="I376" s="84"/>
      <c r="J376" s="84"/>
      <c r="K376" s="84"/>
      <c r="L376" s="84"/>
      <c r="M376" s="84"/>
      <c r="N376" s="84"/>
      <c r="O376" s="84"/>
      <c r="P376" s="84"/>
      <c r="Q376" s="84"/>
    </row>
    <row r="377" spans="1:17" s="315" customFormat="1" hidden="1" outlineLevel="2">
      <c r="A377" s="311"/>
      <c r="B377" s="312"/>
      <c r="C377" s="313"/>
      <c r="D377" s="251"/>
      <c r="E377" s="314" t="str">
        <f t="shared" ref="E377:Q377" si="249" xml:space="preserve"> E375</f>
        <v>Opening RCV (RPI inflated RCV) - WWN - real</v>
      </c>
      <c r="F377" s="314">
        <f t="shared" si="249"/>
        <v>0</v>
      </c>
      <c r="G377" s="314" t="str">
        <f t="shared" si="249"/>
        <v>£m</v>
      </c>
      <c r="H377" s="314">
        <f t="shared" si="249"/>
        <v>0</v>
      </c>
      <c r="I377" s="314">
        <f t="shared" si="249"/>
        <v>0</v>
      </c>
      <c r="J377" s="314">
        <f t="shared" si="249"/>
        <v>0</v>
      </c>
      <c r="K377" s="314">
        <f t="shared" si="249"/>
        <v>0</v>
      </c>
      <c r="L377" s="314">
        <f t="shared" si="249"/>
        <v>0</v>
      </c>
      <c r="M377" s="314">
        <f t="shared" si="249"/>
        <v>819.66328880670767</v>
      </c>
      <c r="N377" s="314">
        <f t="shared" si="249"/>
        <v>784.31243142596736</v>
      </c>
      <c r="O377" s="314">
        <f t="shared" si="249"/>
        <v>751.36039288298571</v>
      </c>
      <c r="P377" s="314">
        <f t="shared" si="249"/>
        <v>719.9636839682355</v>
      </c>
      <c r="Q377" s="314">
        <f t="shared" si="249"/>
        <v>689.878933123161</v>
      </c>
    </row>
    <row r="378" spans="1:17" s="315" customFormat="1" hidden="1" outlineLevel="2">
      <c r="A378" s="311"/>
      <c r="B378" s="312"/>
      <c r="C378" s="313"/>
      <c r="D378" s="251" t="s">
        <v>473</v>
      </c>
      <c r="E378" s="314" t="str">
        <f t="shared" ref="E378:Q378" si="250" xml:space="preserve"> E371</f>
        <v>RCV - CPI(H) + RPI wedge bf depreciation - WWN - real</v>
      </c>
      <c r="F378" s="314">
        <f t="shared" si="250"/>
        <v>0</v>
      </c>
      <c r="G378" s="314" t="str">
        <f t="shared" si="250"/>
        <v>£m</v>
      </c>
      <c r="H378" s="314">
        <f t="shared" si="250"/>
        <v>0</v>
      </c>
      <c r="I378" s="314">
        <f t="shared" si="250"/>
        <v>0</v>
      </c>
      <c r="J378" s="314">
        <f t="shared" si="250"/>
        <v>0</v>
      </c>
      <c r="K378" s="314">
        <f t="shared" si="250"/>
        <v>0</v>
      </c>
      <c r="L378" s="314">
        <f t="shared" si="250"/>
        <v>0</v>
      </c>
      <c r="M378" s="314">
        <f t="shared" si="250"/>
        <v>42.622491017948839</v>
      </c>
      <c r="N378" s="314">
        <f t="shared" si="250"/>
        <v>40.784246434150305</v>
      </c>
      <c r="O378" s="314">
        <f t="shared" si="250"/>
        <v>39.070740429915261</v>
      </c>
      <c r="P378" s="314">
        <f t="shared" si="250"/>
        <v>37.438111566348226</v>
      </c>
      <c r="Q378" s="314">
        <f t="shared" si="250"/>
        <v>35.873704522404388</v>
      </c>
    </row>
    <row r="379" spans="1:17" s="315" customFormat="1" hidden="1" outlineLevel="2">
      <c r="A379" s="311"/>
      <c r="B379" s="312"/>
      <c r="C379" s="313"/>
      <c r="D379" s="251"/>
      <c r="E379" s="317" t="s">
        <v>654</v>
      </c>
      <c r="F379" s="317"/>
      <c r="G379" s="317" t="s">
        <v>170</v>
      </c>
      <c r="H379" s="317"/>
      <c r="I379" s="317"/>
      <c r="J379" s="317">
        <f t="shared" ref="J379:Q379" si="251" xml:space="preserve"> J377 - J378</f>
        <v>0</v>
      </c>
      <c r="K379" s="317">
        <f t="shared" si="251"/>
        <v>0</v>
      </c>
      <c r="L379" s="317">
        <f t="shared" si="251"/>
        <v>0</v>
      </c>
      <c r="M379" s="317">
        <f t="shared" si="251"/>
        <v>777.04079778875882</v>
      </c>
      <c r="N379" s="317">
        <f t="shared" si="251"/>
        <v>743.52818499181706</v>
      </c>
      <c r="O379" s="317">
        <f t="shared" si="251"/>
        <v>712.2896524530704</v>
      </c>
      <c r="P379" s="317">
        <f t="shared" si="251"/>
        <v>682.5255724018873</v>
      </c>
      <c r="Q379" s="317">
        <f t="shared" si="251"/>
        <v>654.0052286007566</v>
      </c>
    </row>
    <row r="380" spans="1:17" s="92" customFormat="1" hidden="1" outlineLevel="2">
      <c r="A380" s="11"/>
      <c r="B380" s="12"/>
      <c r="C380" s="13"/>
      <c r="D380" s="14"/>
      <c r="E380" s="91"/>
      <c r="G380" s="93"/>
    </row>
    <row r="381" spans="1:17" s="92" customFormat="1" hidden="1" outlineLevel="2">
      <c r="A381" s="11"/>
      <c r="B381" s="12"/>
      <c r="C381" s="13"/>
      <c r="D381" s="115"/>
      <c r="E381" s="91" t="str">
        <f t="shared" ref="E381:Q381" si="252" xml:space="preserve"> E375</f>
        <v>Opening RCV (RPI inflated RCV) - WWN - real</v>
      </c>
      <c r="F381" s="91">
        <f t="shared" si="252"/>
        <v>0</v>
      </c>
      <c r="G381" s="91" t="str">
        <f t="shared" si="252"/>
        <v>£m</v>
      </c>
      <c r="H381" s="91">
        <f t="shared" si="252"/>
        <v>0</v>
      </c>
      <c r="I381" s="91">
        <f t="shared" si="252"/>
        <v>0</v>
      </c>
      <c r="J381" s="91">
        <f t="shared" si="252"/>
        <v>0</v>
      </c>
      <c r="K381" s="91">
        <f t="shared" si="252"/>
        <v>0</v>
      </c>
      <c r="L381" s="91">
        <f t="shared" si="252"/>
        <v>0</v>
      </c>
      <c r="M381" s="91">
        <f t="shared" si="252"/>
        <v>819.66328880670767</v>
      </c>
      <c r="N381" s="91">
        <f t="shared" si="252"/>
        <v>784.31243142596736</v>
      </c>
      <c r="O381" s="91">
        <f t="shared" si="252"/>
        <v>751.36039288298571</v>
      </c>
      <c r="P381" s="91">
        <f t="shared" si="252"/>
        <v>719.9636839682355</v>
      </c>
      <c r="Q381" s="91">
        <f t="shared" si="252"/>
        <v>689.878933123161</v>
      </c>
    </row>
    <row r="382" spans="1:17" s="92" customFormat="1" hidden="1" outlineLevel="2">
      <c r="A382" s="11"/>
      <c r="B382" s="12"/>
      <c r="C382" s="13"/>
      <c r="D382" s="115"/>
      <c r="E382" s="91" t="str">
        <f t="shared" ref="E382:Q382" si="253" xml:space="preserve"> E379</f>
        <v>Closing RCV (RPI inflated RCV) - WWN - real</v>
      </c>
      <c r="F382" s="91">
        <f t="shared" si="253"/>
        <v>0</v>
      </c>
      <c r="G382" s="91" t="str">
        <f t="shared" si="253"/>
        <v>£m</v>
      </c>
      <c r="H382" s="91">
        <f t="shared" si="253"/>
        <v>0</v>
      </c>
      <c r="I382" s="91">
        <f t="shared" si="253"/>
        <v>0</v>
      </c>
      <c r="J382" s="91">
        <f t="shared" si="253"/>
        <v>0</v>
      </c>
      <c r="K382" s="91">
        <f t="shared" si="253"/>
        <v>0</v>
      </c>
      <c r="L382" s="91">
        <f t="shared" si="253"/>
        <v>0</v>
      </c>
      <c r="M382" s="91">
        <f t="shared" si="253"/>
        <v>777.04079778875882</v>
      </c>
      <c r="N382" s="91">
        <f t="shared" si="253"/>
        <v>743.52818499181706</v>
      </c>
      <c r="O382" s="91">
        <f t="shared" si="253"/>
        <v>712.2896524530704</v>
      </c>
      <c r="P382" s="91">
        <f t="shared" si="253"/>
        <v>682.5255724018873</v>
      </c>
      <c r="Q382" s="91">
        <f t="shared" si="253"/>
        <v>654.0052286007566</v>
      </c>
    </row>
    <row r="383" spans="1:17" s="315" customFormat="1" hidden="1" outlineLevel="2">
      <c r="A383" s="311"/>
      <c r="B383" s="312"/>
      <c r="C383" s="313"/>
      <c r="D383" s="251"/>
      <c r="E383" s="317" t="s">
        <v>655</v>
      </c>
      <c r="F383" s="317"/>
      <c r="G383" s="317" t="s">
        <v>170</v>
      </c>
      <c r="H383" s="317"/>
      <c r="I383" s="317"/>
      <c r="J383" s="317">
        <f t="shared" ref="J383:Q383" si="254" xml:space="preserve"> AVERAGE(J381:J382)</f>
        <v>0</v>
      </c>
      <c r="K383" s="317">
        <f t="shared" si="254"/>
        <v>0</v>
      </c>
      <c r="L383" s="317">
        <f t="shared" si="254"/>
        <v>0</v>
      </c>
      <c r="M383" s="317">
        <f t="shared" si="254"/>
        <v>798.35204329773319</v>
      </c>
      <c r="N383" s="317">
        <f t="shared" si="254"/>
        <v>763.92030820889227</v>
      </c>
      <c r="O383" s="317">
        <f t="shared" si="254"/>
        <v>731.82502266802805</v>
      </c>
      <c r="P383" s="317">
        <f t="shared" si="254"/>
        <v>701.2446281850614</v>
      </c>
      <c r="Q383" s="317">
        <f t="shared" si="254"/>
        <v>671.94208086195886</v>
      </c>
    </row>
    <row r="384" spans="1:17" hidden="1" outlineLevel="2">
      <c r="F384" s="84"/>
      <c r="G384" s="84"/>
      <c r="H384" s="84"/>
      <c r="I384" s="84"/>
      <c r="J384" s="84"/>
      <c r="K384" s="84"/>
      <c r="L384" s="84"/>
      <c r="M384" s="84"/>
      <c r="N384" s="84"/>
      <c r="O384" s="84"/>
      <c r="P384" s="84"/>
      <c r="Q384" s="84"/>
    </row>
    <row r="385" spans="1:17" hidden="1" outlineLevel="2">
      <c r="C385" s="86" t="s">
        <v>372</v>
      </c>
      <c r="F385" s="84"/>
      <c r="G385" s="84"/>
      <c r="H385" s="84"/>
      <c r="I385" s="84"/>
      <c r="J385" s="84"/>
      <c r="K385" s="84"/>
      <c r="L385" s="84"/>
      <c r="M385" s="84"/>
      <c r="N385" s="84"/>
      <c r="O385" s="84"/>
      <c r="P385" s="84"/>
      <c r="Q385" s="84"/>
    </row>
    <row r="386" spans="1:17" hidden="1" outlineLevel="2">
      <c r="E386" s="84" t="str">
        <f t="shared" ref="E386:Q386" si="255" xml:space="preserve"> E379</f>
        <v>Closing RCV (RPI inflated RCV) - WWN - real</v>
      </c>
      <c r="F386" s="84">
        <f t="shared" si="255"/>
        <v>0</v>
      </c>
      <c r="G386" s="84" t="str">
        <f t="shared" si="255"/>
        <v>£m</v>
      </c>
      <c r="H386" s="84">
        <f t="shared" si="255"/>
        <v>0</v>
      </c>
      <c r="I386" s="84">
        <f t="shared" si="255"/>
        <v>0</v>
      </c>
      <c r="J386" s="84">
        <f t="shared" si="255"/>
        <v>0</v>
      </c>
      <c r="K386" s="84">
        <f t="shared" si="255"/>
        <v>0</v>
      </c>
      <c r="L386" s="84">
        <f t="shared" si="255"/>
        <v>0</v>
      </c>
      <c r="M386" s="84">
        <f t="shared" si="255"/>
        <v>777.04079778875882</v>
      </c>
      <c r="N386" s="84">
        <f t="shared" si="255"/>
        <v>743.52818499181706</v>
      </c>
      <c r="O386" s="84">
        <f t="shared" si="255"/>
        <v>712.2896524530704</v>
      </c>
      <c r="P386" s="84">
        <f t="shared" si="255"/>
        <v>682.5255724018873</v>
      </c>
      <c r="Q386" s="84">
        <f t="shared" si="255"/>
        <v>654.0052286007566</v>
      </c>
    </row>
    <row r="387" spans="1:17" s="188" customFormat="1" hidden="1" outlineLevel="2">
      <c r="A387" s="184"/>
      <c r="B387" s="219"/>
      <c r="C387" s="186"/>
      <c r="D387" s="187"/>
      <c r="E387" s="182" t="str">
        <f xml:space="preserve"> Inp!E$137</f>
        <v>RCV CPI(H) + RPI wedge bf balance - WWN - real</v>
      </c>
      <c r="F387" s="182">
        <f xml:space="preserve"> Inp!F$137</f>
        <v>0</v>
      </c>
      <c r="G387" s="182" t="str">
        <f xml:space="preserve"> Inp!G$137</f>
        <v>£m</v>
      </c>
      <c r="H387" s="182">
        <f xml:space="preserve"> Inp!H$137</f>
        <v>0</v>
      </c>
      <c r="I387" s="182">
        <f xml:space="preserve"> Inp!I$137</f>
        <v>0</v>
      </c>
      <c r="J387" s="182">
        <f xml:space="preserve"> Inp!J$137</f>
        <v>0</v>
      </c>
      <c r="K387" s="182">
        <f xml:space="preserve"> Inp!K$137</f>
        <v>0</v>
      </c>
      <c r="L387" s="182">
        <f xml:space="preserve"> Inp!L$137</f>
        <v>0</v>
      </c>
      <c r="M387" s="182">
        <f xml:space="preserve"> Inp!M$137</f>
        <v>777.04079778875905</v>
      </c>
      <c r="N387" s="182">
        <f xml:space="preserve"> Inp!N$137</f>
        <v>743.52818499181706</v>
      </c>
      <c r="O387" s="182">
        <f xml:space="preserve"> Inp!O$137</f>
        <v>712.28965245306995</v>
      </c>
      <c r="P387" s="182">
        <f xml:space="preserve"> Inp!P$137</f>
        <v>682.52557240188696</v>
      </c>
      <c r="Q387" s="182">
        <f xml:space="preserve"> Inp!Q$137</f>
        <v>654.00522860075603</v>
      </c>
    </row>
    <row r="388" spans="1:17" s="225" customFormat="1" hidden="1" outlineLevel="2">
      <c r="A388" s="220"/>
      <c r="B388" s="221"/>
      <c r="C388" s="222"/>
      <c r="D388" s="223"/>
      <c r="E388" s="224" t="s">
        <v>656</v>
      </c>
      <c r="G388" s="225" t="s">
        <v>570</v>
      </c>
      <c r="H388" s="248">
        <f xml:space="preserve"> SUM(J388:Q388)</f>
        <v>0</v>
      </c>
      <c r="I388" s="197"/>
      <c r="J388" s="225">
        <f t="shared" ref="J388:Q388" si="256" xml:space="preserve"> IF(ROUND(J386,3) = ROUND(J387,3), 0, 1)</f>
        <v>0</v>
      </c>
      <c r="K388" s="225">
        <f t="shared" si="256"/>
        <v>0</v>
      </c>
      <c r="L388" s="225">
        <f t="shared" si="256"/>
        <v>0</v>
      </c>
      <c r="M388" s="225">
        <f t="shared" si="256"/>
        <v>0</v>
      </c>
      <c r="N388" s="225">
        <f t="shared" si="256"/>
        <v>0</v>
      </c>
      <c r="O388" s="225">
        <f t="shared" si="256"/>
        <v>0</v>
      </c>
      <c r="P388" s="225">
        <f t="shared" si="256"/>
        <v>0</v>
      </c>
      <c r="Q388" s="225">
        <f t="shared" si="256"/>
        <v>0</v>
      </c>
    </row>
    <row r="389" spans="1:17" s="149" customFormat="1" hidden="1" outlineLevel="2">
      <c r="A389" s="144"/>
      <c r="B389" s="145"/>
      <c r="C389" s="146"/>
      <c r="D389" s="218"/>
      <c r="E389" s="148"/>
      <c r="G389" s="150"/>
    </row>
    <row r="390" spans="1:17" s="188" customFormat="1" hidden="1" outlineLevel="2">
      <c r="A390" s="184"/>
      <c r="B390" s="217"/>
      <c r="C390" s="186"/>
      <c r="D390" s="187"/>
      <c r="E390" s="182"/>
      <c r="F390" s="182"/>
      <c r="G390" s="182"/>
      <c r="H390" s="182"/>
      <c r="I390" s="182"/>
      <c r="J390" s="182"/>
      <c r="K390" s="182"/>
      <c r="L390" s="182"/>
      <c r="M390" s="182"/>
      <c r="N390" s="182"/>
      <c r="O390" s="182"/>
      <c r="P390" s="182"/>
      <c r="Q390" s="182"/>
    </row>
    <row r="391" spans="1:17" s="149" customFormat="1" hidden="1" outlineLevel="1">
      <c r="A391" s="144"/>
      <c r="B391" s="145"/>
      <c r="C391" s="146"/>
      <c r="D391" s="147"/>
      <c r="E391" s="148"/>
      <c r="G391" s="150"/>
    </row>
    <row r="392" spans="1:17" s="92" customFormat="1" hidden="1" outlineLevel="1" collapsed="1">
      <c r="A392" s="11"/>
      <c r="B392" s="12" t="s">
        <v>571</v>
      </c>
      <c r="C392" s="13"/>
      <c r="D392" s="14"/>
      <c r="E392" s="91"/>
      <c r="G392" s="93"/>
    </row>
    <row r="393" spans="1:17" s="92" customFormat="1" hidden="1" outlineLevel="2">
      <c r="A393" s="11"/>
      <c r="B393" s="12"/>
      <c r="C393" s="13"/>
      <c r="D393" s="115"/>
      <c r="E393" s="91"/>
      <c r="G393" s="93"/>
    </row>
    <row r="394" spans="1:17" s="157" customFormat="1" hidden="1" outlineLevel="2">
      <c r="A394" s="152"/>
      <c r="B394" s="153"/>
      <c r="C394" s="154"/>
      <c r="D394" s="155"/>
      <c r="E394" s="156" t="str">
        <f>Inp!E$138</f>
        <v>RCV CPI(H) bf balance BEG - WWN - nominal</v>
      </c>
      <c r="F394" s="156">
        <f>Inp!F$138</f>
        <v>0</v>
      </c>
      <c r="G394" s="156" t="str">
        <f>Inp!G$138</f>
        <v>£m</v>
      </c>
      <c r="H394" s="156">
        <f>Inp!H$138</f>
        <v>0</v>
      </c>
      <c r="I394" s="156">
        <f>Inp!I$138</f>
        <v>0</v>
      </c>
      <c r="J394" s="156">
        <f>Inp!J$138</f>
        <v>0</v>
      </c>
      <c r="K394" s="156">
        <f>Inp!K$138</f>
        <v>0</v>
      </c>
      <c r="L394" s="156">
        <f>Inp!L$138</f>
        <v>0</v>
      </c>
      <c r="M394" s="156">
        <f>Inp!M$138</f>
        <v>850.07570282727204</v>
      </c>
      <c r="N394" s="156">
        <f>Inp!N$138</f>
        <v>822.20191155142697</v>
      </c>
      <c r="O394" s="156">
        <f>Inp!O$138</f>
        <v>795.907764487132</v>
      </c>
      <c r="P394" s="156">
        <f>Inp!P$138</f>
        <v>771.39644249378796</v>
      </c>
      <c r="Q394" s="156">
        <f>Inp!Q$138</f>
        <v>748.13721982007098</v>
      </c>
    </row>
    <row r="395" spans="1:17" s="162" customFormat="1" hidden="1" outlineLevel="2">
      <c r="A395" s="158"/>
      <c r="B395" s="159"/>
      <c r="C395" s="160"/>
      <c r="D395" s="161"/>
      <c r="E395" s="156" t="str">
        <f>Inp!E$139</f>
        <v>Indexation on RCV - CPI(H) bf balance - WWN - nominal</v>
      </c>
      <c r="F395" s="156">
        <f>Inp!F$139</f>
        <v>0</v>
      </c>
      <c r="G395" s="156" t="str">
        <f>Inp!G$139</f>
        <v>£m</v>
      </c>
      <c r="H395" s="156">
        <f>Inp!H$139</f>
        <v>0</v>
      </c>
      <c r="I395" s="156">
        <f>Inp!I$139</f>
        <v>0</v>
      </c>
      <c r="J395" s="156">
        <f>Inp!J$139</f>
        <v>0</v>
      </c>
      <c r="K395" s="156">
        <f>Inp!K$139</f>
        <v>0</v>
      </c>
      <c r="L395" s="156">
        <f>Inp!L$139</f>
        <v>0</v>
      </c>
      <c r="M395" s="156">
        <f>Inp!M$139</f>
        <v>16.860095940576201</v>
      </c>
      <c r="N395" s="156">
        <f>Inp!N$139</f>
        <v>16.478556822789699</v>
      </c>
      <c r="O395" s="156">
        <f>Inp!O$139</f>
        <v>16.5160822677786</v>
      </c>
      <c r="P395" s="156">
        <f>Inp!P$139</f>
        <v>16.199325292369998</v>
      </c>
      <c r="Q395" s="156">
        <f>Inp!Q$139</f>
        <v>15.710881616222601</v>
      </c>
    </row>
    <row r="396" spans="1:17" s="162" customFormat="1" hidden="1" outlineLevel="2">
      <c r="A396" s="158"/>
      <c r="B396" s="159"/>
      <c r="C396" s="160"/>
      <c r="D396" s="161"/>
      <c r="E396" s="156" t="str">
        <f>Inp!E$141</f>
        <v>Indexation on RCV other adjustments balance BEG - WWN - nominal</v>
      </c>
      <c r="F396" s="156">
        <f>Inp!F$141</f>
        <v>0</v>
      </c>
      <c r="G396" s="156" t="str">
        <f>Inp!G$141</f>
        <v>£m</v>
      </c>
      <c r="H396" s="156">
        <f>Inp!H$141</f>
        <v>0</v>
      </c>
      <c r="I396" s="156">
        <f>Inp!I$141</f>
        <v>0</v>
      </c>
      <c r="J396" s="156">
        <f>Inp!J$141</f>
        <v>0</v>
      </c>
      <c r="K396" s="156">
        <f>Inp!K$141</f>
        <v>0</v>
      </c>
      <c r="L396" s="156">
        <f>Inp!L$141</f>
        <v>0</v>
      </c>
      <c r="M396" s="489">
        <f>Inp!M$141</f>
        <v>2.9917006908249898E-2</v>
      </c>
      <c r="N396" s="156">
        <f>Inp!N$141</f>
        <v>3.0830866357895999E-2</v>
      </c>
      <c r="O396" s="156">
        <f>Inp!O$141</f>
        <v>3.2561723178303303E-2</v>
      </c>
      <c r="P396" s="156">
        <f>Inp!P$141</f>
        <v>3.3635841685955299E-2</v>
      </c>
      <c r="Q396" s="156">
        <f>Inp!Q$141</f>
        <v>3.4342194361361898E-2</v>
      </c>
    </row>
    <row r="397" spans="1:17" s="162" customFormat="1" hidden="1" outlineLevel="2">
      <c r="A397" s="158"/>
      <c r="B397" s="159"/>
      <c r="C397" s="160"/>
      <c r="D397" s="161"/>
      <c r="E397" s="156" t="str">
        <f>Inp!E$142</f>
        <v>RCV - CPI(H) bf depreciation - WWN - nominal</v>
      </c>
      <c r="F397" s="156">
        <f>Inp!F$142</f>
        <v>0</v>
      </c>
      <c r="G397" s="156" t="str">
        <f>Inp!G$142</f>
        <v>£m</v>
      </c>
      <c r="H397" s="156">
        <f>Inp!H$142</f>
        <v>0</v>
      </c>
      <c r="I397" s="156">
        <f>Inp!I$142</f>
        <v>0</v>
      </c>
      <c r="J397" s="156">
        <f>Inp!J$142</f>
        <v>0</v>
      </c>
      <c r="K397" s="156">
        <f>Inp!K$142</f>
        <v>0</v>
      </c>
      <c r="L397" s="156">
        <f>Inp!L$142</f>
        <v>0</v>
      </c>
      <c r="M397" s="156">
        <f>Inp!M$142</f>
        <v>44.733887216421003</v>
      </c>
      <c r="N397" s="156">
        <f>Inp!N$142</f>
        <v>42.7727038870851</v>
      </c>
      <c r="O397" s="156">
        <f>Inp!O$142</f>
        <v>41.027404261123003</v>
      </c>
      <c r="P397" s="156">
        <f>Inp!P$142</f>
        <v>39.458547966086499</v>
      </c>
      <c r="Q397" s="156">
        <f>Inp!Q$142</f>
        <v>37.963250641383802</v>
      </c>
    </row>
    <row r="398" spans="1:17" s="162" customFormat="1" hidden="1" outlineLevel="2">
      <c r="A398" s="158"/>
      <c r="B398" s="159"/>
      <c r="C398" s="160"/>
      <c r="D398" s="161"/>
      <c r="E398" s="156" t="str">
        <f>Inp!E$143</f>
        <v>Other adjustments CPI(H) - WWN - nominal</v>
      </c>
      <c r="F398" s="156">
        <f>Inp!F$143</f>
        <v>0</v>
      </c>
      <c r="G398" s="156" t="str">
        <f>Inp!G$143</f>
        <v>£m</v>
      </c>
      <c r="H398" s="156">
        <f>Inp!H$143</f>
        <v>0</v>
      </c>
      <c r="I398" s="156">
        <f>Inp!I$143</f>
        <v>0</v>
      </c>
      <c r="J398" s="156">
        <f>Inp!J$143</f>
        <v>0</v>
      </c>
      <c r="K398" s="156">
        <f>Inp!K$143</f>
        <v>0</v>
      </c>
      <c r="L398" s="156">
        <f>Inp!L$143</f>
        <v>0</v>
      </c>
      <c r="M398" s="156">
        <f>Inp!M$143</f>
        <v>0</v>
      </c>
      <c r="N398" s="156">
        <f>Inp!N$143</f>
        <v>0</v>
      </c>
      <c r="O398" s="156">
        <f>Inp!O$143</f>
        <v>0</v>
      </c>
      <c r="P398" s="156">
        <f>Inp!P$143</f>
        <v>0</v>
      </c>
      <c r="Q398" s="156">
        <f>Inp!Q$143</f>
        <v>0</v>
      </c>
    </row>
    <row r="399" spans="1:17" s="260" customFormat="1" hidden="1" outlineLevel="2">
      <c r="A399" s="257"/>
      <c r="B399" s="258"/>
      <c r="C399" s="259"/>
      <c r="D399" s="256"/>
      <c r="E399" s="273" t="str">
        <f>Time!E$39</f>
        <v>Acquisition / initial balance date flag</v>
      </c>
      <c r="F399" s="273">
        <f>Time!F$39</f>
        <v>0</v>
      </c>
      <c r="G399" s="273" t="str">
        <f>Time!G$39</f>
        <v>flag</v>
      </c>
      <c r="H399" s="273">
        <f>Time!H$39</f>
        <v>1</v>
      </c>
      <c r="I399" s="273">
        <f>Time!I$39</f>
        <v>0</v>
      </c>
      <c r="J399" s="273">
        <f>Time!J$39</f>
        <v>0</v>
      </c>
      <c r="K399" s="273">
        <f>Time!K$39</f>
        <v>0</v>
      </c>
      <c r="L399" s="273">
        <f>Time!L$39</f>
        <v>1</v>
      </c>
      <c r="M399" s="273">
        <f>Time!M$39</f>
        <v>0</v>
      </c>
      <c r="N399" s="273">
        <f>Time!N$39</f>
        <v>0</v>
      </c>
      <c r="O399" s="273">
        <f>Time!O$39</f>
        <v>0</v>
      </c>
      <c r="P399" s="273">
        <f>Time!P$39</f>
        <v>0</v>
      </c>
      <c r="Q399" s="273">
        <f>Time!Q$39</f>
        <v>0</v>
      </c>
    </row>
    <row r="400" spans="1:17" s="260" customFormat="1" hidden="1" outlineLevel="2">
      <c r="A400" s="257"/>
      <c r="B400" s="258"/>
      <c r="C400" s="259"/>
      <c r="D400" s="256"/>
      <c r="E400" s="197" t="s">
        <v>657</v>
      </c>
      <c r="F400" s="279"/>
      <c r="G400" s="197" t="s">
        <v>170</v>
      </c>
      <c r="H400" s="279"/>
      <c r="I400" s="279"/>
      <c r="J400" s="279">
        <f t="shared" ref="J400:Q400" si="257" xml:space="preserve"> IF(J399 = 1, K394 * J399, 0)</f>
        <v>0</v>
      </c>
      <c r="K400" s="279">
        <f t="shared" si="257"/>
        <v>0</v>
      </c>
      <c r="L400" s="279">
        <f t="shared" si="257"/>
        <v>850.07570282727204</v>
      </c>
      <c r="M400" s="279">
        <f t="shared" si="257"/>
        <v>0</v>
      </c>
      <c r="N400" s="279">
        <f t="shared" si="257"/>
        <v>0</v>
      </c>
      <c r="O400" s="279">
        <f t="shared" si="257"/>
        <v>0</v>
      </c>
      <c r="P400" s="279">
        <f t="shared" si="257"/>
        <v>0</v>
      </c>
      <c r="Q400" s="279">
        <f t="shared" si="257"/>
        <v>0</v>
      </c>
    </row>
    <row r="401" spans="1:17" hidden="1" outlineLevel="2">
      <c r="F401" s="84"/>
      <c r="G401" s="84"/>
      <c r="H401" s="84"/>
      <c r="I401" s="84"/>
      <c r="J401" s="84"/>
      <c r="K401" s="84"/>
      <c r="L401" s="84"/>
      <c r="M401" s="84"/>
      <c r="N401" s="84"/>
      <c r="O401" s="84"/>
      <c r="P401" s="84"/>
      <c r="Q401" s="84"/>
    </row>
    <row r="402" spans="1:17" s="188" customFormat="1" hidden="1" outlineLevel="2">
      <c r="A402" s="184"/>
      <c r="B402" s="217"/>
      <c r="C402" s="186"/>
      <c r="D402" s="187"/>
      <c r="E402" s="182" t="str">
        <f>Index!E$85</f>
        <v>CPIH index (PR19FD) - FYA - inflate from FYA 2017-18</v>
      </c>
      <c r="F402" s="182">
        <f>Index!F$85</f>
        <v>0</v>
      </c>
      <c r="G402" s="182" t="str">
        <f>Index!G$85</f>
        <v>Factor</v>
      </c>
      <c r="H402" s="182">
        <f>Index!H$85</f>
        <v>0</v>
      </c>
      <c r="I402" s="182">
        <f>Index!I$85</f>
        <v>0</v>
      </c>
      <c r="J402" s="182">
        <f>Index!J$85</f>
        <v>1</v>
      </c>
      <c r="K402" s="182">
        <f>Index!K$85</f>
        <v>1.0212697905005599</v>
      </c>
      <c r="L402" s="182">
        <f>Index!L$85</f>
        <v>1.0416029201511179</v>
      </c>
      <c r="M402" s="182">
        <f>Index!M$85</f>
        <v>1.0622616980779827</v>
      </c>
      <c r="N402" s="182">
        <f>Index!N$85</f>
        <v>1.0835515290872799</v>
      </c>
      <c r="O402" s="182">
        <f>Index!O$85</f>
        <v>1.1060365794841869</v>
      </c>
      <c r="P402" s="182">
        <f>Index!P$85</f>
        <v>1.1292633476533553</v>
      </c>
      <c r="Q402" s="182">
        <f>Index!Q$85</f>
        <v>1.1529778779540774</v>
      </c>
    </row>
    <row r="403" spans="1:17" hidden="1" outlineLevel="2">
      <c r="F403" s="84"/>
      <c r="G403" s="84"/>
      <c r="H403" s="84"/>
      <c r="I403" s="84"/>
      <c r="J403" s="84"/>
      <c r="K403" s="84"/>
      <c r="L403" s="84"/>
      <c r="M403" s="84"/>
      <c r="N403" s="84"/>
      <c r="O403" s="84"/>
      <c r="P403" s="84"/>
      <c r="Q403" s="84"/>
    </row>
    <row r="404" spans="1:17" s="260" customFormat="1" hidden="1" outlineLevel="2">
      <c r="A404" s="257"/>
      <c r="B404" s="258"/>
      <c r="C404" s="259"/>
      <c r="D404" s="256"/>
      <c r="E404" s="273" t="str">
        <f>Time!E$39</f>
        <v>Acquisition / initial balance date flag</v>
      </c>
      <c r="F404" s="273">
        <f>Time!F$39</f>
        <v>0</v>
      </c>
      <c r="G404" s="273" t="str">
        <f>Time!G$39</f>
        <v>flag</v>
      </c>
      <c r="H404" s="273">
        <f>Time!H$39</f>
        <v>1</v>
      </c>
      <c r="I404" s="273">
        <f>Time!I$39</f>
        <v>0</v>
      </c>
      <c r="J404" s="273">
        <f>Time!J$39</f>
        <v>0</v>
      </c>
      <c r="K404" s="273">
        <f>Time!K$39</f>
        <v>0</v>
      </c>
      <c r="L404" s="273">
        <f>Time!L$39</f>
        <v>1</v>
      </c>
      <c r="M404" s="273">
        <f>Time!M$39</f>
        <v>0</v>
      </c>
      <c r="N404" s="273">
        <f>Time!N$39</f>
        <v>0</v>
      </c>
      <c r="O404" s="273">
        <f>Time!O$39</f>
        <v>0</v>
      </c>
      <c r="P404" s="273">
        <f>Time!P$39</f>
        <v>0</v>
      </c>
      <c r="Q404" s="273">
        <f>Time!Q$39</f>
        <v>0</v>
      </c>
    </row>
    <row r="405" spans="1:17" s="188" customFormat="1" hidden="1" outlineLevel="2">
      <c r="A405" s="184"/>
      <c r="B405" s="217"/>
      <c r="C405" s="186"/>
      <c r="D405" s="187"/>
      <c r="E405" s="182" t="str">
        <f>Inp!E$140</f>
        <v>RCV other adjustments balance - WWN - real</v>
      </c>
      <c r="F405" s="182">
        <f>Inp!F$140</f>
        <v>0</v>
      </c>
      <c r="G405" s="182" t="str">
        <f>Inp!G$140</f>
        <v>£m</v>
      </c>
      <c r="H405" s="182">
        <f>Inp!H$140</f>
        <v>0</v>
      </c>
      <c r="I405" s="182">
        <f>Inp!I$140</f>
        <v>0</v>
      </c>
      <c r="J405" s="182">
        <f>Inp!J$140</f>
        <v>0</v>
      </c>
      <c r="K405" s="182">
        <f>Inp!K$140</f>
        <v>0</v>
      </c>
      <c r="L405" s="182">
        <f>Inp!L$140</f>
        <v>0</v>
      </c>
      <c r="M405" s="182">
        <f>Inp!M$140</f>
        <v>1.44814988641441</v>
      </c>
      <c r="N405" s="182">
        <f>Inp!N$140</f>
        <v>1.44814988641441</v>
      </c>
      <c r="O405" s="182">
        <f>Inp!O$140</f>
        <v>1.44814988641441</v>
      </c>
      <c r="P405" s="182">
        <f>Inp!P$140</f>
        <v>1.44814988641441</v>
      </c>
      <c r="Q405" s="182">
        <f>Inp!Q$140</f>
        <v>1.44814988641441</v>
      </c>
    </row>
    <row r="406" spans="1:17" s="241" customFormat="1" hidden="1" outlineLevel="2">
      <c r="A406" s="238"/>
      <c r="B406" s="242"/>
      <c r="C406" s="239"/>
      <c r="D406" s="240"/>
      <c r="E406" s="197" t="s">
        <v>1412</v>
      </c>
      <c r="F406" s="197"/>
      <c r="G406" s="197" t="s">
        <v>170</v>
      </c>
      <c r="H406" s="197"/>
      <c r="I406" s="197"/>
      <c r="J406" s="279">
        <f t="shared" ref="J406:Q406" si="258" xml:space="preserve"> IF(J404 = 1, K405 * J404, 0)</f>
        <v>0</v>
      </c>
      <c r="K406" s="279">
        <f t="shared" si="258"/>
        <v>0</v>
      </c>
      <c r="L406" s="279">
        <f t="shared" si="258"/>
        <v>1.44814988641441</v>
      </c>
      <c r="M406" s="279">
        <f t="shared" si="258"/>
        <v>0</v>
      </c>
      <c r="N406" s="279">
        <f t="shared" si="258"/>
        <v>0</v>
      </c>
      <c r="O406" s="279">
        <f t="shared" si="258"/>
        <v>0</v>
      </c>
      <c r="P406" s="279">
        <f t="shared" si="258"/>
        <v>0</v>
      </c>
      <c r="Q406" s="279">
        <f t="shared" si="258"/>
        <v>0</v>
      </c>
    </row>
    <row r="407" spans="1:17" s="118" customFormat="1" hidden="1" outlineLevel="2">
      <c r="A407" s="387"/>
      <c r="B407" s="270"/>
      <c r="C407" s="271"/>
      <c r="D407" s="272"/>
      <c r="E407" s="280" t="s">
        <v>658</v>
      </c>
      <c r="F407" s="117"/>
      <c r="G407" s="117" t="s">
        <v>170</v>
      </c>
      <c r="H407" s="117"/>
      <c r="I407" s="117"/>
      <c r="J407" s="117">
        <f xml:space="preserve"> J400 / J402 +J406</f>
        <v>0</v>
      </c>
      <c r="K407" s="117">
        <f t="shared" ref="K407:Q407" si="259" xml:space="preserve"> K400 / K402 +K406</f>
        <v>0</v>
      </c>
      <c r="L407" s="117">
        <f t="shared" si="259"/>
        <v>817.57076857486936</v>
      </c>
      <c r="M407" s="117">
        <f t="shared" si="259"/>
        <v>0</v>
      </c>
      <c r="N407" s="117">
        <f t="shared" si="259"/>
        <v>0</v>
      </c>
      <c r="O407" s="117">
        <f t="shared" si="259"/>
        <v>0</v>
      </c>
      <c r="P407" s="117">
        <f t="shared" si="259"/>
        <v>0</v>
      </c>
      <c r="Q407" s="117">
        <f t="shared" si="259"/>
        <v>0</v>
      </c>
    </row>
    <row r="408" spans="1:17" hidden="1" outlineLevel="2">
      <c r="E408" s="84" t="s">
        <v>659</v>
      </c>
      <c r="F408" s="84"/>
      <c r="G408" s="84" t="s">
        <v>170</v>
      </c>
      <c r="H408" s="84"/>
      <c r="I408" s="84"/>
      <c r="J408" s="84">
        <f t="shared" ref="J408:Q408" si="260" xml:space="preserve"> J394 / J402</f>
        <v>0</v>
      </c>
      <c r="K408" s="84">
        <f t="shared" si="260"/>
        <v>0</v>
      </c>
      <c r="L408" s="84">
        <f t="shared" si="260"/>
        <v>0</v>
      </c>
      <c r="M408" s="84">
        <f t="shared" si="260"/>
        <v>800.25073328480903</v>
      </c>
      <c r="N408" s="84">
        <f t="shared" si="260"/>
        <v>758.80277908333676</v>
      </c>
      <c r="O408" s="84">
        <f t="shared" si="260"/>
        <v>719.60347356532543</v>
      </c>
      <c r="P408" s="84">
        <f t="shared" si="260"/>
        <v>683.09703320910398</v>
      </c>
      <c r="Q408" s="84">
        <f t="shared" si="260"/>
        <v>648.8738718453269</v>
      </c>
    </row>
    <row r="409" spans="1:17" hidden="1" outlineLevel="2">
      <c r="E409" s="84" t="s">
        <v>660</v>
      </c>
      <c r="F409" s="84"/>
      <c r="G409" s="84" t="s">
        <v>170</v>
      </c>
      <c r="H409" s="84"/>
      <c r="I409" s="84"/>
      <c r="J409" s="84">
        <f t="shared" ref="J409:Q409" si="261" xml:space="preserve"> J395 / J402</f>
        <v>0</v>
      </c>
      <c r="K409" s="84">
        <f t="shared" si="261"/>
        <v>0</v>
      </c>
      <c r="L409" s="84">
        <f t="shared" si="261"/>
        <v>0</v>
      </c>
      <c r="M409" s="84">
        <f t="shared" si="261"/>
        <v>15.871885403646051</v>
      </c>
      <c r="N409" s="84">
        <f t="shared" si="261"/>
        <v>15.207912480793844</v>
      </c>
      <c r="O409" s="84">
        <f t="shared" si="261"/>
        <v>14.932672729034937</v>
      </c>
      <c r="P409" s="84">
        <f t="shared" si="261"/>
        <v>14.345037697391582</v>
      </c>
      <c r="Q409" s="84">
        <f t="shared" si="261"/>
        <v>13.626351308752827</v>
      </c>
    </row>
    <row r="410" spans="1:17" hidden="1" outlineLevel="2">
      <c r="E410" s="84" t="s">
        <v>661</v>
      </c>
      <c r="F410" s="84"/>
      <c r="G410" s="84" t="s">
        <v>170</v>
      </c>
      <c r="H410" s="84"/>
      <c r="I410" s="84"/>
      <c r="J410" s="84">
        <f t="shared" ref="J410:Q410" si="262" xml:space="preserve"> J396 / J402</f>
        <v>0</v>
      </c>
      <c r="K410" s="84">
        <f t="shared" si="262"/>
        <v>0</v>
      </c>
      <c r="L410" s="84">
        <f t="shared" si="262"/>
        <v>0</v>
      </c>
      <c r="M410" s="84">
        <f t="shared" si="262"/>
        <v>2.8163499599374271E-2</v>
      </c>
      <c r="N410" s="84">
        <f t="shared" si="262"/>
        <v>2.845353038619779E-2</v>
      </c>
      <c r="O410" s="84">
        <f t="shared" si="262"/>
        <v>2.944000567638445E-2</v>
      </c>
      <c r="P410" s="84">
        <f t="shared" si="262"/>
        <v>2.9785648985997493E-2</v>
      </c>
      <c r="Q410" s="84">
        <f t="shared" si="262"/>
        <v>2.9785648985998787E-2</v>
      </c>
    </row>
    <row r="411" spans="1:17" hidden="1" outlineLevel="2">
      <c r="E411" s="84" t="s">
        <v>662</v>
      </c>
      <c r="F411" s="84"/>
      <c r="G411" s="84" t="s">
        <v>170</v>
      </c>
      <c r="H411" s="84"/>
      <c r="I411" s="84"/>
      <c r="J411" s="84">
        <f t="shared" ref="J411:Q411" si="263" xml:space="preserve"> J397 / J402</f>
        <v>0</v>
      </c>
      <c r="K411" s="84">
        <f t="shared" si="263"/>
        <v>0</v>
      </c>
      <c r="L411" s="84">
        <f t="shared" si="263"/>
        <v>0</v>
      </c>
      <c r="M411" s="84">
        <f t="shared" si="263"/>
        <v>42.111927124324318</v>
      </c>
      <c r="N411" s="84">
        <f t="shared" si="263"/>
        <v>39.474545269770708</v>
      </c>
      <c r="O411" s="84">
        <f t="shared" si="263"/>
        <v>37.09407538786521</v>
      </c>
      <c r="P411" s="84">
        <f t="shared" si="263"/>
        <v>34.941847752415413</v>
      </c>
      <c r="Q411" s="84">
        <f t="shared" si="263"/>
        <v>32.92626109075777</v>
      </c>
    </row>
    <row r="412" spans="1:17" hidden="1" outlineLevel="2">
      <c r="E412" s="84" t="s">
        <v>663</v>
      </c>
      <c r="F412" s="84"/>
      <c r="G412" s="84" t="s">
        <v>170</v>
      </c>
      <c r="H412" s="84"/>
      <c r="I412" s="84"/>
      <c r="J412" s="84">
        <f t="shared" ref="J412:Q412" si="264" xml:space="preserve"> J398 / J402</f>
        <v>0</v>
      </c>
      <c r="K412" s="84">
        <f t="shared" si="264"/>
        <v>0</v>
      </c>
      <c r="L412" s="84">
        <f t="shared" si="264"/>
        <v>0</v>
      </c>
      <c r="M412" s="84">
        <f t="shared" si="264"/>
        <v>0</v>
      </c>
      <c r="N412" s="84">
        <f t="shared" si="264"/>
        <v>0</v>
      </c>
      <c r="O412" s="84">
        <f t="shared" si="264"/>
        <v>0</v>
      </c>
      <c r="P412" s="84">
        <f t="shared" si="264"/>
        <v>0</v>
      </c>
      <c r="Q412" s="84">
        <f t="shared" si="264"/>
        <v>0</v>
      </c>
    </row>
    <row r="413" spans="1:17" hidden="1" outlineLevel="2">
      <c r="F413" s="84"/>
      <c r="G413" s="84"/>
      <c r="H413" s="84"/>
      <c r="I413" s="84"/>
      <c r="J413" s="84"/>
      <c r="K413" s="84"/>
      <c r="L413" s="84"/>
      <c r="M413" s="84"/>
      <c r="N413" s="84"/>
      <c r="O413" s="84"/>
      <c r="P413" s="84"/>
      <c r="Q413" s="84"/>
    </row>
    <row r="414" spans="1:17" hidden="1" outlineLevel="2">
      <c r="E414" s="84" t="str">
        <f t="shared" ref="E414:Q414" si="265" xml:space="preserve"> E408</f>
        <v>RCV CPI(H) bf balance BEG - WWN - real</v>
      </c>
      <c r="F414" s="84">
        <f t="shared" si="265"/>
        <v>0</v>
      </c>
      <c r="G414" s="84" t="str">
        <f t="shared" si="265"/>
        <v>£m</v>
      </c>
      <c r="H414" s="84">
        <f t="shared" si="265"/>
        <v>0</v>
      </c>
      <c r="I414" s="84">
        <f t="shared" si="265"/>
        <v>0</v>
      </c>
      <c r="J414" s="84">
        <f t="shared" si="265"/>
        <v>0</v>
      </c>
      <c r="K414" s="84">
        <f t="shared" si="265"/>
        <v>0</v>
      </c>
      <c r="L414" s="84">
        <f t="shared" si="265"/>
        <v>0</v>
      </c>
      <c r="M414" s="84">
        <f t="shared" si="265"/>
        <v>800.25073328480903</v>
      </c>
      <c r="N414" s="84">
        <f t="shared" si="265"/>
        <v>758.80277908333676</v>
      </c>
      <c r="O414" s="84">
        <f t="shared" si="265"/>
        <v>719.60347356532543</v>
      </c>
      <c r="P414" s="84">
        <f t="shared" si="265"/>
        <v>683.09703320910398</v>
      </c>
      <c r="Q414" s="84">
        <f t="shared" si="265"/>
        <v>648.8738718453269</v>
      </c>
    </row>
    <row r="415" spans="1:17" hidden="1" outlineLevel="2">
      <c r="D415" s="83" t="s">
        <v>565</v>
      </c>
      <c r="E415" s="84" t="str">
        <f t="shared" ref="E415:Q415" si="266" xml:space="preserve"> E409</f>
        <v>Indexation on RCV - CPI(H) bf balance - WWN - real</v>
      </c>
      <c r="F415" s="84">
        <f t="shared" si="266"/>
        <v>0</v>
      </c>
      <c r="G415" s="84" t="str">
        <f t="shared" si="266"/>
        <v>£m</v>
      </c>
      <c r="H415" s="84">
        <f t="shared" si="266"/>
        <v>0</v>
      </c>
      <c r="I415" s="84">
        <f t="shared" si="266"/>
        <v>0</v>
      </c>
      <c r="J415" s="84">
        <f t="shared" si="266"/>
        <v>0</v>
      </c>
      <c r="K415" s="84">
        <f t="shared" si="266"/>
        <v>0</v>
      </c>
      <c r="L415" s="84">
        <f t="shared" si="266"/>
        <v>0</v>
      </c>
      <c r="M415" s="84">
        <f t="shared" si="266"/>
        <v>15.871885403646051</v>
      </c>
      <c r="N415" s="84">
        <f t="shared" si="266"/>
        <v>15.207912480793844</v>
      </c>
      <c r="O415" s="84">
        <f t="shared" si="266"/>
        <v>14.932672729034937</v>
      </c>
      <c r="P415" s="84">
        <f t="shared" si="266"/>
        <v>14.345037697391582</v>
      </c>
      <c r="Q415" s="84">
        <f t="shared" si="266"/>
        <v>13.626351308752827</v>
      </c>
    </row>
    <row r="416" spans="1:17" s="193" customFormat="1" hidden="1" outlineLevel="2">
      <c r="A416" s="189"/>
      <c r="B416" s="309"/>
      <c r="C416" s="191"/>
      <c r="D416" s="192" t="s">
        <v>565</v>
      </c>
      <c r="E416" s="182" t="str">
        <f>Inp!E$140</f>
        <v>RCV other adjustments balance - WWN - real</v>
      </c>
      <c r="F416" s="182">
        <f>Inp!F$140</f>
        <v>0</v>
      </c>
      <c r="G416" s="182" t="str">
        <f>Inp!G$140</f>
        <v>£m</v>
      </c>
      <c r="H416" s="182">
        <f>Inp!H$140</f>
        <v>0</v>
      </c>
      <c r="I416" s="182">
        <f>Inp!I$140</f>
        <v>0</v>
      </c>
      <c r="J416" s="182">
        <f>Inp!J$140</f>
        <v>0</v>
      </c>
      <c r="K416" s="182">
        <f>Inp!K$140</f>
        <v>0</v>
      </c>
      <c r="L416" s="182">
        <f>Inp!L$140</f>
        <v>0</v>
      </c>
      <c r="M416" s="297">
        <f>Inp!M$140</f>
        <v>1.44814988641441</v>
      </c>
      <c r="N416" s="182">
        <f>Inp!N$140</f>
        <v>1.44814988641441</v>
      </c>
      <c r="O416" s="182">
        <f>Inp!O$140</f>
        <v>1.44814988641441</v>
      </c>
      <c r="P416" s="182">
        <f>Inp!P$140</f>
        <v>1.44814988641441</v>
      </c>
      <c r="Q416" s="182">
        <f>Inp!Q$140</f>
        <v>1.44814988641441</v>
      </c>
    </row>
    <row r="417" spans="1:17" hidden="1" outlineLevel="2">
      <c r="D417" s="83" t="s">
        <v>565</v>
      </c>
      <c r="E417" s="84" t="str">
        <f t="shared" ref="E417:Q417" si="267" xml:space="preserve"> E410</f>
        <v>Indexation on RCV - CPI(H) other adjustments balance - WWN - real</v>
      </c>
      <c r="F417" s="84">
        <f t="shared" si="267"/>
        <v>0</v>
      </c>
      <c r="G417" s="84" t="str">
        <f t="shared" si="267"/>
        <v>£m</v>
      </c>
      <c r="H417" s="84">
        <f t="shared" si="267"/>
        <v>0</v>
      </c>
      <c r="I417" s="84">
        <f t="shared" si="267"/>
        <v>0</v>
      </c>
      <c r="J417" s="84">
        <f t="shared" si="267"/>
        <v>0</v>
      </c>
      <c r="K417" s="84">
        <f t="shared" si="267"/>
        <v>0</v>
      </c>
      <c r="L417" s="84">
        <f t="shared" si="267"/>
        <v>0</v>
      </c>
      <c r="M417" s="84">
        <f t="shared" si="267"/>
        <v>2.8163499599374271E-2</v>
      </c>
      <c r="N417" s="84">
        <f t="shared" si="267"/>
        <v>2.845353038619779E-2</v>
      </c>
      <c r="O417" s="84">
        <f t="shared" si="267"/>
        <v>2.944000567638445E-2</v>
      </c>
      <c r="P417" s="84">
        <f t="shared" si="267"/>
        <v>2.9785648985997493E-2</v>
      </c>
      <c r="Q417" s="84">
        <f t="shared" si="267"/>
        <v>2.9785648985998787E-2</v>
      </c>
    </row>
    <row r="418" spans="1:17" hidden="1" outlineLevel="2">
      <c r="E418" s="212" t="s">
        <v>664</v>
      </c>
      <c r="F418" s="212"/>
      <c r="G418" s="212" t="s">
        <v>170</v>
      </c>
      <c r="H418" s="212"/>
      <c r="I418" s="212"/>
      <c r="J418" s="212">
        <f t="shared" ref="J418:Q418" si="268" xml:space="preserve"> SUM(J414:J417)</f>
        <v>0</v>
      </c>
      <c r="K418" s="212">
        <f t="shared" si="268"/>
        <v>0</v>
      </c>
      <c r="L418" s="212">
        <f t="shared" si="268"/>
        <v>0</v>
      </c>
      <c r="M418" s="212">
        <f t="shared" si="268"/>
        <v>817.59893207446885</v>
      </c>
      <c r="N418" s="212">
        <f t="shared" si="268"/>
        <v>775.48729498093121</v>
      </c>
      <c r="O418" s="212">
        <f t="shared" si="268"/>
        <v>736.01373618645118</v>
      </c>
      <c r="P418" s="212">
        <f t="shared" si="268"/>
        <v>698.92000644189602</v>
      </c>
      <c r="Q418" s="212">
        <f t="shared" si="268"/>
        <v>663.97815868948021</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s="118" customFormat="1" hidden="1" outlineLevel="2">
      <c r="A420" s="67"/>
      <c r="B420" s="85"/>
      <c r="C420" s="86"/>
      <c r="D420" s="83"/>
      <c r="E420" s="488" t="str">
        <f t="shared" ref="E420:Q420" si="269" xml:space="preserve"> E418</f>
        <v>Opening RCV (CPIH inflated RCV) - WWN - real</v>
      </c>
      <c r="F420" s="117">
        <f t="shared" si="269"/>
        <v>0</v>
      </c>
      <c r="G420" s="117" t="str">
        <f t="shared" si="269"/>
        <v>£m</v>
      </c>
      <c r="H420" s="117">
        <f t="shared" si="269"/>
        <v>0</v>
      </c>
      <c r="I420" s="117">
        <f t="shared" si="269"/>
        <v>0</v>
      </c>
      <c r="J420" s="117">
        <f t="shared" si="269"/>
        <v>0</v>
      </c>
      <c r="K420" s="117">
        <f t="shared" si="269"/>
        <v>0</v>
      </c>
      <c r="L420" s="117">
        <f t="shared" si="269"/>
        <v>0</v>
      </c>
      <c r="M420" s="117">
        <f t="shared" si="269"/>
        <v>817.59893207446885</v>
      </c>
      <c r="N420" s="117">
        <f t="shared" si="269"/>
        <v>775.48729498093121</v>
      </c>
      <c r="O420" s="117">
        <f t="shared" si="269"/>
        <v>736.01373618645118</v>
      </c>
      <c r="P420" s="117">
        <f t="shared" si="269"/>
        <v>698.92000644189602</v>
      </c>
      <c r="Q420" s="117">
        <f t="shared" si="269"/>
        <v>663.97815868948021</v>
      </c>
    </row>
    <row r="421" spans="1:17" s="118" customFormat="1" hidden="1" outlineLevel="2">
      <c r="A421" s="67"/>
      <c r="B421" s="85"/>
      <c r="C421" s="86"/>
      <c r="D421" s="83" t="s">
        <v>473</v>
      </c>
      <c r="E421" s="117" t="str">
        <f t="shared" ref="E421:Q421" si="270" xml:space="preserve"> E411</f>
        <v>RCV - CPI(H) bf depreciation - WWN - real</v>
      </c>
      <c r="F421" s="117">
        <f t="shared" si="270"/>
        <v>0</v>
      </c>
      <c r="G421" s="117" t="str">
        <f t="shared" si="270"/>
        <v>£m</v>
      </c>
      <c r="H421" s="117">
        <f t="shared" si="270"/>
        <v>0</v>
      </c>
      <c r="I421" s="117">
        <f t="shared" si="270"/>
        <v>0</v>
      </c>
      <c r="J421" s="117">
        <f t="shared" si="270"/>
        <v>0</v>
      </c>
      <c r="K421" s="117">
        <f t="shared" si="270"/>
        <v>0</v>
      </c>
      <c r="L421" s="117">
        <f t="shared" si="270"/>
        <v>0</v>
      </c>
      <c r="M421" s="117">
        <f t="shared" si="270"/>
        <v>42.111927124324318</v>
      </c>
      <c r="N421" s="117">
        <f t="shared" si="270"/>
        <v>39.474545269770708</v>
      </c>
      <c r="O421" s="117">
        <f t="shared" si="270"/>
        <v>37.09407538786521</v>
      </c>
      <c r="P421" s="117">
        <f t="shared" si="270"/>
        <v>34.941847752415413</v>
      </c>
      <c r="Q421" s="117">
        <f t="shared" si="270"/>
        <v>32.92626109075777</v>
      </c>
    </row>
    <row r="422" spans="1:17" s="118" customFormat="1" hidden="1" outlineLevel="2">
      <c r="A422" s="67"/>
      <c r="B422" s="85"/>
      <c r="C422" s="86"/>
      <c r="D422" s="83" t="s">
        <v>473</v>
      </c>
      <c r="E422" s="117" t="str">
        <f t="shared" ref="E422:Q422" si="271" xml:space="preserve"> E412</f>
        <v>Other adjustments CPI(H) - WWN - real</v>
      </c>
      <c r="F422" s="117">
        <f t="shared" si="271"/>
        <v>0</v>
      </c>
      <c r="G422" s="117" t="str">
        <f t="shared" si="271"/>
        <v>£m</v>
      </c>
      <c r="H422" s="117">
        <f t="shared" si="271"/>
        <v>0</v>
      </c>
      <c r="I422" s="117">
        <f t="shared" si="271"/>
        <v>0</v>
      </c>
      <c r="J422" s="117">
        <f t="shared" si="271"/>
        <v>0</v>
      </c>
      <c r="K422" s="117">
        <f t="shared" si="271"/>
        <v>0</v>
      </c>
      <c r="L422" s="117">
        <f t="shared" si="271"/>
        <v>0</v>
      </c>
      <c r="M422" s="117">
        <f t="shared" si="271"/>
        <v>0</v>
      </c>
      <c r="N422" s="117">
        <f t="shared" si="271"/>
        <v>0</v>
      </c>
      <c r="O422" s="117">
        <f t="shared" si="271"/>
        <v>0</v>
      </c>
      <c r="P422" s="117">
        <f t="shared" si="271"/>
        <v>0</v>
      </c>
      <c r="Q422" s="117">
        <f t="shared" si="271"/>
        <v>0</v>
      </c>
    </row>
    <row r="423" spans="1:17" s="118" customFormat="1" hidden="1" outlineLevel="2">
      <c r="A423" s="67"/>
      <c r="B423" s="85"/>
      <c r="C423" s="86"/>
      <c r="D423" s="83"/>
      <c r="E423" s="261" t="s">
        <v>665</v>
      </c>
      <c r="F423" s="261"/>
      <c r="G423" s="261" t="s">
        <v>170</v>
      </c>
      <c r="H423" s="261"/>
      <c r="I423" s="261"/>
      <c r="J423" s="261">
        <f t="shared" ref="J423:Q423" si="272" xml:space="preserve"> J420 - J421 - J422</f>
        <v>0</v>
      </c>
      <c r="K423" s="261">
        <f t="shared" si="272"/>
        <v>0</v>
      </c>
      <c r="L423" s="261">
        <f t="shared" si="272"/>
        <v>0</v>
      </c>
      <c r="M423" s="261">
        <f t="shared" si="272"/>
        <v>775.48700495014452</v>
      </c>
      <c r="N423" s="261">
        <f t="shared" si="272"/>
        <v>736.0127497111605</v>
      </c>
      <c r="O423" s="261">
        <f t="shared" si="272"/>
        <v>698.91966079858594</v>
      </c>
      <c r="P423" s="261">
        <f t="shared" si="272"/>
        <v>663.97815868948055</v>
      </c>
      <c r="Q423" s="261">
        <f t="shared" si="272"/>
        <v>631.05189759872246</v>
      </c>
    </row>
    <row r="424" spans="1:17" s="503" customFormat="1" hidden="1" outlineLevel="2">
      <c r="A424" s="498"/>
      <c r="B424" s="499"/>
      <c r="C424" s="500"/>
      <c r="D424" s="501"/>
      <c r="E424" s="502"/>
      <c r="F424" s="502"/>
      <c r="G424" s="502"/>
      <c r="H424" s="502"/>
      <c r="I424" s="502"/>
      <c r="J424" s="502"/>
      <c r="K424" s="502"/>
      <c r="L424" s="502"/>
      <c r="M424" s="502"/>
      <c r="N424" s="502"/>
      <c r="O424" s="502"/>
      <c r="P424" s="502"/>
      <c r="Q424" s="502"/>
    </row>
    <row r="425" spans="1:17" s="92" customFormat="1" hidden="1" outlineLevel="2">
      <c r="A425" s="11"/>
      <c r="B425" s="12"/>
      <c r="C425" s="13"/>
      <c r="D425" s="115"/>
      <c r="E425" s="91" t="str">
        <f t="shared" ref="E425:Q425" si="273" xml:space="preserve"> E418</f>
        <v>Opening RCV (CPIH inflated RCV) - WWN - real</v>
      </c>
      <c r="F425" s="91">
        <f t="shared" si="273"/>
        <v>0</v>
      </c>
      <c r="G425" s="91" t="str">
        <f t="shared" si="273"/>
        <v>£m</v>
      </c>
      <c r="H425" s="91">
        <f t="shared" si="273"/>
        <v>0</v>
      </c>
      <c r="I425" s="91">
        <f t="shared" si="273"/>
        <v>0</v>
      </c>
      <c r="J425" s="91">
        <f t="shared" si="273"/>
        <v>0</v>
      </c>
      <c r="K425" s="91">
        <f t="shared" si="273"/>
        <v>0</v>
      </c>
      <c r="L425" s="91">
        <f t="shared" si="273"/>
        <v>0</v>
      </c>
      <c r="M425" s="91">
        <f t="shared" si="273"/>
        <v>817.59893207446885</v>
      </c>
      <c r="N425" s="91">
        <f t="shared" si="273"/>
        <v>775.48729498093121</v>
      </c>
      <c r="O425" s="91">
        <f t="shared" si="273"/>
        <v>736.01373618645118</v>
      </c>
      <c r="P425" s="91">
        <f t="shared" si="273"/>
        <v>698.92000644189602</v>
      </c>
      <c r="Q425" s="91">
        <f t="shared" si="273"/>
        <v>663.97815868948021</v>
      </c>
    </row>
    <row r="426" spans="1:17" s="92" customFormat="1" hidden="1" outlineLevel="2">
      <c r="A426" s="11"/>
      <c r="B426" s="12"/>
      <c r="C426" s="13"/>
      <c r="D426" s="115"/>
      <c r="E426" s="91" t="str">
        <f t="shared" ref="E426:Q426" si="274" xml:space="preserve"> E423</f>
        <v>Closing RCV (CPIH inflated RCV) - WWN - real</v>
      </c>
      <c r="F426" s="91">
        <f t="shared" si="274"/>
        <v>0</v>
      </c>
      <c r="G426" s="91" t="str">
        <f t="shared" si="274"/>
        <v>£m</v>
      </c>
      <c r="H426" s="91">
        <f t="shared" si="274"/>
        <v>0</v>
      </c>
      <c r="I426" s="91">
        <f t="shared" si="274"/>
        <v>0</v>
      </c>
      <c r="J426" s="91">
        <f t="shared" si="274"/>
        <v>0</v>
      </c>
      <c r="K426" s="91">
        <f t="shared" si="274"/>
        <v>0</v>
      </c>
      <c r="L426" s="91">
        <f t="shared" si="274"/>
        <v>0</v>
      </c>
      <c r="M426" s="91">
        <f t="shared" si="274"/>
        <v>775.48700495014452</v>
      </c>
      <c r="N426" s="91">
        <f t="shared" si="274"/>
        <v>736.0127497111605</v>
      </c>
      <c r="O426" s="91">
        <f t="shared" si="274"/>
        <v>698.91966079858594</v>
      </c>
      <c r="P426" s="91">
        <f t="shared" si="274"/>
        <v>663.97815868948055</v>
      </c>
      <c r="Q426" s="91">
        <f t="shared" si="274"/>
        <v>631.05189759872246</v>
      </c>
    </row>
    <row r="427" spans="1:17" hidden="1" outlineLevel="2">
      <c r="E427" s="261" t="s">
        <v>666</v>
      </c>
      <c r="F427" s="261"/>
      <c r="G427" s="261" t="s">
        <v>170</v>
      </c>
      <c r="H427" s="261"/>
      <c r="I427" s="261"/>
      <c r="J427" s="261">
        <f t="shared" ref="J427:Q427" si="275" xml:space="preserve"> AVERAGE(J425:J426)</f>
        <v>0</v>
      </c>
      <c r="K427" s="261">
        <f t="shared" si="275"/>
        <v>0</v>
      </c>
      <c r="L427" s="261">
        <f t="shared" si="275"/>
        <v>0</v>
      </c>
      <c r="M427" s="261">
        <f t="shared" si="275"/>
        <v>796.54296851230674</v>
      </c>
      <c r="N427" s="261">
        <f t="shared" si="275"/>
        <v>755.75002234604585</v>
      </c>
      <c r="O427" s="261">
        <f t="shared" si="275"/>
        <v>717.46669849251862</v>
      </c>
      <c r="P427" s="261">
        <f t="shared" si="275"/>
        <v>681.44908256568829</v>
      </c>
      <c r="Q427" s="261">
        <f t="shared" si="275"/>
        <v>647.51502814410128</v>
      </c>
    </row>
    <row r="428" spans="1:17" s="503" customFormat="1" hidden="1" outlineLevel="2">
      <c r="A428" s="498"/>
      <c r="B428" s="499"/>
      <c r="C428" s="500"/>
      <c r="D428" s="501"/>
      <c r="E428" s="502"/>
      <c r="F428" s="502"/>
      <c r="G428" s="502"/>
      <c r="H428" s="502"/>
      <c r="I428" s="502"/>
      <c r="J428" s="502"/>
      <c r="K428" s="502"/>
      <c r="L428" s="502"/>
      <c r="M428" s="502"/>
      <c r="N428" s="502"/>
      <c r="O428" s="502"/>
      <c r="P428" s="502"/>
      <c r="Q428" s="502"/>
    </row>
    <row r="429" spans="1:17" hidden="1" outlineLevel="2">
      <c r="C429" s="86" t="s">
        <v>372</v>
      </c>
      <c r="F429" s="84"/>
      <c r="G429" s="84"/>
      <c r="H429" s="84"/>
      <c r="I429" s="84"/>
      <c r="J429" s="84"/>
      <c r="K429" s="84"/>
      <c r="L429" s="84"/>
      <c r="M429" s="84"/>
      <c r="N429" s="84"/>
      <c r="O429" s="84"/>
      <c r="P429" s="84"/>
      <c r="Q429" s="84"/>
    </row>
    <row r="430" spans="1:17" hidden="1" outlineLevel="2">
      <c r="E430" s="314" t="str">
        <f t="shared" ref="E430:Q430" si="276" xml:space="preserve"> E423</f>
        <v>Closing RCV (CPIH inflated RCV) - WWN - real</v>
      </c>
      <c r="F430" s="314">
        <f t="shared" si="276"/>
        <v>0</v>
      </c>
      <c r="G430" s="314" t="str">
        <f t="shared" si="276"/>
        <v>£m</v>
      </c>
      <c r="H430" s="314">
        <f t="shared" si="276"/>
        <v>0</v>
      </c>
      <c r="I430" s="314">
        <f t="shared" si="276"/>
        <v>0</v>
      </c>
      <c r="J430" s="314">
        <f t="shared" si="276"/>
        <v>0</v>
      </c>
      <c r="K430" s="314">
        <f t="shared" si="276"/>
        <v>0</v>
      </c>
      <c r="L430" s="314">
        <f t="shared" si="276"/>
        <v>0</v>
      </c>
      <c r="M430" s="314">
        <f t="shared" si="276"/>
        <v>775.48700495014452</v>
      </c>
      <c r="N430" s="314">
        <f t="shared" si="276"/>
        <v>736.0127497111605</v>
      </c>
      <c r="O430" s="314">
        <f t="shared" si="276"/>
        <v>698.91966079858594</v>
      </c>
      <c r="P430" s="314">
        <f t="shared" si="276"/>
        <v>663.97815868948055</v>
      </c>
      <c r="Q430" s="314">
        <f t="shared" si="276"/>
        <v>631.05189759872246</v>
      </c>
    </row>
    <row r="431" spans="1:17" s="188" customFormat="1" hidden="1" outlineLevel="2">
      <c r="A431" s="184"/>
      <c r="B431" s="219"/>
      <c r="C431" s="186"/>
      <c r="D431" s="187"/>
      <c r="E431" s="182" t="str">
        <f xml:space="preserve"> Inp!E$144</f>
        <v>RCV CPI(H) bf balance - WWN - real</v>
      </c>
      <c r="F431" s="182">
        <f xml:space="preserve"> Inp!F$144</f>
        <v>0</v>
      </c>
      <c r="G431" s="182" t="str">
        <f xml:space="preserve"> Inp!G$144</f>
        <v>£m</v>
      </c>
      <c r="H431" s="182">
        <f xml:space="preserve"> Inp!H$144</f>
        <v>0</v>
      </c>
      <c r="I431" s="182">
        <f xml:space="preserve"> Inp!I$144</f>
        <v>0</v>
      </c>
      <c r="J431" s="182">
        <f xml:space="preserve"> Inp!J$144</f>
        <v>0</v>
      </c>
      <c r="K431" s="182">
        <f xml:space="preserve"> Inp!K$144</f>
        <v>0</v>
      </c>
      <c r="L431" s="182">
        <f xml:space="preserve"> Inp!L$144</f>
        <v>0</v>
      </c>
      <c r="M431" s="182">
        <f xml:space="preserve"> Inp!M$144</f>
        <v>774.01069156413098</v>
      </c>
      <c r="N431" s="182">
        <f xml:space="preserve"> Inp!N$144</f>
        <v>734.53614629436004</v>
      </c>
      <c r="O431" s="182">
        <f xml:space="preserve"> Inp!O$144</f>
        <v>697.44207090649502</v>
      </c>
      <c r="P431" s="182">
        <f xml:space="preserve"> Inp!P$144</f>
        <v>662.50022315408</v>
      </c>
      <c r="Q431" s="182">
        <f xml:space="preserve"> Inp!Q$144</f>
        <v>629.57396206332203</v>
      </c>
    </row>
    <row r="432" spans="1:17" s="188" customFormat="1" hidden="1" outlineLevel="2">
      <c r="A432" s="184"/>
      <c r="B432" s="219"/>
      <c r="C432" s="186"/>
      <c r="D432" s="187"/>
      <c r="E432" s="182" t="str">
        <f xml:space="preserve"> Inp!E$140</f>
        <v>RCV other adjustments balance - WWN - real</v>
      </c>
      <c r="F432" s="182">
        <f xml:space="preserve"> Inp!F$140</f>
        <v>0</v>
      </c>
      <c r="G432" s="182" t="str">
        <f xml:space="preserve"> Inp!G$140</f>
        <v>£m</v>
      </c>
      <c r="H432" s="182">
        <f xml:space="preserve"> Inp!H$140</f>
        <v>0</v>
      </c>
      <c r="I432" s="182">
        <f xml:space="preserve"> Inp!I$140</f>
        <v>0</v>
      </c>
      <c r="J432" s="182">
        <f xml:space="preserve"> Inp!J$140</f>
        <v>0</v>
      </c>
      <c r="K432" s="182">
        <f xml:space="preserve"> Inp!K$140</f>
        <v>0</v>
      </c>
      <c r="L432" s="182">
        <f xml:space="preserve"> Inp!L$140</f>
        <v>0</v>
      </c>
      <c r="M432" s="182">
        <f xml:space="preserve"> Inp!M$140</f>
        <v>1.44814988641441</v>
      </c>
      <c r="N432" s="182">
        <f xml:space="preserve"> Inp!N$140</f>
        <v>1.44814988641441</v>
      </c>
      <c r="O432" s="182">
        <f xml:space="preserve"> Inp!O$140</f>
        <v>1.44814988641441</v>
      </c>
      <c r="P432" s="182">
        <f xml:space="preserve"> Inp!P$140</f>
        <v>1.44814988641441</v>
      </c>
      <c r="Q432" s="182">
        <f xml:space="preserve"> Inp!Q$140</f>
        <v>1.44814988641441</v>
      </c>
    </row>
    <row r="433" spans="1:17" s="188" customFormat="1" hidden="1" outlineLevel="2">
      <c r="A433" s="184"/>
      <c r="B433" s="219"/>
      <c r="C433" s="186"/>
      <c r="D433" s="187"/>
      <c r="E433" s="197" t="str">
        <f t="shared" ref="E433:Q433" si="277" xml:space="preserve"> E410</f>
        <v>Indexation on RCV - CPI(H) other adjustments balance - WWN - real</v>
      </c>
      <c r="F433" s="197">
        <f t="shared" si="277"/>
        <v>0</v>
      </c>
      <c r="G433" s="197" t="str">
        <f t="shared" si="277"/>
        <v>£m</v>
      </c>
      <c r="H433" s="197">
        <f t="shared" si="277"/>
        <v>0</v>
      </c>
      <c r="I433" s="197">
        <f t="shared" si="277"/>
        <v>0</v>
      </c>
      <c r="J433" s="197">
        <f t="shared" si="277"/>
        <v>0</v>
      </c>
      <c r="K433" s="197">
        <f t="shared" si="277"/>
        <v>0</v>
      </c>
      <c r="L433" s="197">
        <f t="shared" si="277"/>
        <v>0</v>
      </c>
      <c r="M433" s="197">
        <f t="shared" si="277"/>
        <v>2.8163499599374271E-2</v>
      </c>
      <c r="N433" s="197">
        <f t="shared" si="277"/>
        <v>2.845353038619779E-2</v>
      </c>
      <c r="O433" s="197">
        <f t="shared" si="277"/>
        <v>2.944000567638445E-2</v>
      </c>
      <c r="P433" s="197">
        <f t="shared" si="277"/>
        <v>2.9785648985997493E-2</v>
      </c>
      <c r="Q433" s="197">
        <f t="shared" si="277"/>
        <v>2.9785648985998787E-2</v>
      </c>
    </row>
    <row r="434" spans="1:17" s="225" customFormat="1" hidden="1" outlineLevel="2">
      <c r="A434" s="220"/>
      <c r="B434" s="221"/>
      <c r="C434" s="222"/>
      <c r="D434" s="223"/>
      <c r="E434" s="224" t="s">
        <v>667</v>
      </c>
      <c r="G434" s="225" t="s">
        <v>570</v>
      </c>
      <c r="H434" s="248">
        <f xml:space="preserve"> SUM(J434:Q434)</f>
        <v>0</v>
      </c>
      <c r="I434" s="197"/>
      <c r="J434" s="225">
        <f xml:space="preserve"> IF(ROUND(J430,3) = ROUND((J431 + J432 + J433),3), 0, 1)</f>
        <v>0</v>
      </c>
      <c r="K434" s="225">
        <f t="shared" ref="K434" si="278" xml:space="preserve"> IF(ROUND(K430,3) = ROUND((K431 + K432 + K433),3), 0, 1)</f>
        <v>0</v>
      </c>
      <c r="L434" s="225">
        <f t="shared" ref="L434" si="279" xml:space="preserve"> IF(ROUND(L430,3) = ROUND((L431 + L432 + L433),3), 0, 1)</f>
        <v>0</v>
      </c>
      <c r="M434" s="225">
        <f xml:space="preserve"> IF(ROUND(M430,3) = ROUND((M431 + M432 + M433),3), 0, 1)</f>
        <v>0</v>
      </c>
      <c r="N434" s="225">
        <f t="shared" ref="N434" si="280" xml:space="preserve"> IF(ROUND(N430,3) = ROUND((N431 + N432 + N433),3), 0, 1)</f>
        <v>0</v>
      </c>
      <c r="O434" s="225">
        <f t="shared" ref="O434" si="281" xml:space="preserve"> IF(ROUND(O430,3) = ROUND((O431 + O432 + O433),3), 0, 1)</f>
        <v>0</v>
      </c>
      <c r="P434" s="225">
        <f t="shared" ref="P434" si="282" xml:space="preserve"> IF(ROUND(P430,3) = ROUND((P431 + P432 + P433),3), 0, 1)</f>
        <v>0</v>
      </c>
      <c r="Q434" s="225">
        <f t="shared" ref="Q434" si="283" xml:space="preserve"> IF(ROUND(Q430,3) = ROUND((Q431 + Q432 + Q433),3), 0, 1)</f>
        <v>0</v>
      </c>
    </row>
    <row r="435" spans="1:17" hidden="1" outlineLevel="2">
      <c r="F435" s="84"/>
      <c r="G435" s="84"/>
      <c r="H435" s="84"/>
      <c r="I435" s="84"/>
      <c r="J435" s="84"/>
      <c r="K435" s="84"/>
      <c r="L435" s="84"/>
      <c r="M435" s="84"/>
      <c r="N435" s="84"/>
      <c r="O435" s="84"/>
      <c r="P435" s="84"/>
      <c r="Q435" s="84"/>
    </row>
    <row r="436" spans="1:17" hidden="1" outlineLevel="1">
      <c r="F436" s="84"/>
      <c r="G436" s="84"/>
      <c r="H436" s="84"/>
      <c r="I436" s="84"/>
      <c r="J436" s="84"/>
      <c r="K436" s="84"/>
      <c r="L436" s="84"/>
      <c r="M436" s="84"/>
      <c r="N436" s="84"/>
      <c r="O436" s="84"/>
      <c r="P436" s="84"/>
      <c r="Q436" s="84"/>
    </row>
    <row r="437" spans="1:17" s="92" customFormat="1" hidden="1" outlineLevel="1" collapsed="1">
      <c r="A437" s="11"/>
      <c r="B437" s="12" t="s">
        <v>583</v>
      </c>
      <c r="C437" s="13"/>
      <c r="D437" s="14"/>
      <c r="E437" s="91"/>
      <c r="G437" s="93"/>
    </row>
    <row r="438" spans="1:17" s="92" customFormat="1" hidden="1" outlineLevel="2">
      <c r="A438" s="11"/>
      <c r="B438" s="12"/>
      <c r="C438" s="13"/>
      <c r="D438" s="115"/>
      <c r="E438" s="91"/>
      <c r="G438" s="93"/>
    </row>
    <row r="439" spans="1:17" s="231" customFormat="1" hidden="1" outlineLevel="2">
      <c r="A439" s="226"/>
      <c r="B439" s="227"/>
      <c r="C439" s="228"/>
      <c r="D439" s="229"/>
      <c r="E439" s="230" t="str">
        <f xml:space="preserve"> Inp!E$145</f>
        <v>RCV additions balance BEG - WWN - nominal</v>
      </c>
      <c r="F439" s="230">
        <f xml:space="preserve"> Inp!F$145</f>
        <v>0</v>
      </c>
      <c r="G439" s="230" t="str">
        <f xml:space="preserve"> Inp!G$145</f>
        <v>£m</v>
      </c>
      <c r="H439" s="230">
        <f xml:space="preserve"> Inp!H$145</f>
        <v>0</v>
      </c>
      <c r="I439" s="230">
        <f xml:space="preserve"> Inp!I$145</f>
        <v>0</v>
      </c>
      <c r="J439" s="230">
        <f xml:space="preserve"> Inp!J$145</f>
        <v>0</v>
      </c>
      <c r="K439" s="230">
        <f xml:space="preserve"> Inp!K$145</f>
        <v>0</v>
      </c>
      <c r="L439" s="230">
        <f xml:space="preserve"> Inp!L$145</f>
        <v>0</v>
      </c>
      <c r="M439" s="230">
        <f xml:space="preserve"> Inp!M$145</f>
        <v>0</v>
      </c>
      <c r="N439" s="230">
        <f xml:space="preserve"> Inp!N$145</f>
        <v>91.571760172064501</v>
      </c>
      <c r="O439" s="230">
        <f xml:space="preserve"> Inp!O$145</f>
        <v>177.63058731532499</v>
      </c>
      <c r="P439" s="230">
        <f xml:space="preserve"> Inp!P$145</f>
        <v>249.745414742099</v>
      </c>
      <c r="Q439" s="230">
        <f xml:space="preserve"> Inp!Q$145</f>
        <v>320.59678194284197</v>
      </c>
    </row>
    <row r="440" spans="1:17" s="231" customFormat="1" hidden="1" outlineLevel="2">
      <c r="A440" s="226"/>
      <c r="B440" s="227"/>
      <c r="C440" s="228"/>
      <c r="D440" s="229"/>
      <c r="E440" s="230" t="str">
        <f xml:space="preserve"> Inp!E$146</f>
        <v>Indexation of RCV additions b/f - WWN - nominal</v>
      </c>
      <c r="F440" s="230">
        <f xml:space="preserve"> Inp!F$146</f>
        <v>0</v>
      </c>
      <c r="G440" s="230" t="str">
        <f xml:space="preserve"> Inp!G$146</f>
        <v>£m</v>
      </c>
      <c r="H440" s="230">
        <f xml:space="preserve"> Inp!H$146</f>
        <v>0</v>
      </c>
      <c r="I440" s="230">
        <f xml:space="preserve"> Inp!I$146</f>
        <v>0</v>
      </c>
      <c r="J440" s="230">
        <f xml:space="preserve"> Inp!J$146</f>
        <v>0</v>
      </c>
      <c r="K440" s="230">
        <f xml:space="preserve"> Inp!K$146</f>
        <v>0</v>
      </c>
      <c r="L440" s="230">
        <f xml:space="preserve"> Inp!L$146</f>
        <v>0</v>
      </c>
      <c r="M440" s="230">
        <f xml:space="preserve"> Inp!M$146</f>
        <v>0</v>
      </c>
      <c r="N440" s="230">
        <f xml:space="preserve"> Inp!N$146</f>
        <v>1.83527967055067</v>
      </c>
      <c r="O440" s="230">
        <f xml:space="preserve"> Inp!O$146</f>
        <v>3.68605700845775</v>
      </c>
      <c r="P440" s="230">
        <f xml:space="preserve"> Inp!P$146</f>
        <v>5.2446537095842096</v>
      </c>
      <c r="Q440" s="230">
        <f xml:space="preserve"> Inp!Q$146</f>
        <v>6.7325324208001502</v>
      </c>
    </row>
    <row r="441" spans="1:17" s="231" customFormat="1" hidden="1" outlineLevel="2">
      <c r="A441" s="226"/>
      <c r="B441" s="227"/>
      <c r="C441" s="228"/>
      <c r="D441" s="229"/>
      <c r="E441" s="230" t="str">
        <f xml:space="preserve"> Inp!E$147</f>
        <v>Wastewater network: Non-PAYG Totex - nominal</v>
      </c>
      <c r="F441" s="230">
        <f xml:space="preserve"> Inp!F$147</f>
        <v>0</v>
      </c>
      <c r="G441" s="230" t="str">
        <f xml:space="preserve"> Inp!G$147</f>
        <v>£m</v>
      </c>
      <c r="H441" s="230">
        <f xml:space="preserve"> Inp!H$147</f>
        <v>0</v>
      </c>
      <c r="I441" s="230">
        <f xml:space="preserve"> Inp!I$147</f>
        <v>0</v>
      </c>
      <c r="J441" s="230">
        <f xml:space="preserve"> Inp!J$147</f>
        <v>0</v>
      </c>
      <c r="K441" s="230">
        <f xml:space="preserve"> Inp!K$147</f>
        <v>0</v>
      </c>
      <c r="L441" s="230">
        <f xml:space="preserve"> Inp!L$147</f>
        <v>0</v>
      </c>
      <c r="M441" s="230">
        <f xml:space="preserve"> Inp!M$147</f>
        <v>93.996879667485601</v>
      </c>
      <c r="N441" s="230">
        <f xml:space="preserve"> Inp!N$147</f>
        <v>91.315860959141304</v>
      </c>
      <c r="O441" s="230">
        <f xml:space="preserve"> Inp!O$147</f>
        <v>79.595035605711004</v>
      </c>
      <c r="P441" s="230">
        <f xml:space="preserve"> Inp!P$147</f>
        <v>80.395626360930095</v>
      </c>
      <c r="Q441" s="230">
        <f xml:space="preserve"> Inp!Q$147</f>
        <v>72.463641281053995</v>
      </c>
    </row>
    <row r="442" spans="1:17" s="231" customFormat="1" hidden="1" outlineLevel="2">
      <c r="A442" s="226"/>
      <c r="B442" s="227"/>
      <c r="C442" s="228"/>
      <c r="D442" s="229"/>
      <c r="E442" s="230" t="str">
        <f xml:space="preserve"> Inp!E$148</f>
        <v>RCV additions depreciation - WWN - nominal POS</v>
      </c>
      <c r="F442" s="230">
        <f xml:space="preserve"> Inp!F$148</f>
        <v>0</v>
      </c>
      <c r="G442" s="230" t="str">
        <f xml:space="preserve"> Inp!G$148</f>
        <v>£m</v>
      </c>
      <c r="H442" s="230">
        <f xml:space="preserve"> Inp!H$148</f>
        <v>0</v>
      </c>
      <c r="I442" s="230">
        <f xml:space="preserve"> Inp!I$148</f>
        <v>0</v>
      </c>
      <c r="J442" s="230">
        <f xml:space="preserve"> Inp!J$148</f>
        <v>0</v>
      </c>
      <c r="K442" s="230">
        <f xml:space="preserve"> Inp!K$148</f>
        <v>0</v>
      </c>
      <c r="L442" s="230">
        <f xml:space="preserve"> Inp!L$148</f>
        <v>0</v>
      </c>
      <c r="M442" s="230">
        <f xml:space="preserve"> Inp!M$148</f>
        <v>2.4251194954211299</v>
      </c>
      <c r="N442" s="230">
        <f xml:space="preserve"> Inp!N$148</f>
        <v>7.0923134864314701</v>
      </c>
      <c r="O442" s="230">
        <f xml:space="preserve"> Inp!O$148</f>
        <v>11.166265187395201</v>
      </c>
      <c r="P442" s="230">
        <f xml:space="preserve"> Inp!P$148</f>
        <v>14.7889128697706</v>
      </c>
      <c r="Q442" s="230">
        <f xml:space="preserve"> Inp!Q$148</f>
        <v>18.068988409707199</v>
      </c>
    </row>
    <row r="443" spans="1:17" s="260" customFormat="1" hidden="1" outlineLevel="2">
      <c r="A443" s="257"/>
      <c r="B443" s="258"/>
      <c r="C443" s="259"/>
      <c r="D443" s="256"/>
      <c r="E443" s="273" t="str">
        <f>Time!E$39</f>
        <v>Acquisition / initial balance date flag</v>
      </c>
      <c r="F443" s="273">
        <f>Time!F$39</f>
        <v>0</v>
      </c>
      <c r="G443" s="273" t="str">
        <f>Time!G$39</f>
        <v>flag</v>
      </c>
      <c r="H443" s="273">
        <f>Time!H$39</f>
        <v>1</v>
      </c>
      <c r="I443" s="273">
        <f>Time!I$39</f>
        <v>0</v>
      </c>
      <c r="J443" s="273">
        <f>Time!J$39</f>
        <v>0</v>
      </c>
      <c r="K443" s="273">
        <f>Time!K$39</f>
        <v>0</v>
      </c>
      <c r="L443" s="273">
        <f>Time!L$39</f>
        <v>1</v>
      </c>
      <c r="M443" s="273">
        <f>Time!M$39</f>
        <v>0</v>
      </c>
      <c r="N443" s="273">
        <f>Time!N$39</f>
        <v>0</v>
      </c>
      <c r="O443" s="273">
        <f>Time!O$39</f>
        <v>0</v>
      </c>
      <c r="P443" s="273">
        <f>Time!P$39</f>
        <v>0</v>
      </c>
      <c r="Q443" s="273">
        <f>Time!Q$39</f>
        <v>0</v>
      </c>
    </row>
    <row r="444" spans="1:17" s="260" customFormat="1" hidden="1" outlineLevel="2">
      <c r="A444" s="257"/>
      <c r="B444" s="258"/>
      <c r="C444" s="259"/>
      <c r="D444" s="256"/>
      <c r="E444" s="197" t="s">
        <v>668</v>
      </c>
      <c r="F444" s="279"/>
      <c r="G444" s="197" t="s">
        <v>170</v>
      </c>
      <c r="H444" s="279"/>
      <c r="I444" s="279"/>
      <c r="J444" s="279">
        <f t="shared" ref="J444" si="284" xml:space="preserve"> IF(J443 = 1, K439 * J443, 0)</f>
        <v>0</v>
      </c>
      <c r="K444" s="279">
        <f t="shared" ref="K444" si="285" xml:space="preserve"> IF(K443 = 1, L439 * K443, 0)</f>
        <v>0</v>
      </c>
      <c r="L444" s="279">
        <f xml:space="preserve"> IF(L443 = 1, M439 * L443, 0)</f>
        <v>0</v>
      </c>
      <c r="M444" s="279">
        <f t="shared" ref="M444" si="286" xml:space="preserve"> IF(M443 = 1, N439 * M443, 0)</f>
        <v>0</v>
      </c>
      <c r="N444" s="279">
        <f t="shared" ref="N444" si="287" xml:space="preserve"> IF(N443 = 1, O439 * N443, 0)</f>
        <v>0</v>
      </c>
      <c r="O444" s="279">
        <f t="shared" ref="O444" si="288" xml:space="preserve"> IF(O443 = 1, P439 * O443, 0)</f>
        <v>0</v>
      </c>
      <c r="P444" s="279">
        <f t="shared" ref="P444" si="289" xml:space="preserve"> IF(P443 = 1, Q439 * P443, 0)</f>
        <v>0</v>
      </c>
      <c r="Q444" s="279">
        <f t="shared" ref="Q444" si="290" xml:space="preserve"> IF(Q443 = 1, R439 * Q443, 0)</f>
        <v>0</v>
      </c>
    </row>
    <row r="445" spans="1:17" s="92" customFormat="1" hidden="1" outlineLevel="2">
      <c r="A445" s="11"/>
      <c r="B445" s="12"/>
      <c r="C445" s="13"/>
      <c r="D445" s="115"/>
      <c r="E445" s="91"/>
      <c r="G445" s="93"/>
    </row>
    <row r="446" spans="1:17" s="188" customFormat="1" hidden="1" outlineLevel="2">
      <c r="A446" s="184"/>
      <c r="B446" s="217"/>
      <c r="C446" s="186"/>
      <c r="D446" s="187"/>
      <c r="E446" s="182" t="str">
        <f>Index!E$85</f>
        <v>CPIH index (PR19FD) - FYA - inflate from FYA 2017-18</v>
      </c>
      <c r="F446" s="182">
        <f>Index!F$85</f>
        <v>0</v>
      </c>
      <c r="G446" s="182" t="str">
        <f>Index!G$85</f>
        <v>Factor</v>
      </c>
      <c r="H446" s="182">
        <f>Index!H$85</f>
        <v>0</v>
      </c>
      <c r="I446" s="182">
        <f>Index!I$85</f>
        <v>0</v>
      </c>
      <c r="J446" s="182">
        <f>Index!J$85</f>
        <v>1</v>
      </c>
      <c r="K446" s="182">
        <f>Index!K$85</f>
        <v>1.0212697905005599</v>
      </c>
      <c r="L446" s="182">
        <f>Index!L$85</f>
        <v>1.0416029201511179</v>
      </c>
      <c r="M446" s="182">
        <f>Index!M$85</f>
        <v>1.0622616980779827</v>
      </c>
      <c r="N446" s="182">
        <f>Index!N$85</f>
        <v>1.0835515290872799</v>
      </c>
      <c r="O446" s="182">
        <f>Index!O$85</f>
        <v>1.1060365794841869</v>
      </c>
      <c r="P446" s="182">
        <f>Index!P$85</f>
        <v>1.1292633476533553</v>
      </c>
      <c r="Q446" s="182">
        <f>Index!Q$85</f>
        <v>1.1529778779540774</v>
      </c>
    </row>
    <row r="447" spans="1:17" s="237" customFormat="1" hidden="1" outlineLevel="2">
      <c r="A447" s="232"/>
      <c r="B447" s="233"/>
      <c r="C447" s="234"/>
      <c r="D447" s="235"/>
      <c r="E447" s="236"/>
    </row>
    <row r="448" spans="1:17" s="237" customFormat="1" hidden="1" outlineLevel="2">
      <c r="A448" s="232"/>
      <c r="B448" s="233"/>
      <c r="C448" s="234"/>
      <c r="D448" s="235"/>
      <c r="E448" s="197" t="s">
        <v>669</v>
      </c>
      <c r="G448" s="237" t="s">
        <v>170</v>
      </c>
      <c r="J448" s="314">
        <f t="shared" ref="J448:Q448" si="291" xml:space="preserve"> J444 / J446</f>
        <v>0</v>
      </c>
      <c r="K448" s="314">
        <f t="shared" si="291"/>
        <v>0</v>
      </c>
      <c r="L448" s="314">
        <f t="shared" si="291"/>
        <v>0</v>
      </c>
      <c r="M448" s="314">
        <f t="shared" si="291"/>
        <v>0</v>
      </c>
      <c r="N448" s="314">
        <f t="shared" si="291"/>
        <v>0</v>
      </c>
      <c r="O448" s="314">
        <f t="shared" si="291"/>
        <v>0</v>
      </c>
      <c r="P448" s="314">
        <f t="shared" si="291"/>
        <v>0</v>
      </c>
      <c r="Q448" s="314">
        <f t="shared" si="291"/>
        <v>0</v>
      </c>
    </row>
    <row r="449" spans="1:17" s="237" customFormat="1" hidden="1" outlineLevel="2">
      <c r="A449" s="232"/>
      <c r="B449" s="233"/>
      <c r="C449" s="234"/>
      <c r="D449" s="235"/>
      <c r="E449" s="236" t="s">
        <v>670</v>
      </c>
      <c r="G449" s="237" t="s">
        <v>170</v>
      </c>
      <c r="J449" s="84">
        <f t="shared" ref="J449:Q449" si="292" xml:space="preserve"> J439 / J446</f>
        <v>0</v>
      </c>
      <c r="K449" s="84">
        <f t="shared" si="292"/>
        <v>0</v>
      </c>
      <c r="L449" s="84">
        <f t="shared" si="292"/>
        <v>0</v>
      </c>
      <c r="M449" s="84">
        <f t="shared" si="292"/>
        <v>0</v>
      </c>
      <c r="N449" s="84">
        <f t="shared" si="292"/>
        <v>84.510757184939024</v>
      </c>
      <c r="O449" s="84">
        <f t="shared" si="292"/>
        <v>160.60100597953559</v>
      </c>
      <c r="P449" s="84">
        <f t="shared" si="292"/>
        <v>221.15781519083021</v>
      </c>
      <c r="Q449" s="84">
        <f t="shared" si="292"/>
        <v>278.05978594466251</v>
      </c>
    </row>
    <row r="450" spans="1:17" s="237" customFormat="1" hidden="1" outlineLevel="2">
      <c r="A450" s="232"/>
      <c r="B450" s="233"/>
      <c r="C450" s="234"/>
      <c r="D450" s="235"/>
      <c r="E450" s="236" t="s">
        <v>671</v>
      </c>
      <c r="G450" s="237" t="s">
        <v>170</v>
      </c>
      <c r="J450" s="84">
        <f t="shared" ref="J450:Q450" si="293" xml:space="preserve"> J440 / J446</f>
        <v>0</v>
      </c>
      <c r="K450" s="84">
        <f t="shared" si="293"/>
        <v>0</v>
      </c>
      <c r="L450" s="84">
        <f t="shared" si="293"/>
        <v>0</v>
      </c>
      <c r="M450" s="84">
        <f t="shared" si="293"/>
        <v>0</v>
      </c>
      <c r="N450" s="84">
        <f t="shared" si="293"/>
        <v>1.6937631679562131</v>
      </c>
      <c r="O450" s="84">
        <f t="shared" si="293"/>
        <v>3.332671881590739</v>
      </c>
      <c r="P450" s="84">
        <f t="shared" si="293"/>
        <v>4.6443141190075501</v>
      </c>
      <c r="Q450" s="84">
        <f t="shared" si="293"/>
        <v>5.8392555048383192</v>
      </c>
    </row>
    <row r="451" spans="1:17" s="237" customFormat="1" hidden="1" outlineLevel="2">
      <c r="A451" s="232"/>
      <c r="B451" s="233"/>
      <c r="C451" s="234"/>
      <c r="D451" s="235"/>
      <c r="E451" s="236" t="s">
        <v>672</v>
      </c>
      <c r="G451" s="237" t="s">
        <v>170</v>
      </c>
      <c r="J451" s="84">
        <f t="shared" ref="J451:Q451" si="294" xml:space="preserve"> J441 / J446</f>
        <v>0</v>
      </c>
      <c r="K451" s="84">
        <f t="shared" si="294"/>
        <v>0</v>
      </c>
      <c r="L451" s="84">
        <f t="shared" si="294"/>
        <v>0</v>
      </c>
      <c r="M451" s="84">
        <f t="shared" si="294"/>
        <v>88.487497796032855</v>
      </c>
      <c r="N451" s="84">
        <f t="shared" si="294"/>
        <v>84.274590093615956</v>
      </c>
      <c r="O451" s="84">
        <f t="shared" si="294"/>
        <v>71.964198184865708</v>
      </c>
      <c r="P451" s="84">
        <f t="shared" si="294"/>
        <v>71.19298304332176</v>
      </c>
      <c r="Q451" s="84">
        <f t="shared" si="294"/>
        <v>62.849116766783439</v>
      </c>
    </row>
    <row r="452" spans="1:17" s="237" customFormat="1" hidden="1" outlineLevel="2">
      <c r="A452" s="232"/>
      <c r="B452" s="233"/>
      <c r="C452" s="234"/>
      <c r="D452" s="235"/>
      <c r="E452" s="236" t="s">
        <v>673</v>
      </c>
      <c r="G452" s="237" t="s">
        <v>170</v>
      </c>
      <c r="J452" s="84">
        <f t="shared" ref="J452:Q452" si="295" xml:space="preserve"> J442 / J446</f>
        <v>0</v>
      </c>
      <c r="K452" s="84">
        <f t="shared" si="295"/>
        <v>0</v>
      </c>
      <c r="L452" s="84">
        <f t="shared" si="295"/>
        <v>0</v>
      </c>
      <c r="M452" s="84">
        <f t="shared" si="295"/>
        <v>2.2829774431376486</v>
      </c>
      <c r="N452" s="84">
        <f t="shared" si="295"/>
        <v>6.5454325853848569</v>
      </c>
      <c r="O452" s="84">
        <f t="shared" si="295"/>
        <v>10.095746736154711</v>
      </c>
      <c r="P452" s="84">
        <f t="shared" si="295"/>
        <v>13.096070903658058</v>
      </c>
      <c r="Q452" s="84">
        <f t="shared" si="295"/>
        <v>15.671582911694754</v>
      </c>
    </row>
    <row r="453" spans="1:17" s="237" customFormat="1" hidden="1" outlineLevel="2">
      <c r="A453" s="232"/>
      <c r="B453" s="233"/>
      <c r="C453" s="234"/>
      <c r="D453" s="235"/>
      <c r="E453" s="236"/>
      <c r="J453" s="84"/>
      <c r="K453" s="84"/>
      <c r="L453" s="84"/>
      <c r="M453" s="84"/>
      <c r="N453" s="84"/>
      <c r="O453" s="84"/>
      <c r="P453" s="84"/>
      <c r="Q453" s="84"/>
    </row>
    <row r="454" spans="1:17" s="237" customFormat="1" hidden="1" outlineLevel="2">
      <c r="A454" s="232"/>
      <c r="B454" s="233"/>
      <c r="C454" s="234"/>
      <c r="D454" s="235"/>
      <c r="E454" s="236" t="str">
        <f t="shared" ref="E454:Q454" si="296" xml:space="preserve"> E449</f>
        <v>RCV additions balance BEG - WWN - real</v>
      </c>
      <c r="F454" s="236">
        <f t="shared" si="296"/>
        <v>0</v>
      </c>
      <c r="G454" s="236" t="str">
        <f t="shared" si="296"/>
        <v>£m</v>
      </c>
      <c r="H454" s="236">
        <f t="shared" si="296"/>
        <v>0</v>
      </c>
      <c r="I454" s="236">
        <f t="shared" si="296"/>
        <v>0</v>
      </c>
      <c r="J454" s="236">
        <f t="shared" si="296"/>
        <v>0</v>
      </c>
      <c r="K454" s="236">
        <f t="shared" si="296"/>
        <v>0</v>
      </c>
      <c r="L454" s="236">
        <f t="shared" si="296"/>
        <v>0</v>
      </c>
      <c r="M454" s="236">
        <f t="shared" si="296"/>
        <v>0</v>
      </c>
      <c r="N454" s="236">
        <f t="shared" si="296"/>
        <v>84.510757184939024</v>
      </c>
      <c r="O454" s="236">
        <f t="shared" si="296"/>
        <v>160.60100597953559</v>
      </c>
      <c r="P454" s="236">
        <f t="shared" si="296"/>
        <v>221.15781519083021</v>
      </c>
      <c r="Q454" s="236">
        <f t="shared" si="296"/>
        <v>278.05978594466251</v>
      </c>
    </row>
    <row r="455" spans="1:17" s="237" customFormat="1" hidden="1" outlineLevel="2">
      <c r="A455" s="232"/>
      <c r="B455" s="233"/>
      <c r="C455" s="234"/>
      <c r="D455" s="235" t="s">
        <v>565</v>
      </c>
      <c r="E455" s="236" t="str">
        <f t="shared" ref="E455:Q455" si="297" xml:space="preserve"> E450</f>
        <v>Indexation of RCV additions b/f - WWN - real</v>
      </c>
      <c r="F455" s="236">
        <f t="shared" si="297"/>
        <v>0</v>
      </c>
      <c r="G455" s="236" t="str">
        <f t="shared" si="297"/>
        <v>£m</v>
      </c>
      <c r="H455" s="236">
        <f t="shared" si="297"/>
        <v>0</v>
      </c>
      <c r="I455" s="236">
        <f t="shared" si="297"/>
        <v>0</v>
      </c>
      <c r="J455" s="236">
        <f t="shared" si="297"/>
        <v>0</v>
      </c>
      <c r="K455" s="236">
        <f t="shared" si="297"/>
        <v>0</v>
      </c>
      <c r="L455" s="236">
        <f t="shared" si="297"/>
        <v>0</v>
      </c>
      <c r="M455" s="236">
        <f t="shared" si="297"/>
        <v>0</v>
      </c>
      <c r="N455" s="236">
        <f t="shared" si="297"/>
        <v>1.6937631679562131</v>
      </c>
      <c r="O455" s="236">
        <f t="shared" si="297"/>
        <v>3.332671881590739</v>
      </c>
      <c r="P455" s="236">
        <f t="shared" si="297"/>
        <v>4.6443141190075501</v>
      </c>
      <c r="Q455" s="236">
        <f t="shared" si="297"/>
        <v>5.8392555048383192</v>
      </c>
    </row>
    <row r="456" spans="1:17" hidden="1" outlineLevel="2">
      <c r="E456" s="212" t="s">
        <v>674</v>
      </c>
      <c r="F456" s="212"/>
      <c r="G456" s="212" t="s">
        <v>170</v>
      </c>
      <c r="H456" s="212"/>
      <c r="I456" s="212"/>
      <c r="J456" s="212">
        <f t="shared" ref="J456:Q456" si="298" xml:space="preserve"> SUM(J454:J455)</f>
        <v>0</v>
      </c>
      <c r="K456" s="212">
        <f t="shared" si="298"/>
        <v>0</v>
      </c>
      <c r="L456" s="212">
        <f t="shared" si="298"/>
        <v>0</v>
      </c>
      <c r="M456" s="212">
        <f t="shared" si="298"/>
        <v>0</v>
      </c>
      <c r="N456" s="212">
        <f t="shared" si="298"/>
        <v>86.20452035289523</v>
      </c>
      <c r="O456" s="212">
        <f t="shared" si="298"/>
        <v>163.93367786112631</v>
      </c>
      <c r="P456" s="212">
        <f t="shared" si="298"/>
        <v>225.80212930983777</v>
      </c>
      <c r="Q456" s="212">
        <f t="shared" si="298"/>
        <v>283.89904144950083</v>
      </c>
    </row>
    <row r="457" spans="1:17" s="237" customFormat="1" hidden="1" outlineLevel="2">
      <c r="A457" s="232"/>
      <c r="B457" s="233"/>
      <c r="C457" s="234"/>
      <c r="D457" s="235"/>
      <c r="E457" s="236"/>
      <c r="J457" s="84"/>
      <c r="K457" s="84"/>
      <c r="L457" s="84"/>
      <c r="M457" s="84"/>
      <c r="N457" s="84"/>
      <c r="O457" s="84"/>
      <c r="P457" s="84"/>
      <c r="Q457" s="84"/>
    </row>
    <row r="458" spans="1:17" s="237" customFormat="1" hidden="1" outlineLevel="2">
      <c r="A458" s="232"/>
      <c r="B458" s="233"/>
      <c r="C458" s="234"/>
      <c r="D458" s="235"/>
      <c r="E458" s="262" t="str">
        <f t="shared" ref="E458:Q458" si="299" xml:space="preserve"> E456</f>
        <v>Opening RCV (Post 2020 investment RCV) - WWN - real</v>
      </c>
      <c r="F458" s="262">
        <f t="shared" si="299"/>
        <v>0</v>
      </c>
      <c r="G458" s="262" t="str">
        <f t="shared" si="299"/>
        <v>£m</v>
      </c>
      <c r="H458" s="262">
        <f t="shared" si="299"/>
        <v>0</v>
      </c>
      <c r="I458" s="262">
        <f t="shared" si="299"/>
        <v>0</v>
      </c>
      <c r="J458" s="262">
        <f t="shared" si="299"/>
        <v>0</v>
      </c>
      <c r="K458" s="262">
        <f t="shared" si="299"/>
        <v>0</v>
      </c>
      <c r="L458" s="262">
        <f t="shared" si="299"/>
        <v>0</v>
      </c>
      <c r="M458" s="262">
        <f t="shared" si="299"/>
        <v>0</v>
      </c>
      <c r="N458" s="262">
        <f t="shared" si="299"/>
        <v>86.20452035289523</v>
      </c>
      <c r="O458" s="262">
        <f t="shared" si="299"/>
        <v>163.93367786112631</v>
      </c>
      <c r="P458" s="262">
        <f t="shared" si="299"/>
        <v>225.80212930983777</v>
      </c>
      <c r="Q458" s="262">
        <f t="shared" si="299"/>
        <v>283.89904144950083</v>
      </c>
    </row>
    <row r="459" spans="1:17" s="237" customFormat="1" hidden="1" outlineLevel="2">
      <c r="A459" s="232"/>
      <c r="B459" s="233"/>
      <c r="C459" s="234"/>
      <c r="D459" s="235" t="s">
        <v>565</v>
      </c>
      <c r="E459" s="262" t="str">
        <f t="shared" ref="E459:Q459" si="300" xml:space="preserve"> E451</f>
        <v>Wastewater network: Non-PAYG Totex - real</v>
      </c>
      <c r="F459" s="262">
        <f t="shared" si="300"/>
        <v>0</v>
      </c>
      <c r="G459" s="262" t="str">
        <f t="shared" si="300"/>
        <v>£m</v>
      </c>
      <c r="H459" s="262">
        <f t="shared" si="300"/>
        <v>0</v>
      </c>
      <c r="I459" s="262">
        <f t="shared" si="300"/>
        <v>0</v>
      </c>
      <c r="J459" s="262">
        <f t="shared" si="300"/>
        <v>0</v>
      </c>
      <c r="K459" s="262">
        <f t="shared" si="300"/>
        <v>0</v>
      </c>
      <c r="L459" s="262">
        <f t="shared" si="300"/>
        <v>0</v>
      </c>
      <c r="M459" s="262">
        <f t="shared" si="300"/>
        <v>88.487497796032855</v>
      </c>
      <c r="N459" s="262">
        <f t="shared" si="300"/>
        <v>84.274590093615956</v>
      </c>
      <c r="O459" s="262">
        <f t="shared" si="300"/>
        <v>71.964198184865708</v>
      </c>
      <c r="P459" s="262">
        <f t="shared" si="300"/>
        <v>71.19298304332176</v>
      </c>
      <c r="Q459" s="262">
        <f t="shared" si="300"/>
        <v>62.849116766783439</v>
      </c>
    </row>
    <row r="460" spans="1:17" s="237" customFormat="1" hidden="1" outlineLevel="2">
      <c r="A460" s="232"/>
      <c r="B460" s="233"/>
      <c r="C460" s="234"/>
      <c r="D460" s="235" t="s">
        <v>473</v>
      </c>
      <c r="E460" s="262" t="str">
        <f t="shared" ref="E460:Q460" si="301" xml:space="preserve"> E452</f>
        <v>RCV additions depreciation - WWN - real POS</v>
      </c>
      <c r="F460" s="262">
        <f t="shared" si="301"/>
        <v>0</v>
      </c>
      <c r="G460" s="262" t="str">
        <f t="shared" si="301"/>
        <v>£m</v>
      </c>
      <c r="H460" s="262">
        <f t="shared" si="301"/>
        <v>0</v>
      </c>
      <c r="I460" s="262">
        <f t="shared" si="301"/>
        <v>0</v>
      </c>
      <c r="J460" s="262">
        <f t="shared" si="301"/>
        <v>0</v>
      </c>
      <c r="K460" s="262">
        <f t="shared" si="301"/>
        <v>0</v>
      </c>
      <c r="L460" s="262">
        <f t="shared" si="301"/>
        <v>0</v>
      </c>
      <c r="M460" s="262">
        <f t="shared" si="301"/>
        <v>2.2829774431376486</v>
      </c>
      <c r="N460" s="262">
        <f t="shared" si="301"/>
        <v>6.5454325853848569</v>
      </c>
      <c r="O460" s="262">
        <f t="shared" si="301"/>
        <v>10.095746736154711</v>
      </c>
      <c r="P460" s="262">
        <f t="shared" si="301"/>
        <v>13.096070903658058</v>
      </c>
      <c r="Q460" s="262">
        <f t="shared" si="301"/>
        <v>15.671582911694754</v>
      </c>
    </row>
    <row r="461" spans="1:17" hidden="1" outlineLevel="2">
      <c r="E461" s="261" t="s">
        <v>675</v>
      </c>
      <c r="F461" s="261"/>
      <c r="G461" s="261" t="s">
        <v>170</v>
      </c>
      <c r="H461" s="261"/>
      <c r="I461" s="261"/>
      <c r="J461" s="261">
        <f t="shared" ref="J461:Q461" si="302" xml:space="preserve"> J458 + J459 - J460</f>
        <v>0</v>
      </c>
      <c r="K461" s="261">
        <f t="shared" si="302"/>
        <v>0</v>
      </c>
      <c r="L461" s="261">
        <f t="shared" si="302"/>
        <v>0</v>
      </c>
      <c r="M461" s="261">
        <f t="shared" si="302"/>
        <v>86.204520352895202</v>
      </c>
      <c r="N461" s="261">
        <f t="shared" si="302"/>
        <v>163.93367786112634</v>
      </c>
      <c r="O461" s="261">
        <f t="shared" si="302"/>
        <v>225.80212930983728</v>
      </c>
      <c r="P461" s="261">
        <f t="shared" si="302"/>
        <v>283.89904144950145</v>
      </c>
      <c r="Q461" s="261">
        <f t="shared" si="302"/>
        <v>331.07657530458948</v>
      </c>
    </row>
    <row r="462" spans="1:17" hidden="1" outlineLevel="2"/>
    <row r="463" spans="1:17" hidden="1" outlineLevel="2">
      <c r="E463" s="84" t="str">
        <f t="shared" ref="E463:Q463" si="303" xml:space="preserve"> E456</f>
        <v>Opening RCV (Post 2020 investment RCV) - WWN - real</v>
      </c>
      <c r="F463" s="84">
        <f t="shared" si="303"/>
        <v>0</v>
      </c>
      <c r="G463" s="84" t="str">
        <f t="shared" si="303"/>
        <v>£m</v>
      </c>
      <c r="H463" s="84">
        <f t="shared" si="303"/>
        <v>0</v>
      </c>
      <c r="I463" s="84">
        <f t="shared" si="303"/>
        <v>0</v>
      </c>
      <c r="J463" s="84">
        <f t="shared" si="303"/>
        <v>0</v>
      </c>
      <c r="K463" s="84">
        <f t="shared" si="303"/>
        <v>0</v>
      </c>
      <c r="L463" s="84">
        <f t="shared" si="303"/>
        <v>0</v>
      </c>
      <c r="M463" s="84">
        <f t="shared" si="303"/>
        <v>0</v>
      </c>
      <c r="N463" s="84">
        <f t="shared" si="303"/>
        <v>86.20452035289523</v>
      </c>
      <c r="O463" s="84">
        <f t="shared" si="303"/>
        <v>163.93367786112631</v>
      </c>
      <c r="P463" s="84">
        <f t="shared" si="303"/>
        <v>225.80212930983777</v>
      </c>
      <c r="Q463" s="84">
        <f t="shared" si="303"/>
        <v>283.89904144950083</v>
      </c>
    </row>
    <row r="464" spans="1:17" hidden="1" outlineLevel="2">
      <c r="E464" s="84" t="str">
        <f t="shared" ref="E464:Q464" si="304" xml:space="preserve"> E461</f>
        <v>Closing RCV (Post 2020 investment RCV) - WWN - real</v>
      </c>
      <c r="F464" s="84">
        <f t="shared" si="304"/>
        <v>0</v>
      </c>
      <c r="G464" s="84" t="str">
        <f t="shared" si="304"/>
        <v>£m</v>
      </c>
      <c r="H464" s="84">
        <f t="shared" si="304"/>
        <v>0</v>
      </c>
      <c r="I464" s="84">
        <f t="shared" si="304"/>
        <v>0</v>
      </c>
      <c r="J464" s="84">
        <f t="shared" si="304"/>
        <v>0</v>
      </c>
      <c r="K464" s="84">
        <f t="shared" si="304"/>
        <v>0</v>
      </c>
      <c r="L464" s="84">
        <f t="shared" si="304"/>
        <v>0</v>
      </c>
      <c r="M464" s="84">
        <f t="shared" si="304"/>
        <v>86.204520352895202</v>
      </c>
      <c r="N464" s="84">
        <f t="shared" si="304"/>
        <v>163.93367786112634</v>
      </c>
      <c r="O464" s="84">
        <f t="shared" si="304"/>
        <v>225.80212930983728</v>
      </c>
      <c r="P464" s="84">
        <f t="shared" si="304"/>
        <v>283.89904144950145</v>
      </c>
      <c r="Q464" s="84">
        <f t="shared" si="304"/>
        <v>331.07657530458948</v>
      </c>
    </row>
    <row r="465" spans="1:17" hidden="1" outlineLevel="2">
      <c r="E465" s="261" t="s">
        <v>676</v>
      </c>
      <c r="F465" s="261"/>
      <c r="G465" s="261" t="s">
        <v>170</v>
      </c>
      <c r="H465" s="261"/>
      <c r="I465" s="261"/>
      <c r="J465" s="261">
        <f t="shared" ref="J465:Q465" si="305" xml:space="preserve"> AVERAGE(J463:J464)</f>
        <v>0</v>
      </c>
      <c r="K465" s="261">
        <f t="shared" si="305"/>
        <v>0</v>
      </c>
      <c r="L465" s="261">
        <f t="shared" si="305"/>
        <v>0</v>
      </c>
      <c r="M465" s="261">
        <f t="shared" si="305"/>
        <v>43.102260176447601</v>
      </c>
      <c r="N465" s="261">
        <f t="shared" si="305"/>
        <v>125.06909910701079</v>
      </c>
      <c r="O465" s="261">
        <f t="shared" si="305"/>
        <v>194.8679035854818</v>
      </c>
      <c r="P465" s="261">
        <f t="shared" si="305"/>
        <v>254.85058537966961</v>
      </c>
      <c r="Q465" s="261">
        <f t="shared" si="305"/>
        <v>307.48780837704516</v>
      </c>
    </row>
    <row r="466" spans="1:17" hidden="1" outlineLevel="2">
      <c r="F466" s="84"/>
      <c r="G466" s="84"/>
      <c r="H466" s="84"/>
      <c r="I466" s="84"/>
      <c r="J466" s="84"/>
      <c r="K466" s="84"/>
      <c r="L466" s="84"/>
      <c r="M466" s="84"/>
      <c r="N466" s="84"/>
      <c r="O466" s="84"/>
      <c r="P466" s="84"/>
      <c r="Q466" s="84"/>
    </row>
    <row r="467" spans="1:17" hidden="1" outlineLevel="2">
      <c r="C467" s="86" t="s">
        <v>372</v>
      </c>
      <c r="F467" s="84"/>
      <c r="G467" s="84"/>
      <c r="H467" s="84"/>
      <c r="I467" s="84"/>
      <c r="J467" s="84"/>
      <c r="K467" s="84"/>
      <c r="L467" s="84"/>
      <c r="M467" s="84"/>
      <c r="N467" s="84"/>
      <c r="O467" s="84"/>
      <c r="P467" s="84"/>
      <c r="Q467" s="84"/>
    </row>
    <row r="468" spans="1:17" hidden="1" outlineLevel="2">
      <c r="E468" s="84" t="str">
        <f t="shared" ref="E468:Q468" si="306" xml:space="preserve"> E461</f>
        <v>Closing RCV (Post 2020 investment RCV) - WWN - real</v>
      </c>
      <c r="F468" s="84">
        <f t="shared" si="306"/>
        <v>0</v>
      </c>
      <c r="G468" s="84" t="str">
        <f t="shared" si="306"/>
        <v>£m</v>
      </c>
      <c r="H468" s="84">
        <f t="shared" si="306"/>
        <v>0</v>
      </c>
      <c r="I468" s="84">
        <f t="shared" si="306"/>
        <v>0</v>
      </c>
      <c r="J468" s="84">
        <f t="shared" si="306"/>
        <v>0</v>
      </c>
      <c r="K468" s="84">
        <f t="shared" si="306"/>
        <v>0</v>
      </c>
      <c r="L468" s="84">
        <f t="shared" si="306"/>
        <v>0</v>
      </c>
      <c r="M468" s="84">
        <f t="shared" si="306"/>
        <v>86.204520352895202</v>
      </c>
      <c r="N468" s="84">
        <f t="shared" si="306"/>
        <v>163.93367786112634</v>
      </c>
      <c r="O468" s="84">
        <f t="shared" si="306"/>
        <v>225.80212930983728</v>
      </c>
      <c r="P468" s="84">
        <f t="shared" si="306"/>
        <v>283.89904144950145</v>
      </c>
      <c r="Q468" s="84">
        <f t="shared" si="306"/>
        <v>331.07657530458948</v>
      </c>
    </row>
    <row r="469" spans="1:17" s="188" customFormat="1" hidden="1" outlineLevel="2">
      <c r="A469" s="184"/>
      <c r="B469" s="219"/>
      <c r="C469" s="186"/>
      <c r="D469" s="187"/>
      <c r="E469" s="182" t="str">
        <f xml:space="preserve"> Inp!E$149</f>
        <v>RCV additions balance - WWN - real</v>
      </c>
      <c r="F469" s="182">
        <f xml:space="preserve"> Inp!F$149</f>
        <v>0</v>
      </c>
      <c r="G469" s="182" t="str">
        <f xml:space="preserve"> Inp!G$149</f>
        <v>£m</v>
      </c>
      <c r="H469" s="182">
        <f xml:space="preserve"> Inp!H$149</f>
        <v>0</v>
      </c>
      <c r="I469" s="182">
        <f xml:space="preserve"> Inp!I$149</f>
        <v>0</v>
      </c>
      <c r="J469" s="182">
        <f xml:space="preserve"> Inp!J$149</f>
        <v>0</v>
      </c>
      <c r="K469" s="182">
        <f xml:space="preserve"> Inp!K$149</f>
        <v>0</v>
      </c>
      <c r="L469" s="182">
        <f xml:space="preserve"> Inp!L$149</f>
        <v>0</v>
      </c>
      <c r="M469" s="182">
        <f xml:space="preserve"> Inp!M$149</f>
        <v>86.204520352895202</v>
      </c>
      <c r="N469" s="182">
        <f xml:space="preserve"> Inp!N$149</f>
        <v>163.933677861126</v>
      </c>
      <c r="O469" s="182">
        <f xml:space="preserve"> Inp!O$149</f>
        <v>225.802129309837</v>
      </c>
      <c r="P469" s="182">
        <f xml:space="preserve"> Inp!P$149</f>
        <v>283.899041449501</v>
      </c>
      <c r="Q469" s="182">
        <f xml:space="preserve"> Inp!Q$149</f>
        <v>331.07657530458999</v>
      </c>
    </row>
    <row r="470" spans="1:17" s="225" customFormat="1" hidden="1" outlineLevel="2">
      <c r="A470" s="220"/>
      <c r="B470" s="221"/>
      <c r="C470" s="222"/>
      <c r="D470" s="223"/>
      <c r="E470" s="224" t="s">
        <v>593</v>
      </c>
      <c r="G470" s="225" t="s">
        <v>570</v>
      </c>
      <c r="H470" s="248">
        <f xml:space="preserve"> SUM(J470:Q470)</f>
        <v>0</v>
      </c>
      <c r="I470" s="197"/>
      <c r="J470" s="225">
        <f t="shared" ref="J470:Q470" si="307" xml:space="preserve"> IF(ROUND(J468,3) = ROUND(J469,3), 0, 1)</f>
        <v>0</v>
      </c>
      <c r="K470" s="225">
        <f t="shared" si="307"/>
        <v>0</v>
      </c>
      <c r="L470" s="225">
        <f t="shared" si="307"/>
        <v>0</v>
      </c>
      <c r="M470" s="225">
        <f t="shared" si="307"/>
        <v>0</v>
      </c>
      <c r="N470" s="225">
        <f t="shared" si="307"/>
        <v>0</v>
      </c>
      <c r="O470" s="225">
        <f t="shared" si="307"/>
        <v>0</v>
      </c>
      <c r="P470" s="225">
        <f t="shared" si="307"/>
        <v>0</v>
      </c>
      <c r="Q470" s="225">
        <f t="shared" si="307"/>
        <v>0</v>
      </c>
    </row>
    <row r="471" spans="1:17" hidden="1" outlineLevel="2"/>
    <row r="472" spans="1:17" hidden="1" outlineLevel="2"/>
    <row r="473" spans="1:17" s="149" customFormat="1" hidden="1" outlineLevel="1">
      <c r="A473" s="144"/>
      <c r="B473" s="145"/>
      <c r="C473" s="146"/>
      <c r="D473" s="147"/>
      <c r="E473" s="148"/>
      <c r="G473" s="150"/>
    </row>
    <row r="474" spans="1:17" s="92" customFormat="1" hidden="1" outlineLevel="1" collapsed="1">
      <c r="A474" s="11"/>
      <c r="B474" s="12" t="s">
        <v>594</v>
      </c>
      <c r="C474" s="13"/>
      <c r="D474" s="14"/>
      <c r="E474" s="91"/>
      <c r="G474" s="93"/>
    </row>
    <row r="475" spans="1:17" s="92" customFormat="1" hidden="1" outlineLevel="2">
      <c r="A475" s="11"/>
      <c r="B475" s="12"/>
      <c r="C475" s="13"/>
      <c r="D475" s="115"/>
      <c r="E475" s="91"/>
      <c r="G475" s="93"/>
    </row>
    <row r="476" spans="1:17" s="92" customFormat="1" hidden="1" outlineLevel="2">
      <c r="A476" s="11"/>
      <c r="B476" s="12"/>
      <c r="C476" s="13"/>
      <c r="D476" s="115"/>
      <c r="E476" s="91" t="str">
        <f t="shared" ref="E476:Q476" si="308" xml:space="preserve"> E368</f>
        <v>RCV (RPI inflated RCV) 31 March 2020 post midnight adjustments - WWN - real</v>
      </c>
      <c r="F476" s="91">
        <f t="shared" si="308"/>
        <v>0</v>
      </c>
      <c r="G476" s="91" t="str">
        <f t="shared" si="308"/>
        <v>£m</v>
      </c>
      <c r="H476" s="91">
        <f t="shared" si="308"/>
        <v>0</v>
      </c>
      <c r="I476" s="91">
        <f t="shared" si="308"/>
        <v>0</v>
      </c>
      <c r="J476" s="91">
        <f t="shared" si="308"/>
        <v>0</v>
      </c>
      <c r="K476" s="91">
        <f t="shared" si="308"/>
        <v>0</v>
      </c>
      <c r="L476" s="91">
        <f t="shared" si="308"/>
        <v>816.12261868845496</v>
      </c>
      <c r="M476" s="91">
        <f t="shared" si="308"/>
        <v>0</v>
      </c>
      <c r="N476" s="91">
        <f t="shared" si="308"/>
        <v>0</v>
      </c>
      <c r="O476" s="91">
        <f t="shared" si="308"/>
        <v>0</v>
      </c>
      <c r="P476" s="91">
        <f t="shared" si="308"/>
        <v>0</v>
      </c>
      <c r="Q476" s="91">
        <f t="shared" si="308"/>
        <v>0</v>
      </c>
    </row>
    <row r="477" spans="1:17" s="92" customFormat="1" hidden="1" outlineLevel="2">
      <c r="A477" s="11"/>
      <c r="B477" s="12"/>
      <c r="C477" s="13"/>
      <c r="D477" s="115"/>
      <c r="E477" s="91" t="str">
        <f t="shared" ref="E477:Q477" si="309" xml:space="preserve"> E407</f>
        <v>RCV (CPIH inflated RCV) 31 March 2020 post midnight adjustments - WWN - real</v>
      </c>
      <c r="F477" s="91">
        <f t="shared" si="309"/>
        <v>0</v>
      </c>
      <c r="G477" s="91" t="str">
        <f t="shared" si="309"/>
        <v>£m</v>
      </c>
      <c r="H477" s="91">
        <f t="shared" si="309"/>
        <v>0</v>
      </c>
      <c r="I477" s="91">
        <f t="shared" si="309"/>
        <v>0</v>
      </c>
      <c r="J477" s="91">
        <f t="shared" si="309"/>
        <v>0</v>
      </c>
      <c r="K477" s="91">
        <f t="shared" si="309"/>
        <v>0</v>
      </c>
      <c r="L477" s="91">
        <f t="shared" si="309"/>
        <v>817.57076857486936</v>
      </c>
      <c r="M477" s="91">
        <f t="shared" si="309"/>
        <v>0</v>
      </c>
      <c r="N477" s="91">
        <f t="shared" si="309"/>
        <v>0</v>
      </c>
      <c r="O477" s="91">
        <f t="shared" si="309"/>
        <v>0</v>
      </c>
      <c r="P477" s="91">
        <f t="shared" si="309"/>
        <v>0</v>
      </c>
      <c r="Q477" s="91">
        <f t="shared" si="309"/>
        <v>0</v>
      </c>
    </row>
    <row r="478" spans="1:17" s="92" customFormat="1" hidden="1" outlineLevel="2">
      <c r="A478" s="11"/>
      <c r="B478" s="12"/>
      <c r="C478" s="13"/>
      <c r="D478" s="115"/>
      <c r="E478" s="91" t="str">
        <f t="shared" ref="E478:Q478" si="310" xml:space="preserve"> E448</f>
        <v>RCV (post 2020 investment RCV) 31 March 2020 post midnight adjustments - WWN - real</v>
      </c>
      <c r="F478" s="91">
        <f t="shared" si="310"/>
        <v>0</v>
      </c>
      <c r="G478" s="91" t="str">
        <f t="shared" si="310"/>
        <v>£m</v>
      </c>
      <c r="H478" s="91">
        <f t="shared" si="310"/>
        <v>0</v>
      </c>
      <c r="I478" s="91">
        <f t="shared" si="310"/>
        <v>0</v>
      </c>
      <c r="J478" s="91">
        <f t="shared" si="310"/>
        <v>0</v>
      </c>
      <c r="K478" s="91">
        <f t="shared" si="310"/>
        <v>0</v>
      </c>
      <c r="L478" s="91">
        <f t="shared" si="310"/>
        <v>0</v>
      </c>
      <c r="M478" s="91">
        <f t="shared" si="310"/>
        <v>0</v>
      </c>
      <c r="N478" s="91">
        <f t="shared" si="310"/>
        <v>0</v>
      </c>
      <c r="O478" s="91">
        <f t="shared" si="310"/>
        <v>0</v>
      </c>
      <c r="P478" s="91">
        <f t="shared" si="310"/>
        <v>0</v>
      </c>
      <c r="Q478" s="91">
        <f t="shared" si="310"/>
        <v>0</v>
      </c>
    </row>
    <row r="479" spans="1:17" s="315" customFormat="1" hidden="1" outlineLevel="2">
      <c r="A479" s="311"/>
      <c r="B479" s="312"/>
      <c r="C479" s="313"/>
      <c r="D479" s="251"/>
      <c r="E479" s="317" t="s">
        <v>677</v>
      </c>
      <c r="F479" s="317"/>
      <c r="G479" s="317" t="s">
        <v>170</v>
      </c>
      <c r="H479" s="317"/>
      <c r="I479" s="317"/>
      <c r="J479" s="317">
        <f t="shared" ref="J479:Q479" si="311" xml:space="preserve"> SUM(J476:J478)</f>
        <v>0</v>
      </c>
      <c r="K479" s="317">
        <f t="shared" si="311"/>
        <v>0</v>
      </c>
      <c r="L479" s="317">
        <f t="shared" si="311"/>
        <v>1633.6933872633244</v>
      </c>
      <c r="M479" s="317">
        <f t="shared" si="311"/>
        <v>0</v>
      </c>
      <c r="N479" s="317">
        <f t="shared" si="311"/>
        <v>0</v>
      </c>
      <c r="O479" s="317">
        <f t="shared" si="311"/>
        <v>0</v>
      </c>
      <c r="P479" s="317">
        <f t="shared" si="311"/>
        <v>0</v>
      </c>
      <c r="Q479" s="317">
        <f t="shared" si="311"/>
        <v>0</v>
      </c>
    </row>
    <row r="480" spans="1:17" s="92" customFormat="1" hidden="1" outlineLevel="2">
      <c r="A480" s="11"/>
      <c r="B480" s="12"/>
      <c r="C480" s="13"/>
      <c r="D480" s="115"/>
      <c r="E480" s="91"/>
      <c r="G480" s="93"/>
    </row>
    <row r="481" spans="1:17" s="98" customFormat="1" hidden="1" outlineLevel="2">
      <c r="A481" s="94"/>
      <c r="B481" s="95"/>
      <c r="C481" s="96"/>
      <c r="D481" s="97"/>
      <c r="E481" s="84" t="str">
        <f t="shared" ref="E481:Q481" si="312" xml:space="preserve"> E375</f>
        <v>Opening RCV (RPI inflated RCV) - WWN - real</v>
      </c>
      <c r="F481" s="84">
        <f t="shared" si="312"/>
        <v>0</v>
      </c>
      <c r="G481" s="84" t="str">
        <f t="shared" si="312"/>
        <v>£m</v>
      </c>
      <c r="H481" s="84">
        <f t="shared" si="312"/>
        <v>0</v>
      </c>
      <c r="I481" s="84">
        <f t="shared" si="312"/>
        <v>0</v>
      </c>
      <c r="J481" s="84">
        <f t="shared" si="312"/>
        <v>0</v>
      </c>
      <c r="K481" s="84">
        <f t="shared" si="312"/>
        <v>0</v>
      </c>
      <c r="L481" s="84">
        <f t="shared" si="312"/>
        <v>0</v>
      </c>
      <c r="M481" s="84">
        <f t="shared" si="312"/>
        <v>819.66328880670767</v>
      </c>
      <c r="N481" s="84">
        <f t="shared" si="312"/>
        <v>784.31243142596736</v>
      </c>
      <c r="O481" s="84">
        <f t="shared" si="312"/>
        <v>751.36039288298571</v>
      </c>
      <c r="P481" s="84">
        <f t="shared" si="312"/>
        <v>719.9636839682355</v>
      </c>
      <c r="Q481" s="84">
        <f t="shared" si="312"/>
        <v>689.878933123161</v>
      </c>
    </row>
    <row r="482" spans="1:17" hidden="1" outlineLevel="2">
      <c r="D482" s="83" t="s">
        <v>565</v>
      </c>
      <c r="E482" s="84" t="str">
        <f t="shared" ref="E482:Q482" si="313" xml:space="preserve"> E418</f>
        <v>Opening RCV (CPIH inflated RCV) - WWN - real</v>
      </c>
      <c r="F482" s="84">
        <f t="shared" si="313"/>
        <v>0</v>
      </c>
      <c r="G482" s="84" t="str">
        <f t="shared" si="313"/>
        <v>£m</v>
      </c>
      <c r="H482" s="84">
        <f t="shared" si="313"/>
        <v>0</v>
      </c>
      <c r="I482" s="84">
        <f t="shared" si="313"/>
        <v>0</v>
      </c>
      <c r="J482" s="84">
        <f t="shared" si="313"/>
        <v>0</v>
      </c>
      <c r="K482" s="84">
        <f t="shared" si="313"/>
        <v>0</v>
      </c>
      <c r="L482" s="84">
        <f t="shared" si="313"/>
        <v>0</v>
      </c>
      <c r="M482" s="84">
        <f t="shared" si="313"/>
        <v>817.59893207446885</v>
      </c>
      <c r="N482" s="84">
        <f t="shared" si="313"/>
        <v>775.48729498093121</v>
      </c>
      <c r="O482" s="84">
        <f t="shared" si="313"/>
        <v>736.01373618645118</v>
      </c>
      <c r="P482" s="84">
        <f t="shared" si="313"/>
        <v>698.92000644189602</v>
      </c>
      <c r="Q482" s="84">
        <f t="shared" si="313"/>
        <v>663.97815868948021</v>
      </c>
    </row>
    <row r="483" spans="1:17" hidden="1" outlineLevel="2">
      <c r="D483" s="83" t="s">
        <v>565</v>
      </c>
      <c r="E483" s="84" t="str">
        <f t="shared" ref="E483:Q483" si="314" xml:space="preserve"> E456</f>
        <v>Opening RCV (Post 2020 investment RCV) - WWN - real</v>
      </c>
      <c r="F483" s="84">
        <f t="shared" si="314"/>
        <v>0</v>
      </c>
      <c r="G483" s="84" t="str">
        <f t="shared" si="314"/>
        <v>£m</v>
      </c>
      <c r="H483" s="84">
        <f t="shared" si="314"/>
        <v>0</v>
      </c>
      <c r="I483" s="84">
        <f t="shared" si="314"/>
        <v>0</v>
      </c>
      <c r="J483" s="84">
        <f t="shared" si="314"/>
        <v>0</v>
      </c>
      <c r="K483" s="84">
        <f t="shared" si="314"/>
        <v>0</v>
      </c>
      <c r="L483" s="84">
        <f t="shared" si="314"/>
        <v>0</v>
      </c>
      <c r="M483" s="84">
        <f t="shared" si="314"/>
        <v>0</v>
      </c>
      <c r="N483" s="84">
        <f t="shared" si="314"/>
        <v>86.20452035289523</v>
      </c>
      <c r="O483" s="84">
        <f t="shared" si="314"/>
        <v>163.93367786112631</v>
      </c>
      <c r="P483" s="84">
        <f t="shared" si="314"/>
        <v>225.80212930983777</v>
      </c>
      <c r="Q483" s="84">
        <f t="shared" si="314"/>
        <v>283.89904144950083</v>
      </c>
    </row>
    <row r="484" spans="1:17" s="315" customFormat="1" hidden="1" outlineLevel="2">
      <c r="A484" s="311"/>
      <c r="B484" s="312"/>
      <c r="C484" s="313"/>
      <c r="D484" s="251"/>
      <c r="E484" s="317" t="s">
        <v>678</v>
      </c>
      <c r="F484" s="317"/>
      <c r="G484" s="317" t="s">
        <v>170</v>
      </c>
      <c r="H484" s="317"/>
      <c r="I484" s="317"/>
      <c r="J484" s="317">
        <f t="shared" ref="J484:Q484" si="315" xml:space="preserve"> SUM(J481:J483)</f>
        <v>0</v>
      </c>
      <c r="K484" s="317">
        <f t="shared" si="315"/>
        <v>0</v>
      </c>
      <c r="L484" s="317">
        <f t="shared" si="315"/>
        <v>0</v>
      </c>
      <c r="M484" s="317">
        <f t="shared" si="315"/>
        <v>1637.2622208811765</v>
      </c>
      <c r="N484" s="317">
        <f t="shared" si="315"/>
        <v>1646.0042467597939</v>
      </c>
      <c r="O484" s="317">
        <f t="shared" si="315"/>
        <v>1651.3078069305634</v>
      </c>
      <c r="P484" s="317">
        <f t="shared" si="315"/>
        <v>1644.6858197199692</v>
      </c>
      <c r="Q484" s="317">
        <f t="shared" si="315"/>
        <v>1637.7561332621419</v>
      </c>
    </row>
    <row r="485" spans="1:17" hidden="1" outlineLevel="2">
      <c r="F485" s="84"/>
      <c r="G485" s="84"/>
      <c r="H485" s="84"/>
      <c r="I485" s="84"/>
      <c r="J485" s="84"/>
      <c r="K485" s="84"/>
      <c r="L485" s="84"/>
      <c r="M485" s="84"/>
      <c r="N485" s="84"/>
      <c r="O485" s="84"/>
      <c r="P485" s="84"/>
      <c r="Q485" s="84"/>
    </row>
    <row r="486" spans="1:17" s="98" customFormat="1" hidden="1" outlineLevel="2">
      <c r="A486" s="94"/>
      <c r="B486" s="95"/>
      <c r="C486" s="96"/>
      <c r="D486" s="97"/>
      <c r="E486" s="84" t="str">
        <f t="shared" ref="E486:Q486" si="316" xml:space="preserve"> E379</f>
        <v>Closing RCV (RPI inflated RCV) - WWN - real</v>
      </c>
      <c r="F486" s="84">
        <f t="shared" si="316"/>
        <v>0</v>
      </c>
      <c r="G486" s="84" t="str">
        <f t="shared" si="316"/>
        <v>£m</v>
      </c>
      <c r="H486" s="84">
        <f t="shared" si="316"/>
        <v>0</v>
      </c>
      <c r="I486" s="84">
        <f t="shared" si="316"/>
        <v>0</v>
      </c>
      <c r="J486" s="84">
        <f t="shared" si="316"/>
        <v>0</v>
      </c>
      <c r="K486" s="84">
        <f t="shared" si="316"/>
        <v>0</v>
      </c>
      <c r="L486" s="84">
        <f t="shared" si="316"/>
        <v>0</v>
      </c>
      <c r="M486" s="84">
        <f t="shared" si="316"/>
        <v>777.04079778875882</v>
      </c>
      <c r="N486" s="84">
        <f t="shared" si="316"/>
        <v>743.52818499181706</v>
      </c>
      <c r="O486" s="84">
        <f t="shared" si="316"/>
        <v>712.2896524530704</v>
      </c>
      <c r="P486" s="84">
        <f t="shared" si="316"/>
        <v>682.5255724018873</v>
      </c>
      <c r="Q486" s="84">
        <f t="shared" si="316"/>
        <v>654.0052286007566</v>
      </c>
    </row>
    <row r="487" spans="1:17" hidden="1" outlineLevel="2">
      <c r="D487" s="83" t="s">
        <v>565</v>
      </c>
      <c r="E487" s="84" t="str">
        <f t="shared" ref="E487:Q487" si="317" xml:space="preserve"> E423</f>
        <v>Closing RCV (CPIH inflated RCV) - WWN - real</v>
      </c>
      <c r="F487" s="84">
        <f t="shared" si="317"/>
        <v>0</v>
      </c>
      <c r="G487" s="84" t="str">
        <f t="shared" si="317"/>
        <v>£m</v>
      </c>
      <c r="H487" s="84">
        <f t="shared" si="317"/>
        <v>0</v>
      </c>
      <c r="I487" s="84">
        <f t="shared" si="317"/>
        <v>0</v>
      </c>
      <c r="J487" s="84">
        <f t="shared" si="317"/>
        <v>0</v>
      </c>
      <c r="K487" s="84">
        <f t="shared" si="317"/>
        <v>0</v>
      </c>
      <c r="L487" s="84">
        <f t="shared" si="317"/>
        <v>0</v>
      </c>
      <c r="M487" s="84">
        <f t="shared" si="317"/>
        <v>775.48700495014452</v>
      </c>
      <c r="N487" s="84">
        <f t="shared" si="317"/>
        <v>736.0127497111605</v>
      </c>
      <c r="O487" s="84">
        <f t="shared" si="317"/>
        <v>698.91966079858594</v>
      </c>
      <c r="P487" s="84">
        <f t="shared" si="317"/>
        <v>663.97815868948055</v>
      </c>
      <c r="Q487" s="84">
        <f t="shared" si="317"/>
        <v>631.05189759872246</v>
      </c>
    </row>
    <row r="488" spans="1:17" hidden="1" outlineLevel="2">
      <c r="D488" s="83" t="s">
        <v>565</v>
      </c>
      <c r="E488" s="84" t="str">
        <f t="shared" ref="E488:Q488" si="318" xml:space="preserve"> E461</f>
        <v>Closing RCV (Post 2020 investment RCV) - WWN - real</v>
      </c>
      <c r="F488" s="84">
        <f t="shared" si="318"/>
        <v>0</v>
      </c>
      <c r="G488" s="84" t="str">
        <f t="shared" si="318"/>
        <v>£m</v>
      </c>
      <c r="H488" s="84">
        <f t="shared" si="318"/>
        <v>0</v>
      </c>
      <c r="I488" s="84">
        <f t="shared" si="318"/>
        <v>0</v>
      </c>
      <c r="J488" s="84">
        <f t="shared" si="318"/>
        <v>0</v>
      </c>
      <c r="K488" s="84">
        <f t="shared" si="318"/>
        <v>0</v>
      </c>
      <c r="L488" s="84">
        <f t="shared" si="318"/>
        <v>0</v>
      </c>
      <c r="M488" s="84">
        <f t="shared" si="318"/>
        <v>86.204520352895202</v>
      </c>
      <c r="N488" s="84">
        <f t="shared" si="318"/>
        <v>163.93367786112634</v>
      </c>
      <c r="O488" s="84">
        <f t="shared" si="318"/>
        <v>225.80212930983728</v>
      </c>
      <c r="P488" s="84">
        <f t="shared" si="318"/>
        <v>283.89904144950145</v>
      </c>
      <c r="Q488" s="84">
        <f t="shared" si="318"/>
        <v>331.07657530458948</v>
      </c>
    </row>
    <row r="489" spans="1:17" hidden="1" outlineLevel="2">
      <c r="E489" s="212" t="s">
        <v>679</v>
      </c>
      <c r="F489" s="212"/>
      <c r="G489" s="212" t="s">
        <v>170</v>
      </c>
      <c r="H489" s="212"/>
      <c r="I489" s="212"/>
      <c r="J489" s="212">
        <f t="shared" ref="J489" si="319" xml:space="preserve"> SUM(J486:J488)</f>
        <v>0</v>
      </c>
      <c r="K489" s="212">
        <f t="shared" ref="K489:Q489" si="320" xml:space="preserve"> SUM(K486:K488)</f>
        <v>0</v>
      </c>
      <c r="L489" s="212">
        <f t="shared" si="320"/>
        <v>0</v>
      </c>
      <c r="M489" s="212">
        <f t="shared" si="320"/>
        <v>1638.7323230917987</v>
      </c>
      <c r="N489" s="212">
        <f t="shared" si="320"/>
        <v>1643.4746125641041</v>
      </c>
      <c r="O489" s="212">
        <f t="shared" si="320"/>
        <v>1637.0114425614936</v>
      </c>
      <c r="P489" s="212">
        <f t="shared" si="320"/>
        <v>1630.4027725408694</v>
      </c>
      <c r="Q489" s="212">
        <f t="shared" si="320"/>
        <v>1616.1337015040685</v>
      </c>
    </row>
    <row r="490" spans="1:17" s="149" customFormat="1" hidden="1" outlineLevel="2">
      <c r="A490" s="144"/>
      <c r="B490" s="145"/>
      <c r="C490" s="146"/>
      <c r="D490" s="147"/>
      <c r="E490" s="148"/>
      <c r="G490" s="150"/>
    </row>
    <row r="491" spans="1:17" hidden="1" outlineLevel="2">
      <c r="E491" s="84" t="str">
        <f t="shared" ref="E491:Q491" si="321" xml:space="preserve"> E484</f>
        <v>Total: Opening RCV - WWN - real</v>
      </c>
      <c r="F491" s="84">
        <f t="shared" si="321"/>
        <v>0</v>
      </c>
      <c r="G491" s="84" t="str">
        <f t="shared" si="321"/>
        <v>£m</v>
      </c>
      <c r="H491" s="84">
        <f t="shared" si="321"/>
        <v>0</v>
      </c>
      <c r="I491" s="84">
        <f t="shared" si="321"/>
        <v>0</v>
      </c>
      <c r="J491" s="84">
        <f t="shared" si="321"/>
        <v>0</v>
      </c>
      <c r="K491" s="84">
        <f t="shared" si="321"/>
        <v>0</v>
      </c>
      <c r="L491" s="84">
        <f t="shared" si="321"/>
        <v>0</v>
      </c>
      <c r="M491" s="84">
        <f t="shared" si="321"/>
        <v>1637.2622208811765</v>
      </c>
      <c r="N491" s="84">
        <f t="shared" si="321"/>
        <v>1646.0042467597939</v>
      </c>
      <c r="O491" s="84">
        <f t="shared" si="321"/>
        <v>1651.3078069305634</v>
      </c>
      <c r="P491" s="84">
        <f t="shared" si="321"/>
        <v>1644.6858197199692</v>
      </c>
      <c r="Q491" s="84">
        <f t="shared" si="321"/>
        <v>1637.7561332621419</v>
      </c>
    </row>
    <row r="492" spans="1:17" hidden="1" outlineLevel="2">
      <c r="E492" s="84" t="str">
        <f t="shared" ref="E492:Q492" si="322" xml:space="preserve"> E489</f>
        <v>Total: Closing RCV - WWN - real</v>
      </c>
      <c r="F492" s="84">
        <f t="shared" si="322"/>
        <v>0</v>
      </c>
      <c r="G492" s="84" t="str">
        <f t="shared" si="322"/>
        <v>£m</v>
      </c>
      <c r="H492" s="84">
        <f t="shared" si="322"/>
        <v>0</v>
      </c>
      <c r="I492" s="84">
        <f t="shared" si="322"/>
        <v>0</v>
      </c>
      <c r="J492" s="84">
        <f t="shared" si="322"/>
        <v>0</v>
      </c>
      <c r="K492" s="84">
        <f t="shared" si="322"/>
        <v>0</v>
      </c>
      <c r="L492" s="84">
        <f t="shared" si="322"/>
        <v>0</v>
      </c>
      <c r="M492" s="84">
        <f t="shared" si="322"/>
        <v>1638.7323230917987</v>
      </c>
      <c r="N492" s="84">
        <f t="shared" si="322"/>
        <v>1643.4746125641041</v>
      </c>
      <c r="O492" s="84">
        <f t="shared" si="322"/>
        <v>1637.0114425614936</v>
      </c>
      <c r="P492" s="84">
        <f t="shared" si="322"/>
        <v>1630.4027725408694</v>
      </c>
      <c r="Q492" s="84">
        <f t="shared" si="322"/>
        <v>1616.1337015040685</v>
      </c>
    </row>
    <row r="493" spans="1:17" hidden="1" outlineLevel="2">
      <c r="E493" s="212" t="s">
        <v>680</v>
      </c>
      <c r="F493" s="212"/>
      <c r="G493" s="212" t="s">
        <v>170</v>
      </c>
      <c r="H493" s="212"/>
      <c r="I493" s="212"/>
      <c r="J493" s="212">
        <f t="shared" ref="J493:Q493" si="323" xml:space="preserve"> AVERAGE(J491:J492)</f>
        <v>0</v>
      </c>
      <c r="K493" s="212">
        <f t="shared" si="323"/>
        <v>0</v>
      </c>
      <c r="L493" s="212">
        <f t="shared" si="323"/>
        <v>0</v>
      </c>
      <c r="M493" s="212">
        <f t="shared" si="323"/>
        <v>1637.9972719864877</v>
      </c>
      <c r="N493" s="212">
        <f t="shared" si="323"/>
        <v>1644.7394296619491</v>
      </c>
      <c r="O493" s="212">
        <f t="shared" si="323"/>
        <v>1644.1596247460284</v>
      </c>
      <c r="P493" s="212">
        <f t="shared" si="323"/>
        <v>1637.5442961304193</v>
      </c>
      <c r="Q493" s="212">
        <f t="shared" si="323"/>
        <v>1626.9449173831053</v>
      </c>
    </row>
    <row r="494" spans="1:17" hidden="1" outlineLevel="2">
      <c r="F494" s="84"/>
      <c r="G494" s="84"/>
      <c r="H494" s="84"/>
      <c r="I494" s="84"/>
      <c r="J494" s="84"/>
      <c r="K494" s="84"/>
      <c r="L494" s="84"/>
      <c r="M494" s="84"/>
      <c r="N494" s="84"/>
      <c r="O494" s="84"/>
      <c r="P494" s="84"/>
      <c r="Q494" s="84"/>
    </row>
    <row r="495" spans="1:17" hidden="1" outlineLevel="2">
      <c r="C495" s="86" t="s">
        <v>372</v>
      </c>
      <c r="F495" s="84"/>
      <c r="G495" s="84"/>
      <c r="H495" s="84"/>
      <c r="I495" s="84"/>
      <c r="J495" s="84"/>
      <c r="K495" s="84"/>
      <c r="L495" s="84"/>
      <c r="M495" s="84"/>
      <c r="N495" s="84"/>
      <c r="O495" s="84"/>
      <c r="P495" s="84"/>
      <c r="Q495" s="84"/>
    </row>
    <row r="496" spans="1:17" s="188" customFormat="1" hidden="1" outlineLevel="2">
      <c r="A496" s="184"/>
      <c r="B496" s="219"/>
      <c r="C496" s="186"/>
      <c r="D496" s="187"/>
      <c r="E496" s="182" t="str">
        <f xml:space="preserve"> Inp!E$150</f>
        <v>RCV balance - WWN BEG - nominal</v>
      </c>
      <c r="F496" s="182">
        <f xml:space="preserve"> Inp!F$150</f>
        <v>0</v>
      </c>
      <c r="G496" s="182" t="str">
        <f xml:space="preserve"> Inp!G$150</f>
        <v>£m</v>
      </c>
      <c r="H496" s="182">
        <f xml:space="preserve"> Inp!H$150</f>
        <v>0</v>
      </c>
      <c r="I496" s="182">
        <f xml:space="preserve"> Inp!I$150</f>
        <v>0</v>
      </c>
      <c r="J496" s="182">
        <f xml:space="preserve"> Inp!J$150</f>
        <v>0</v>
      </c>
      <c r="K496" s="182">
        <f xml:space="preserve"> Inp!K$150</f>
        <v>0</v>
      </c>
      <c r="L496" s="182">
        <f xml:space="preserve"> Inp!L$150</f>
        <v>0</v>
      </c>
      <c r="M496" s="182">
        <f xml:space="preserve"> Inp!M$150</f>
        <v>1701.65980280505</v>
      </c>
      <c r="N496" s="182">
        <f xml:space="preserve"> Inp!N$150</f>
        <v>1740.7326632158599</v>
      </c>
      <c r="O496" s="182">
        <f xml:space="preserve"> Inp!O$150</f>
        <v>1780.7585985936</v>
      </c>
      <c r="P496" s="182">
        <f xml:space="preserve"> Inp!P$150</f>
        <v>1810.5619747840101</v>
      </c>
      <c r="Q496" s="182">
        <f xml:space="preserve"> Inp!Q$150</f>
        <v>1841.1204571011299</v>
      </c>
    </row>
    <row r="497" spans="1:17" s="188" customFormat="1" hidden="1" outlineLevel="2">
      <c r="A497" s="184"/>
      <c r="B497" s="219"/>
      <c r="C497" s="186"/>
      <c r="D497" s="187"/>
      <c r="E497" s="182" t="str">
        <f xml:space="preserve"> Inp!E$151</f>
        <v>Indexation on RCV balance BEG - WWN - nominal</v>
      </c>
      <c r="F497" s="182">
        <f xml:space="preserve"> Inp!F$151</f>
        <v>0</v>
      </c>
      <c r="G497" s="182" t="str">
        <f xml:space="preserve"> Inp!G$151</f>
        <v>£m</v>
      </c>
      <c r="H497" s="182">
        <f xml:space="preserve"> Inp!H$151</f>
        <v>0</v>
      </c>
      <c r="I497" s="182">
        <f xml:space="preserve"> Inp!I$151</f>
        <v>0</v>
      </c>
      <c r="J497" s="182">
        <f xml:space="preserve"> Inp!J$151</f>
        <v>0</v>
      </c>
      <c r="K497" s="182">
        <f xml:space="preserve"> Inp!K$151</f>
        <v>0</v>
      </c>
      <c r="L497" s="182">
        <f xml:space="preserve"> Inp!L$151</f>
        <v>0</v>
      </c>
      <c r="M497" s="182">
        <f xml:space="preserve"> Inp!M$151</f>
        <v>37.511227140209598</v>
      </c>
      <c r="N497" s="182">
        <f xml:space="preserve"> Inp!N$151</f>
        <v>42.766924378510701</v>
      </c>
      <c r="O497" s="182">
        <f xml:space="preserve"> Inp!O$151</f>
        <v>45.615678136232802</v>
      </c>
      <c r="P497" s="182">
        <f xml:space="preserve"> Inp!P$151</f>
        <v>46.687803989278301</v>
      </c>
      <c r="Q497" s="182">
        <f xml:space="preserve"> Inp!Q$151</f>
        <v>47.141791839371102</v>
      </c>
    </row>
    <row r="498" spans="1:17" s="188" customFormat="1" hidden="1" outlineLevel="2">
      <c r="A498" s="184"/>
      <c r="B498" s="217"/>
      <c r="C498" s="186"/>
      <c r="D498" s="187"/>
      <c r="E498" s="182" t="str">
        <f>Index!E$85</f>
        <v>CPIH index (PR19FD) - FYA - inflate from FYA 2017-18</v>
      </c>
      <c r="F498" s="182">
        <f>Index!F$85</f>
        <v>0</v>
      </c>
      <c r="G498" s="182" t="str">
        <f>Index!G$85</f>
        <v>Factor</v>
      </c>
      <c r="H498" s="182">
        <f>Index!H$85</f>
        <v>0</v>
      </c>
      <c r="I498" s="182">
        <f>Index!I$85</f>
        <v>0</v>
      </c>
      <c r="J498" s="182">
        <f>Index!J$85</f>
        <v>1</v>
      </c>
      <c r="K498" s="182">
        <f>Index!K$85</f>
        <v>1.0212697905005599</v>
      </c>
      <c r="L498" s="182">
        <f>Index!L$85</f>
        <v>1.0416029201511179</v>
      </c>
      <c r="M498" s="182">
        <f>Index!M$85</f>
        <v>1.0622616980779827</v>
      </c>
      <c r="N498" s="182">
        <f>Index!N$85</f>
        <v>1.0835515290872799</v>
      </c>
      <c r="O498" s="182">
        <f>Index!O$85</f>
        <v>1.1060365794841869</v>
      </c>
      <c r="P498" s="182">
        <f>Index!P$85</f>
        <v>1.1292633476533553</v>
      </c>
      <c r="Q498" s="182">
        <f>Index!Q$85</f>
        <v>1.1529778779540774</v>
      </c>
    </row>
    <row r="499" spans="1:17" s="241" customFormat="1" hidden="1" outlineLevel="2">
      <c r="A499" s="238"/>
      <c r="B499" s="221"/>
      <c r="C499" s="239"/>
      <c r="D499" s="240"/>
      <c r="E499" s="197" t="s">
        <v>681</v>
      </c>
      <c r="F499" s="197"/>
      <c r="G499" s="197" t="s">
        <v>170</v>
      </c>
      <c r="H499" s="197"/>
      <c r="I499" s="197"/>
      <c r="J499" s="197">
        <f t="shared" ref="J499:Q499" si="324" xml:space="preserve"> J496 / J498</f>
        <v>0</v>
      </c>
      <c r="K499" s="197">
        <f t="shared" si="324"/>
        <v>0</v>
      </c>
      <c r="L499" s="197">
        <f t="shared" si="324"/>
        <v>0</v>
      </c>
      <c r="M499" s="197">
        <f t="shared" si="324"/>
        <v>1601.9214529564333</v>
      </c>
      <c r="N499" s="197">
        <f t="shared" si="324"/>
        <v>1606.5065818163264</v>
      </c>
      <c r="O499" s="197">
        <f t="shared" si="324"/>
        <v>1610.0358990152729</v>
      </c>
      <c r="P499" s="197">
        <f t="shared" si="324"/>
        <v>1603.3124412887523</v>
      </c>
      <c r="Q499" s="197">
        <f t="shared" si="324"/>
        <v>1596.8393603250565</v>
      </c>
    </row>
    <row r="500" spans="1:17" s="225" customFormat="1" hidden="1" outlineLevel="2">
      <c r="A500" s="220"/>
      <c r="B500" s="221"/>
      <c r="C500" s="222"/>
      <c r="D500" s="223"/>
      <c r="E500" s="224" t="s">
        <v>682</v>
      </c>
      <c r="F500" s="224"/>
      <c r="G500" s="224" t="s">
        <v>170</v>
      </c>
      <c r="H500" s="224"/>
      <c r="I500" s="224"/>
      <c r="J500" s="224">
        <f t="shared" ref="J500:Q500" si="325" xml:space="preserve"> J497 / J498</f>
        <v>0</v>
      </c>
      <c r="K500" s="224">
        <f t="shared" si="325"/>
        <v>0</v>
      </c>
      <c r="L500" s="224">
        <f t="shared" si="325"/>
        <v>0</v>
      </c>
      <c r="M500" s="224">
        <f t="shared" si="325"/>
        <v>35.312604425144045</v>
      </c>
      <c r="N500" s="224">
        <f t="shared" si="325"/>
        <v>39.469211413078845</v>
      </c>
      <c r="O500" s="224">
        <f t="shared" si="325"/>
        <v>41.242467909611278</v>
      </c>
      <c r="P500" s="224">
        <f t="shared" si="325"/>
        <v>41.343592782230132</v>
      </c>
      <c r="Q500" s="224">
        <f t="shared" si="325"/>
        <v>40.886987288101935</v>
      </c>
    </row>
    <row r="501" spans="1:17" s="225" customFormat="1" hidden="1" outlineLevel="2">
      <c r="A501" s="220"/>
      <c r="B501" s="221"/>
      <c r="C501" s="222"/>
      <c r="D501" s="223"/>
      <c r="E501" s="224" t="str">
        <f t="shared" ref="E501:Q501" si="326" xml:space="preserve"> E410</f>
        <v>Indexation on RCV - CPI(H) other adjustments balance - WWN - real</v>
      </c>
      <c r="F501" s="224">
        <f t="shared" si="326"/>
        <v>0</v>
      </c>
      <c r="G501" s="224" t="str">
        <f t="shared" si="326"/>
        <v>£m</v>
      </c>
      <c r="H501" s="224">
        <f t="shared" si="326"/>
        <v>0</v>
      </c>
      <c r="I501" s="224">
        <f t="shared" si="326"/>
        <v>0</v>
      </c>
      <c r="J501" s="224">
        <f t="shared" si="326"/>
        <v>0</v>
      </c>
      <c r="K501" s="224">
        <f t="shared" si="326"/>
        <v>0</v>
      </c>
      <c r="L501" s="224">
        <f t="shared" si="326"/>
        <v>0</v>
      </c>
      <c r="M501" s="224">
        <f t="shared" si="326"/>
        <v>2.8163499599374271E-2</v>
      </c>
      <c r="N501" s="224">
        <f t="shared" si="326"/>
        <v>2.845353038619779E-2</v>
      </c>
      <c r="O501" s="224">
        <f t="shared" si="326"/>
        <v>2.944000567638445E-2</v>
      </c>
      <c r="P501" s="224">
        <f t="shared" si="326"/>
        <v>2.9785648985997493E-2</v>
      </c>
      <c r="Q501" s="224">
        <f t="shared" si="326"/>
        <v>2.9785648985998787E-2</v>
      </c>
    </row>
    <row r="502" spans="1:17" s="243" customFormat="1" hidden="1" outlineLevel="2">
      <c r="A502" s="11"/>
      <c r="B502" s="12"/>
      <c r="C502" s="13"/>
      <c r="D502" s="14"/>
      <c r="E502" s="8" t="s">
        <v>683</v>
      </c>
      <c r="F502" s="8"/>
      <c r="G502" s="8" t="s">
        <v>170</v>
      </c>
      <c r="H502" s="8"/>
      <c r="I502" s="8"/>
      <c r="J502" s="8">
        <f t="shared" ref="J502:Q502" si="327" xml:space="preserve"> SUM(J499:J501)</f>
        <v>0</v>
      </c>
      <c r="K502" s="8">
        <f t="shared" si="327"/>
        <v>0</v>
      </c>
      <c r="L502" s="8">
        <f t="shared" si="327"/>
        <v>0</v>
      </c>
      <c r="M502" s="8">
        <f t="shared" si="327"/>
        <v>1637.2622208811767</v>
      </c>
      <c r="N502" s="8">
        <f t="shared" si="327"/>
        <v>1646.0042467597916</v>
      </c>
      <c r="O502" s="8">
        <f t="shared" si="327"/>
        <v>1651.3078069305607</v>
      </c>
      <c r="P502" s="8">
        <f t="shared" si="327"/>
        <v>1644.6858197199685</v>
      </c>
      <c r="Q502" s="8">
        <f t="shared" si="327"/>
        <v>1637.7561332621444</v>
      </c>
    </row>
    <row r="503" spans="1:17" s="241" customFormat="1" hidden="1" outlineLevel="2">
      <c r="A503" s="238"/>
      <c r="B503" s="242"/>
      <c r="C503" s="239"/>
      <c r="D503" s="240"/>
      <c r="E503" s="197"/>
      <c r="F503" s="197"/>
      <c r="G503" s="197"/>
      <c r="H503" s="197"/>
      <c r="I503" s="197"/>
      <c r="J503" s="197"/>
      <c r="K503" s="197"/>
      <c r="L503" s="197"/>
      <c r="M503" s="197"/>
      <c r="N503" s="197"/>
      <c r="O503" s="197"/>
      <c r="P503" s="197"/>
      <c r="Q503" s="197"/>
    </row>
    <row r="504" spans="1:17" hidden="1" outlineLevel="2">
      <c r="E504" s="84" t="str">
        <f t="shared" ref="E504:Q504" si="328" xml:space="preserve"> E484</f>
        <v>Total: Opening RCV - WWN - real</v>
      </c>
      <c r="F504" s="84">
        <f t="shared" si="328"/>
        <v>0</v>
      </c>
      <c r="G504" s="84" t="str">
        <f t="shared" si="328"/>
        <v>£m</v>
      </c>
      <c r="H504" s="84">
        <f t="shared" si="328"/>
        <v>0</v>
      </c>
      <c r="I504" s="84">
        <f t="shared" si="328"/>
        <v>0</v>
      </c>
      <c r="J504" s="84">
        <f t="shared" si="328"/>
        <v>0</v>
      </c>
      <c r="K504" s="84">
        <f t="shared" si="328"/>
        <v>0</v>
      </c>
      <c r="L504" s="84">
        <f t="shared" si="328"/>
        <v>0</v>
      </c>
      <c r="M504" s="84">
        <f t="shared" si="328"/>
        <v>1637.2622208811765</v>
      </c>
      <c r="N504" s="84">
        <f t="shared" si="328"/>
        <v>1646.0042467597939</v>
      </c>
      <c r="O504" s="84">
        <f t="shared" si="328"/>
        <v>1651.3078069305634</v>
      </c>
      <c r="P504" s="84">
        <f t="shared" si="328"/>
        <v>1644.6858197199692</v>
      </c>
      <c r="Q504" s="84">
        <f t="shared" si="328"/>
        <v>1637.7561332621419</v>
      </c>
    </row>
    <row r="505" spans="1:17" s="241" customFormat="1" hidden="1" outlineLevel="2">
      <c r="A505" s="238"/>
      <c r="B505" s="221"/>
      <c r="C505" s="239"/>
      <c r="D505" s="240"/>
      <c r="E505" s="197" t="str">
        <f t="shared" ref="E505:Q505" si="329" xml:space="preserve"> E502</f>
        <v>Total: WWN BEG - real</v>
      </c>
      <c r="F505" s="197">
        <f t="shared" si="329"/>
        <v>0</v>
      </c>
      <c r="G505" s="197" t="str">
        <f t="shared" si="329"/>
        <v>£m</v>
      </c>
      <c r="H505" s="197">
        <f t="shared" si="329"/>
        <v>0</v>
      </c>
      <c r="I505" s="197">
        <f t="shared" si="329"/>
        <v>0</v>
      </c>
      <c r="J505" s="197">
        <f t="shared" si="329"/>
        <v>0</v>
      </c>
      <c r="K505" s="197">
        <f t="shared" si="329"/>
        <v>0</v>
      </c>
      <c r="L505" s="197">
        <f t="shared" si="329"/>
        <v>0</v>
      </c>
      <c r="M505" s="197">
        <f t="shared" si="329"/>
        <v>1637.2622208811767</v>
      </c>
      <c r="N505" s="197">
        <f t="shared" si="329"/>
        <v>1646.0042467597916</v>
      </c>
      <c r="O505" s="197">
        <f t="shared" si="329"/>
        <v>1651.3078069305607</v>
      </c>
      <c r="P505" s="197">
        <f t="shared" si="329"/>
        <v>1644.6858197199685</v>
      </c>
      <c r="Q505" s="197">
        <f t="shared" si="329"/>
        <v>1637.7561332621444</v>
      </c>
    </row>
    <row r="506" spans="1:17" s="225" customFormat="1" hidden="1" outlineLevel="2">
      <c r="A506" s="220"/>
      <c r="B506" s="221"/>
      <c r="C506" s="222"/>
      <c r="D506" s="223"/>
      <c r="E506" s="224" t="s">
        <v>684</v>
      </c>
      <c r="G506" s="225" t="s">
        <v>570</v>
      </c>
      <c r="H506" s="248">
        <f xml:space="preserve"> SUM(J506:Q506)</f>
        <v>0</v>
      </c>
      <c r="I506" s="197"/>
      <c r="J506" s="225">
        <f t="shared" ref="J506:Q506" si="330" xml:space="preserve"> IF(ROUND(J504,3) = ROUND(J505,3), 0, 1)</f>
        <v>0</v>
      </c>
      <c r="K506" s="225">
        <f t="shared" si="330"/>
        <v>0</v>
      </c>
      <c r="L506" s="225">
        <f t="shared" si="330"/>
        <v>0</v>
      </c>
      <c r="M506" s="225">
        <f t="shared" si="330"/>
        <v>0</v>
      </c>
      <c r="N506" s="225">
        <f t="shared" si="330"/>
        <v>0</v>
      </c>
      <c r="O506" s="225">
        <f t="shared" si="330"/>
        <v>0</v>
      </c>
      <c r="P506" s="225">
        <f t="shared" si="330"/>
        <v>0</v>
      </c>
      <c r="Q506" s="225">
        <f t="shared" si="330"/>
        <v>0</v>
      </c>
    </row>
    <row r="507" spans="1:17" hidden="1" outlineLevel="2"/>
    <row r="508" spans="1:17" hidden="1" outlineLevel="2">
      <c r="C508" s="86" t="s">
        <v>372</v>
      </c>
      <c r="F508" s="84"/>
      <c r="G508" s="84"/>
      <c r="H508" s="84"/>
      <c r="I508" s="84"/>
      <c r="J508" s="84"/>
      <c r="K508" s="84"/>
      <c r="L508" s="84"/>
      <c r="M508" s="84"/>
      <c r="N508" s="84"/>
      <c r="O508" s="84"/>
      <c r="P508" s="84"/>
      <c r="Q508" s="84"/>
    </row>
    <row r="509" spans="1:17" hidden="1" outlineLevel="2">
      <c r="E509" s="84" t="str">
        <f t="shared" ref="E509:Q509" si="331" xml:space="preserve"> E489</f>
        <v>Total: Closing RCV - WWN - real</v>
      </c>
      <c r="F509" s="84">
        <f t="shared" si="331"/>
        <v>0</v>
      </c>
      <c r="G509" s="84" t="str">
        <f t="shared" si="331"/>
        <v>£m</v>
      </c>
      <c r="H509" s="84">
        <f t="shared" si="331"/>
        <v>0</v>
      </c>
      <c r="I509" s="84">
        <f t="shared" si="331"/>
        <v>0</v>
      </c>
      <c r="J509" s="84">
        <f t="shared" si="331"/>
        <v>0</v>
      </c>
      <c r="K509" s="84">
        <f t="shared" si="331"/>
        <v>0</v>
      </c>
      <c r="L509" s="84">
        <f t="shared" si="331"/>
        <v>0</v>
      </c>
      <c r="M509" s="84">
        <f t="shared" si="331"/>
        <v>1638.7323230917987</v>
      </c>
      <c r="N509" s="84">
        <f t="shared" si="331"/>
        <v>1643.4746125641041</v>
      </c>
      <c r="O509" s="84">
        <f t="shared" si="331"/>
        <v>1637.0114425614936</v>
      </c>
      <c r="P509" s="84">
        <f t="shared" si="331"/>
        <v>1630.4027725408694</v>
      </c>
      <c r="Q509" s="84">
        <f t="shared" si="331"/>
        <v>1616.1337015040685</v>
      </c>
    </row>
    <row r="510" spans="1:17" s="188" customFormat="1" hidden="1" outlineLevel="2">
      <c r="A510" s="184"/>
      <c r="B510" s="219"/>
      <c r="C510" s="186"/>
      <c r="D510" s="187"/>
      <c r="E510" s="182" t="str">
        <f xml:space="preserve"> Inp!E$152</f>
        <v>RCV balance - WWN - real</v>
      </c>
      <c r="F510" s="182">
        <f xml:space="preserve"> Inp!F$152</f>
        <v>0</v>
      </c>
      <c r="G510" s="182" t="str">
        <f xml:space="preserve"> Inp!G$152</f>
        <v>£m</v>
      </c>
      <c r="H510" s="182">
        <f xml:space="preserve"> Inp!H$152</f>
        <v>0</v>
      </c>
      <c r="I510" s="182">
        <f xml:space="preserve"> Inp!I$152</f>
        <v>0</v>
      </c>
      <c r="J510" s="182">
        <f xml:space="preserve"> Inp!J$152</f>
        <v>0</v>
      </c>
      <c r="K510" s="182">
        <f xml:space="preserve"> Inp!K$152</f>
        <v>0</v>
      </c>
      <c r="L510" s="182">
        <f xml:space="preserve"> Inp!L$152</f>
        <v>0</v>
      </c>
      <c r="M510" s="182">
        <f xml:space="preserve"> Inp!M$152</f>
        <v>1638.7041595922001</v>
      </c>
      <c r="N510" s="182">
        <f xml:space="preserve"> Inp!N$152</f>
        <v>1643.4461590337201</v>
      </c>
      <c r="O510" s="182">
        <f xml:space="preserve"> Inp!O$152</f>
        <v>1636.9820025558199</v>
      </c>
      <c r="P510" s="182">
        <f xml:space="preserve"> Inp!P$152</f>
        <v>1630.3729868918799</v>
      </c>
      <c r="Q510" s="182">
        <f xml:space="preserve"> Inp!Q$152</f>
        <v>1616.10391585508</v>
      </c>
    </row>
    <row r="511" spans="1:17" s="241" customFormat="1" hidden="1" outlineLevel="2">
      <c r="A511" s="238"/>
      <c r="B511" s="221"/>
      <c r="C511" s="239"/>
      <c r="D511" s="240"/>
      <c r="E511" s="197" t="str">
        <f t="shared" ref="E511:Q511" si="332" xml:space="preserve"> E410</f>
        <v>Indexation on RCV - CPI(H) other adjustments balance - WWN - real</v>
      </c>
      <c r="F511" s="197">
        <f t="shared" si="332"/>
        <v>0</v>
      </c>
      <c r="G511" s="197" t="str">
        <f t="shared" si="332"/>
        <v>£m</v>
      </c>
      <c r="H511" s="197">
        <f t="shared" si="332"/>
        <v>0</v>
      </c>
      <c r="I511" s="197">
        <f t="shared" si="332"/>
        <v>0</v>
      </c>
      <c r="J511" s="197">
        <f t="shared" si="332"/>
        <v>0</v>
      </c>
      <c r="K511" s="197">
        <f t="shared" si="332"/>
        <v>0</v>
      </c>
      <c r="L511" s="197">
        <f t="shared" si="332"/>
        <v>0</v>
      </c>
      <c r="M511" s="197">
        <f t="shared" si="332"/>
        <v>2.8163499599374271E-2</v>
      </c>
      <c r="N511" s="197">
        <f t="shared" si="332"/>
        <v>2.845353038619779E-2</v>
      </c>
      <c r="O511" s="197">
        <f t="shared" si="332"/>
        <v>2.944000567638445E-2</v>
      </c>
      <c r="P511" s="197">
        <f t="shared" si="332"/>
        <v>2.9785648985997493E-2</v>
      </c>
      <c r="Q511" s="197">
        <f t="shared" si="332"/>
        <v>2.9785648985998787E-2</v>
      </c>
    </row>
    <row r="512" spans="1:17" s="225" customFormat="1" hidden="1" outlineLevel="2">
      <c r="A512" s="220"/>
      <c r="B512" s="221"/>
      <c r="C512" s="222"/>
      <c r="D512" s="223"/>
      <c r="E512" s="224" t="s">
        <v>1395</v>
      </c>
      <c r="G512" s="225" t="s">
        <v>570</v>
      </c>
      <c r="H512" s="248">
        <f xml:space="preserve"> SUM(J512:Q512)</f>
        <v>0</v>
      </c>
      <c r="I512" s="197"/>
      <c r="J512" s="225">
        <f t="shared" ref="J512:Q512" si="333" xml:space="preserve"> IF(ROUND(J509,3) = ROUND((J510 + J511),3), 0, 1)</f>
        <v>0</v>
      </c>
      <c r="K512" s="225">
        <f t="shared" si="333"/>
        <v>0</v>
      </c>
      <c r="L512" s="225">
        <f t="shared" si="333"/>
        <v>0</v>
      </c>
      <c r="M512" s="225">
        <f t="shared" si="333"/>
        <v>0</v>
      </c>
      <c r="N512" s="225">
        <f t="shared" si="333"/>
        <v>0</v>
      </c>
      <c r="O512" s="225">
        <f t="shared" si="333"/>
        <v>0</v>
      </c>
      <c r="P512" s="225">
        <f t="shared" si="333"/>
        <v>0</v>
      </c>
      <c r="Q512" s="225">
        <f t="shared" si="333"/>
        <v>0</v>
      </c>
    </row>
    <row r="513" spans="1:17" hidden="1" outlineLevel="2"/>
    <row r="514" spans="1:17" hidden="1" outlineLevel="2"/>
    <row r="515" spans="1:17" hidden="1" outlineLevel="1"/>
    <row r="516" spans="1:17" hidden="1" outlineLevel="1" collapsed="1">
      <c r="B516" s="85" t="s">
        <v>603</v>
      </c>
    </row>
    <row r="517" spans="1:17" hidden="1" outlineLevel="2"/>
    <row r="518" spans="1:17" s="162" customFormat="1" hidden="1" outlineLevel="2">
      <c r="A518" s="158"/>
      <c r="B518" s="159"/>
      <c r="C518" s="160"/>
      <c r="D518" s="161"/>
      <c r="E518" s="156" t="str">
        <f xml:space="preserve"> Inp!E$201</f>
        <v>Regulatory equity notional (PR19FD)</v>
      </c>
      <c r="F518" s="156">
        <f xml:space="preserve"> Inp!F$201</f>
        <v>0</v>
      </c>
      <c r="G518" s="156" t="str">
        <f xml:space="preserve"> Inp!G$201</f>
        <v>%</v>
      </c>
      <c r="H518" s="156">
        <f xml:space="preserve"> Inp!H$201</f>
        <v>0</v>
      </c>
      <c r="I518" s="156">
        <f xml:space="preserve"> Inp!I$201</f>
        <v>0</v>
      </c>
      <c r="J518" s="250">
        <f xml:space="preserve"> Inp!J$201</f>
        <v>0</v>
      </c>
      <c r="K518" s="250">
        <f xml:space="preserve"> Inp!K$201</f>
        <v>0</v>
      </c>
      <c r="L518" s="250">
        <f xml:space="preserve"> Inp!L$201</f>
        <v>0</v>
      </c>
      <c r="M518" s="250">
        <f xml:space="preserve"> Inp!M$201</f>
        <v>0.4</v>
      </c>
      <c r="N518" s="250">
        <f xml:space="preserve"> Inp!N$201</f>
        <v>0.4</v>
      </c>
      <c r="O518" s="250">
        <f xml:space="preserve"> Inp!O$201</f>
        <v>0.4</v>
      </c>
      <c r="P518" s="250">
        <f xml:space="preserve"> Inp!P$201</f>
        <v>0.4</v>
      </c>
      <c r="Q518" s="250">
        <f xml:space="preserve"> Inp!Q$201</f>
        <v>0.4</v>
      </c>
    </row>
    <row r="519" spans="1:17" hidden="1" outlineLevel="2">
      <c r="B519" s="309"/>
      <c r="E519" s="84" t="str">
        <f t="shared" ref="E519:Q519" si="334" xml:space="preserve"> E493</f>
        <v>Average total RCV - WWN - real</v>
      </c>
      <c r="F519" s="84">
        <f t="shared" si="334"/>
        <v>0</v>
      </c>
      <c r="G519" s="84" t="str">
        <f t="shared" si="334"/>
        <v>£m</v>
      </c>
      <c r="H519" s="84">
        <f t="shared" si="334"/>
        <v>0</v>
      </c>
      <c r="I519" s="84">
        <f t="shared" si="334"/>
        <v>0</v>
      </c>
      <c r="J519" s="84">
        <f t="shared" si="334"/>
        <v>0</v>
      </c>
      <c r="K519" s="84">
        <f t="shared" si="334"/>
        <v>0</v>
      </c>
      <c r="L519" s="84">
        <f t="shared" si="334"/>
        <v>0</v>
      </c>
      <c r="M519" s="84">
        <f t="shared" si="334"/>
        <v>1637.9972719864877</v>
      </c>
      <c r="N519" s="84">
        <f t="shared" si="334"/>
        <v>1644.7394296619491</v>
      </c>
      <c r="O519" s="84">
        <f t="shared" si="334"/>
        <v>1644.1596247460284</v>
      </c>
      <c r="P519" s="84">
        <f t="shared" si="334"/>
        <v>1637.5442961304193</v>
      </c>
      <c r="Q519" s="84">
        <f t="shared" si="334"/>
        <v>1626.9449173831053</v>
      </c>
    </row>
    <row r="520" spans="1:17" hidden="1" outlineLevel="2">
      <c r="B520" s="270"/>
      <c r="E520" s="84" t="s">
        <v>685</v>
      </c>
      <c r="G520" s="70" t="s">
        <v>170</v>
      </c>
      <c r="J520" s="84">
        <f t="shared" ref="J520:Q520" si="335" xml:space="preserve"> J518 * J519</f>
        <v>0</v>
      </c>
      <c r="K520" s="84">
        <f t="shared" si="335"/>
        <v>0</v>
      </c>
      <c r="L520" s="84">
        <f t="shared" si="335"/>
        <v>0</v>
      </c>
      <c r="M520" s="84">
        <f t="shared" si="335"/>
        <v>655.19890879459513</v>
      </c>
      <c r="N520" s="84">
        <f t="shared" si="335"/>
        <v>657.8957718647797</v>
      </c>
      <c r="O520" s="84">
        <f t="shared" si="335"/>
        <v>657.6638498984114</v>
      </c>
      <c r="P520" s="84">
        <f t="shared" si="335"/>
        <v>655.01771845216774</v>
      </c>
      <c r="Q520" s="84">
        <f t="shared" si="335"/>
        <v>650.77796695324218</v>
      </c>
    </row>
    <row r="521" spans="1:17" hidden="1" outlineLevel="1"/>
    <row r="522" spans="1:17" hidden="1" outlineLevel="1" collapsed="1">
      <c r="B522" s="85" t="s">
        <v>605</v>
      </c>
    </row>
    <row r="523" spans="1:17" hidden="1" outlineLevel="2"/>
    <row r="524" spans="1:17" s="162" customFormat="1" hidden="1" outlineLevel="2">
      <c r="A524" s="158"/>
      <c r="B524" s="159"/>
      <c r="C524" s="160"/>
      <c r="D524" s="161"/>
      <c r="E524" s="156" t="str">
        <f xml:space="preserve"> Inp!E$209</f>
        <v>Regulatory equity actual</v>
      </c>
      <c r="F524" s="156">
        <f xml:space="preserve"> Inp!F$209</f>
        <v>0</v>
      </c>
      <c r="G524" s="156" t="str">
        <f xml:space="preserve"> Inp!G$209</f>
        <v>%</v>
      </c>
      <c r="H524" s="156">
        <f xml:space="preserve"> Inp!H$209</f>
        <v>0</v>
      </c>
      <c r="I524" s="156">
        <f xml:space="preserve"> Inp!I$209</f>
        <v>0</v>
      </c>
      <c r="J524" s="250">
        <f xml:space="preserve"> Inp!J$209</f>
        <v>0</v>
      </c>
      <c r="K524" s="250">
        <f xml:space="preserve"> Inp!K$209</f>
        <v>0</v>
      </c>
      <c r="L524" s="250">
        <f xml:space="preserve"> Inp!L$209</f>
        <v>0</v>
      </c>
      <c r="M524" s="250">
        <f xml:space="preserve"> Inp!M$209</f>
        <v>0</v>
      </c>
      <c r="N524" s="250">
        <f xml:space="preserve"> Inp!N$209</f>
        <v>0</v>
      </c>
      <c r="O524" s="250">
        <f xml:space="preserve"> Inp!O$209</f>
        <v>0</v>
      </c>
      <c r="P524" s="250">
        <f xml:space="preserve"> Inp!P$209</f>
        <v>0</v>
      </c>
      <c r="Q524" s="250">
        <f xml:space="preserve"> Inp!Q$209</f>
        <v>0</v>
      </c>
    </row>
    <row r="525" spans="1:17" hidden="1" outlineLevel="2">
      <c r="E525" s="84" t="str">
        <f t="shared" ref="E525:Q525" si="336" xml:space="preserve"> E493</f>
        <v>Average total RCV - WWN - real</v>
      </c>
      <c r="F525" s="84">
        <f t="shared" si="336"/>
        <v>0</v>
      </c>
      <c r="G525" s="84" t="str">
        <f t="shared" si="336"/>
        <v>£m</v>
      </c>
      <c r="H525" s="84">
        <f t="shared" si="336"/>
        <v>0</v>
      </c>
      <c r="I525" s="84">
        <f t="shared" si="336"/>
        <v>0</v>
      </c>
      <c r="J525" s="84">
        <f t="shared" si="336"/>
        <v>0</v>
      </c>
      <c r="K525" s="84">
        <f t="shared" si="336"/>
        <v>0</v>
      </c>
      <c r="L525" s="84">
        <f t="shared" si="336"/>
        <v>0</v>
      </c>
      <c r="M525" s="84">
        <f t="shared" si="336"/>
        <v>1637.9972719864877</v>
      </c>
      <c r="N525" s="84">
        <f t="shared" si="336"/>
        <v>1644.7394296619491</v>
      </c>
      <c r="O525" s="84">
        <f t="shared" si="336"/>
        <v>1644.1596247460284</v>
      </c>
      <c r="P525" s="84">
        <f t="shared" si="336"/>
        <v>1637.5442961304193</v>
      </c>
      <c r="Q525" s="84">
        <f t="shared" si="336"/>
        <v>1626.9449173831053</v>
      </c>
    </row>
    <row r="526" spans="1:17" hidden="1" outlineLevel="2">
      <c r="E526" s="84" t="s">
        <v>686</v>
      </c>
      <c r="G526" s="70" t="s">
        <v>170</v>
      </c>
      <c r="J526" s="84">
        <f t="shared" ref="J526:Q526" si="337" xml:space="preserve"> J524 * J525</f>
        <v>0</v>
      </c>
      <c r="K526" s="84">
        <f t="shared" si="337"/>
        <v>0</v>
      </c>
      <c r="L526" s="84">
        <f t="shared" si="337"/>
        <v>0</v>
      </c>
      <c r="M526" s="84">
        <f t="shared" si="337"/>
        <v>0</v>
      </c>
      <c r="N526" s="84">
        <f t="shared" si="337"/>
        <v>0</v>
      </c>
      <c r="O526" s="84">
        <f t="shared" si="337"/>
        <v>0</v>
      </c>
      <c r="P526" s="84">
        <f t="shared" si="337"/>
        <v>0</v>
      </c>
      <c r="Q526" s="84">
        <f t="shared" si="337"/>
        <v>0</v>
      </c>
    </row>
    <row r="527" spans="1:17" hidden="1" outlineLevel="1"/>
    <row r="528" spans="1:17" hidden="1" outlineLevel="1"/>
    <row r="529" spans="1:20" s="149" customFormat="1">
      <c r="A529" s="144"/>
      <c r="B529" s="145"/>
      <c r="C529" s="146"/>
      <c r="D529" s="147"/>
      <c r="E529" s="148"/>
      <c r="G529" s="150"/>
    </row>
    <row r="530" spans="1:20" collapsed="1">
      <c r="A530" s="33" t="s">
        <v>687</v>
      </c>
      <c r="B530" s="33"/>
      <c r="C530" s="33"/>
      <c r="D530" s="33"/>
      <c r="E530" s="33"/>
      <c r="F530" s="33"/>
      <c r="G530" s="33"/>
      <c r="H530" s="33"/>
      <c r="I530" s="33"/>
      <c r="J530" s="33"/>
      <c r="K530" s="33"/>
      <c r="L530" s="33"/>
      <c r="M530" s="33"/>
      <c r="N530" s="33"/>
      <c r="O530" s="33"/>
      <c r="P530" s="33"/>
      <c r="Q530" s="33"/>
      <c r="R530" s="33"/>
      <c r="S530" s="33"/>
      <c r="T530" s="33"/>
    </row>
    <row r="531" spans="1:20" hidden="1" outlineLevel="1"/>
    <row r="532" spans="1:20" s="92" customFormat="1" hidden="1" outlineLevel="1" collapsed="1">
      <c r="A532" s="11"/>
      <c r="B532" s="12" t="s">
        <v>559</v>
      </c>
      <c r="C532" s="13"/>
      <c r="D532" s="14"/>
      <c r="E532" s="91"/>
      <c r="G532" s="93"/>
    </row>
    <row r="533" spans="1:20" s="92" customFormat="1" hidden="1" outlineLevel="2">
      <c r="A533" s="11"/>
      <c r="B533" s="12"/>
      <c r="C533" s="13"/>
      <c r="D533" s="115"/>
      <c r="E533" s="91"/>
      <c r="G533" s="93"/>
    </row>
    <row r="534" spans="1:20" s="296" customFormat="1" hidden="1" outlineLevel="2">
      <c r="A534" s="291"/>
      <c r="B534" s="292"/>
      <c r="C534" s="293"/>
      <c r="D534" s="294"/>
      <c r="E534" s="182" t="str">
        <f>Inp!E$156</f>
        <v>RCV CPI(H) + RPI wedge bf balance BEG - BR - nominal</v>
      </c>
      <c r="F534" s="182">
        <f>Inp!F$156</f>
        <v>0</v>
      </c>
      <c r="G534" s="182" t="str">
        <f>Inp!G$156</f>
        <v>£m</v>
      </c>
      <c r="H534" s="182">
        <f>Inp!H$156</f>
        <v>0</v>
      </c>
      <c r="I534" s="182">
        <f>Inp!I$156</f>
        <v>0</v>
      </c>
      <c r="J534" s="182">
        <f>Inp!J$156</f>
        <v>0</v>
      </c>
      <c r="K534" s="182">
        <f>Inp!K$156</f>
        <v>0</v>
      </c>
      <c r="L534" s="182">
        <f>Inp!L$156</f>
        <v>0</v>
      </c>
      <c r="M534" s="297">
        <f>Inp!M$156</f>
        <v>41.895108772290797</v>
      </c>
      <c r="N534" s="297">
        <f>Inp!N$156</f>
        <v>38.972137253447301</v>
      </c>
      <c r="O534" s="297">
        <f>Inp!O$156</f>
        <v>36.441734938630297</v>
      </c>
      <c r="P534" s="297">
        <f>Inp!P$156</f>
        <v>34.139041659851102</v>
      </c>
      <c r="Q534" s="297">
        <f>Inp!Q$156</f>
        <v>31.997240119811998</v>
      </c>
    </row>
    <row r="535" spans="1:20" s="188" customFormat="1" hidden="1" outlineLevel="2">
      <c r="A535" s="184"/>
      <c r="B535" s="217"/>
      <c r="C535" s="186"/>
      <c r="D535" s="187"/>
      <c r="E535" s="182" t="str">
        <f>Inp!E$157</f>
        <v>Indexation on RCV - CPI(H) + RPI wedge bf balance - BR - nominal</v>
      </c>
      <c r="F535" s="182">
        <f>Inp!F$157</f>
        <v>0</v>
      </c>
      <c r="G535" s="182" t="str">
        <f>Inp!G$157</f>
        <v>£m</v>
      </c>
      <c r="H535" s="182">
        <f>Inp!H$157</f>
        <v>0</v>
      </c>
      <c r="I535" s="182">
        <f>Inp!I$157</f>
        <v>0</v>
      </c>
      <c r="J535" s="182">
        <f>Inp!J$157</f>
        <v>0</v>
      </c>
      <c r="K535" s="182">
        <f>Inp!K$157</f>
        <v>0</v>
      </c>
      <c r="L535" s="182">
        <f>Inp!L$157</f>
        <v>0</v>
      </c>
      <c r="M535" s="297">
        <f>Inp!M$157</f>
        <v>1.0162953825730801</v>
      </c>
      <c r="N535" s="297">
        <f>Inp!N$157</f>
        <v>1.1530939055817799</v>
      </c>
      <c r="O535" s="297">
        <f>Inp!O$157</f>
        <v>1.1480488753436</v>
      </c>
      <c r="P535" s="297">
        <f>Inp!P$157</f>
        <v>1.09244933311526</v>
      </c>
      <c r="Q535" s="297">
        <f>Inp!Q$157</f>
        <v>1.0239116838340101</v>
      </c>
    </row>
    <row r="536" spans="1:20" s="188" customFormat="1" hidden="1" outlineLevel="2">
      <c r="A536" s="184"/>
      <c r="B536" s="217"/>
      <c r="C536" s="186"/>
      <c r="D536" s="187"/>
      <c r="E536" s="182" t="str">
        <f>Inp!E$158</f>
        <v>RCV - CPI(H) + RPI wedge bf depreciation - BR - nominal</v>
      </c>
      <c r="F536" s="182">
        <f>Inp!F$158</f>
        <v>0</v>
      </c>
      <c r="G536" s="182" t="str">
        <f>Inp!G$158</f>
        <v>£m</v>
      </c>
      <c r="H536" s="182">
        <f>Inp!H$158</f>
        <v>0</v>
      </c>
      <c r="I536" s="182">
        <f>Inp!I$158</f>
        <v>0</v>
      </c>
      <c r="J536" s="182">
        <f>Inp!J$158</f>
        <v>0</v>
      </c>
      <c r="K536" s="182">
        <f>Inp!K$158</f>
        <v>0</v>
      </c>
      <c r="L536" s="182">
        <f>Inp!L$158</f>
        <v>0</v>
      </c>
      <c r="M536" s="297">
        <f>Inp!M$158</f>
        <v>3.9392669014165</v>
      </c>
      <c r="N536" s="297">
        <f>Inp!N$158</f>
        <v>3.6834962203988701</v>
      </c>
      <c r="O536" s="297">
        <f>Inp!O$158</f>
        <v>3.4507421541227998</v>
      </c>
      <c r="P536" s="297">
        <f>Inp!P$158</f>
        <v>3.23425087315431</v>
      </c>
      <c r="Q536" s="297">
        <f>Inp!Q$158</f>
        <v>3.0313417355747001</v>
      </c>
    </row>
    <row r="537" spans="1:20" s="260" customFormat="1" hidden="1" outlineLevel="2">
      <c r="A537" s="257"/>
      <c r="B537" s="258"/>
      <c r="C537" s="259"/>
      <c r="D537" s="256"/>
      <c r="E537" s="273" t="str">
        <f>Time!E$39</f>
        <v>Acquisition / initial balance date flag</v>
      </c>
      <c r="F537" s="273">
        <f>Time!F$39</f>
        <v>0</v>
      </c>
      <c r="G537" s="273" t="str">
        <f>Time!G$39</f>
        <v>flag</v>
      </c>
      <c r="H537" s="273">
        <f>Time!H$39</f>
        <v>1</v>
      </c>
      <c r="I537" s="273">
        <f>Time!I$39</f>
        <v>0</v>
      </c>
      <c r="J537" s="273">
        <f>Time!J$39</f>
        <v>0</v>
      </c>
      <c r="K537" s="273">
        <f>Time!K$39</f>
        <v>0</v>
      </c>
      <c r="L537" s="273">
        <f>Time!L$39</f>
        <v>1</v>
      </c>
      <c r="M537" s="273">
        <f>Time!M$39</f>
        <v>0</v>
      </c>
      <c r="N537" s="273">
        <f>Time!N$39</f>
        <v>0</v>
      </c>
      <c r="O537" s="273">
        <f>Time!O$39</f>
        <v>0</v>
      </c>
      <c r="P537" s="273">
        <f>Time!P$39</f>
        <v>0</v>
      </c>
      <c r="Q537" s="273">
        <f>Time!Q$39</f>
        <v>0</v>
      </c>
    </row>
    <row r="538" spans="1:20" s="260" customFormat="1" hidden="1" outlineLevel="2">
      <c r="A538" s="257"/>
      <c r="B538" s="258"/>
      <c r="C538" s="259"/>
      <c r="D538" s="256"/>
      <c r="E538" s="197" t="s">
        <v>688</v>
      </c>
      <c r="F538" s="279"/>
      <c r="G538" s="197" t="s">
        <v>170</v>
      </c>
      <c r="H538" s="279"/>
      <c r="I538" s="279"/>
      <c r="J538" s="279">
        <f t="shared" ref="J538" si="338" xml:space="preserve"> IF(J537 = 1, K534 * J537, 0)</f>
        <v>0</v>
      </c>
      <c r="K538" s="279">
        <f t="shared" ref="K538" si="339" xml:space="preserve"> IF(K537 = 1, L534 * K537, 0)</f>
        <v>0</v>
      </c>
      <c r="L538" s="279">
        <f t="shared" ref="L538" si="340" xml:space="preserve"> IF(L537 = 1, M534 * L537, 0)</f>
        <v>41.895108772290797</v>
      </c>
      <c r="M538" s="279">
        <f t="shared" ref="M538" si="341" xml:space="preserve"> IF(M537 = 1, N534 * M537, 0)</f>
        <v>0</v>
      </c>
      <c r="N538" s="279">
        <f t="shared" ref="N538" si="342" xml:space="preserve"> IF(N537 = 1, O534 * N537, 0)</f>
        <v>0</v>
      </c>
      <c r="O538" s="279">
        <f t="shared" ref="O538" si="343" xml:space="preserve"> IF(O537 = 1, P534 * O537, 0)</f>
        <v>0</v>
      </c>
      <c r="P538" s="279">
        <f t="shared" ref="P538" si="344" xml:space="preserve"> IF(P537 = 1, Q534 * P537, 0)</f>
        <v>0</v>
      </c>
      <c r="Q538" s="279">
        <f t="shared" ref="Q538" si="345" xml:space="preserve"> IF(Q537 = 1, R534 * Q537, 0)</f>
        <v>0</v>
      </c>
    </row>
    <row r="539" spans="1:20" s="260" customFormat="1" hidden="1" outlineLevel="2">
      <c r="A539" s="257"/>
      <c r="B539" s="258"/>
      <c r="C539" s="259"/>
      <c r="D539" s="256"/>
      <c r="E539" s="197"/>
      <c r="F539" s="279"/>
      <c r="G539" s="197"/>
      <c r="H539" s="279"/>
      <c r="I539" s="279"/>
      <c r="J539" s="279"/>
      <c r="K539" s="279"/>
      <c r="L539" s="279"/>
      <c r="M539" s="279"/>
      <c r="N539" s="279"/>
      <c r="O539" s="279"/>
      <c r="P539" s="279"/>
      <c r="Q539" s="279"/>
    </row>
    <row r="540" spans="1:20" s="188" customFormat="1" hidden="1" outlineLevel="2">
      <c r="A540" s="184"/>
      <c r="B540" s="217"/>
      <c r="C540" s="186"/>
      <c r="D540" s="187"/>
      <c r="E540" s="182" t="str">
        <f>Index!E$85</f>
        <v>CPIH index (PR19FD) - FYA - inflate from FYA 2017-18</v>
      </c>
      <c r="F540" s="182">
        <f>Index!F$85</f>
        <v>0</v>
      </c>
      <c r="G540" s="182" t="str">
        <f>Index!G$85</f>
        <v>Factor</v>
      </c>
      <c r="H540" s="182">
        <f>Index!H$85</f>
        <v>0</v>
      </c>
      <c r="I540" s="182">
        <f>Index!I$85</f>
        <v>0</v>
      </c>
      <c r="J540" s="182">
        <f>Index!J$85</f>
        <v>1</v>
      </c>
      <c r="K540" s="182">
        <f>Index!K$85</f>
        <v>1.0212697905005599</v>
      </c>
      <c r="L540" s="182">
        <f>Index!L$85</f>
        <v>1.0416029201511179</v>
      </c>
      <c r="M540" s="182">
        <f>Index!M$85</f>
        <v>1.0622616980779827</v>
      </c>
      <c r="N540" s="182">
        <f>Index!N$85</f>
        <v>1.0835515290872799</v>
      </c>
      <c r="O540" s="182">
        <f>Index!O$85</f>
        <v>1.1060365794841869</v>
      </c>
      <c r="P540" s="182">
        <f>Index!P$85</f>
        <v>1.1292633476533553</v>
      </c>
      <c r="Q540" s="182">
        <f>Index!Q$85</f>
        <v>1.1529778779540774</v>
      </c>
    </row>
    <row r="541" spans="1:20" hidden="1" outlineLevel="2">
      <c r="F541" s="84"/>
      <c r="G541" s="84"/>
      <c r="H541" s="84"/>
      <c r="I541" s="84"/>
      <c r="J541" s="84"/>
      <c r="K541" s="84"/>
      <c r="L541" s="84"/>
      <c r="M541" s="84"/>
      <c r="N541" s="84"/>
      <c r="O541" s="84"/>
      <c r="P541" s="84"/>
      <c r="Q541" s="84"/>
    </row>
    <row r="542" spans="1:20" s="118" customFormat="1" hidden="1" outlineLevel="2">
      <c r="A542" s="387"/>
      <c r="B542" s="270"/>
      <c r="C542" s="271"/>
      <c r="D542" s="272"/>
      <c r="E542" s="117" t="s">
        <v>689</v>
      </c>
      <c r="F542" s="117"/>
      <c r="G542" s="117" t="s">
        <v>170</v>
      </c>
      <c r="H542" s="117"/>
      <c r="I542" s="117"/>
      <c r="J542" s="117">
        <f t="shared" ref="J542:Q542" si="346" xml:space="preserve"> J538 / J540</f>
        <v>0</v>
      </c>
      <c r="K542" s="117">
        <f t="shared" si="346"/>
        <v>0</v>
      </c>
      <c r="L542" s="117">
        <f t="shared" si="346"/>
        <v>40.221765858924982</v>
      </c>
      <c r="M542" s="117">
        <f t="shared" si="346"/>
        <v>0</v>
      </c>
      <c r="N542" s="117">
        <f t="shared" si="346"/>
        <v>0</v>
      </c>
      <c r="O542" s="117">
        <f t="shared" si="346"/>
        <v>0</v>
      </c>
      <c r="P542" s="117">
        <f t="shared" si="346"/>
        <v>0</v>
      </c>
      <c r="Q542" s="117">
        <f t="shared" si="346"/>
        <v>0</v>
      </c>
    </row>
    <row r="543" spans="1:20" hidden="1" outlineLevel="2">
      <c r="E543" s="84" t="s">
        <v>690</v>
      </c>
      <c r="F543" s="84"/>
      <c r="G543" s="84" t="s">
        <v>170</v>
      </c>
      <c r="H543" s="84"/>
      <c r="I543" s="84"/>
      <c r="J543" s="84">
        <f t="shared" ref="J543:Q543" si="347" xml:space="preserve"> J534 / J540</f>
        <v>0</v>
      </c>
      <c r="K543" s="84">
        <f t="shared" si="347"/>
        <v>0</v>
      </c>
      <c r="L543" s="84">
        <f t="shared" si="347"/>
        <v>0</v>
      </c>
      <c r="M543" s="84">
        <f t="shared" si="347"/>
        <v>39.439536272553433</v>
      </c>
      <c r="N543" s="84">
        <f t="shared" si="347"/>
        <v>35.967036368150517</v>
      </c>
      <c r="O543" s="84">
        <f t="shared" si="347"/>
        <v>32.94803771826907</v>
      </c>
      <c r="P543" s="84">
        <f t="shared" si="347"/>
        <v>30.231249186288657</v>
      </c>
      <c r="Q543" s="84">
        <f t="shared" si="347"/>
        <v>27.751824845581673</v>
      </c>
    </row>
    <row r="544" spans="1:20" hidden="1" outlineLevel="2">
      <c r="E544" s="84" t="s">
        <v>691</v>
      </c>
      <c r="F544" s="84"/>
      <c r="G544" s="84" t="s">
        <v>170</v>
      </c>
      <c r="H544" s="84"/>
      <c r="I544" s="84"/>
      <c r="J544" s="84">
        <f t="shared" ref="J544:Q544" si="348" xml:space="preserve"> J535 / J540</f>
        <v>0</v>
      </c>
      <c r="K544" s="84">
        <f t="shared" si="348"/>
        <v>0</v>
      </c>
      <c r="L544" s="84">
        <f t="shared" si="348"/>
        <v>0</v>
      </c>
      <c r="M544" s="84">
        <f t="shared" si="348"/>
        <v>0.95672788015601773</v>
      </c>
      <c r="N544" s="84">
        <f t="shared" si="348"/>
        <v>1.0641800363228489</v>
      </c>
      <c r="O544" s="84">
        <f t="shared" si="348"/>
        <v>1.0379845446694052</v>
      </c>
      <c r="P544" s="84">
        <f t="shared" si="348"/>
        <v>0.96739997396125887</v>
      </c>
      <c r="Q544" s="84">
        <f t="shared" si="348"/>
        <v>0.88805839505863626</v>
      </c>
    </row>
    <row r="545" spans="1:17" hidden="1" outlineLevel="2">
      <c r="E545" s="84" t="s">
        <v>692</v>
      </c>
      <c r="F545" s="84"/>
      <c r="G545" s="84" t="s">
        <v>170</v>
      </c>
      <c r="H545" s="84"/>
      <c r="I545" s="84"/>
      <c r="J545" s="84">
        <f t="shared" ref="J545:Q545" si="349" xml:space="preserve"> J536 / J540</f>
        <v>0</v>
      </c>
      <c r="K545" s="84">
        <f t="shared" si="349"/>
        <v>0</v>
      </c>
      <c r="L545" s="84">
        <f t="shared" si="349"/>
        <v>0</v>
      </c>
      <c r="M545" s="84">
        <f t="shared" si="349"/>
        <v>3.7083770492187238</v>
      </c>
      <c r="N545" s="84">
        <f t="shared" si="349"/>
        <v>3.3994656659306557</v>
      </c>
      <c r="O545" s="84">
        <f t="shared" si="349"/>
        <v>3.1199168437377485</v>
      </c>
      <c r="P545" s="84">
        <f t="shared" si="349"/>
        <v>2.8640359929109405</v>
      </c>
      <c r="Q545" s="84">
        <f t="shared" si="349"/>
        <v>2.6291412814907775</v>
      </c>
    </row>
    <row r="546" spans="1:17" hidden="1" outlineLevel="2">
      <c r="F546" s="84"/>
      <c r="G546" s="84"/>
      <c r="H546" s="84"/>
      <c r="I546" s="84"/>
      <c r="J546" s="84"/>
      <c r="K546" s="84"/>
      <c r="L546" s="84"/>
      <c r="M546" s="84"/>
      <c r="N546" s="84"/>
      <c r="O546" s="84"/>
      <c r="P546" s="84"/>
      <c r="Q546" s="84"/>
    </row>
    <row r="547" spans="1:17" hidden="1" outlineLevel="2">
      <c r="E547" s="84" t="str">
        <f t="shared" ref="E547:Q547" si="350" xml:space="preserve"> E543</f>
        <v>RCV CPI(H) + RPI wedge bf balance BEG - BR - real</v>
      </c>
      <c r="F547" s="84">
        <f t="shared" si="350"/>
        <v>0</v>
      </c>
      <c r="G547" s="84" t="str">
        <f t="shared" si="350"/>
        <v>£m</v>
      </c>
      <c r="H547" s="84">
        <f t="shared" si="350"/>
        <v>0</v>
      </c>
      <c r="I547" s="84">
        <f t="shared" si="350"/>
        <v>0</v>
      </c>
      <c r="J547" s="84">
        <f t="shared" si="350"/>
        <v>0</v>
      </c>
      <c r="K547" s="84">
        <f t="shared" si="350"/>
        <v>0</v>
      </c>
      <c r="L547" s="84">
        <f t="shared" si="350"/>
        <v>0</v>
      </c>
      <c r="M547" s="84">
        <f t="shared" si="350"/>
        <v>39.439536272553433</v>
      </c>
      <c r="N547" s="84">
        <f t="shared" si="350"/>
        <v>35.967036368150517</v>
      </c>
      <c r="O547" s="84">
        <f t="shared" si="350"/>
        <v>32.94803771826907</v>
      </c>
      <c r="P547" s="84">
        <f t="shared" si="350"/>
        <v>30.231249186288657</v>
      </c>
      <c r="Q547" s="84">
        <f t="shared" si="350"/>
        <v>27.751824845581673</v>
      </c>
    </row>
    <row r="548" spans="1:17" hidden="1" outlineLevel="2">
      <c r="D548" s="83" t="s">
        <v>565</v>
      </c>
      <c r="E548" s="84" t="str">
        <f t="shared" ref="E548:Q548" si="351" xml:space="preserve"> E544</f>
        <v>Indexation on RCV - CPI(H) + RPI wedge bf balance - BR - real</v>
      </c>
      <c r="F548" s="84">
        <f t="shared" si="351"/>
        <v>0</v>
      </c>
      <c r="G548" s="84" t="str">
        <f t="shared" si="351"/>
        <v>£m</v>
      </c>
      <c r="H548" s="84">
        <f t="shared" si="351"/>
        <v>0</v>
      </c>
      <c r="I548" s="84">
        <f t="shared" si="351"/>
        <v>0</v>
      </c>
      <c r="J548" s="84">
        <f t="shared" si="351"/>
        <v>0</v>
      </c>
      <c r="K548" s="84">
        <f t="shared" si="351"/>
        <v>0</v>
      </c>
      <c r="L548" s="84">
        <f t="shared" si="351"/>
        <v>0</v>
      </c>
      <c r="M548" s="84">
        <f t="shared" si="351"/>
        <v>0.95672788015601773</v>
      </c>
      <c r="N548" s="84">
        <f t="shared" si="351"/>
        <v>1.0641800363228489</v>
      </c>
      <c r="O548" s="84">
        <f t="shared" si="351"/>
        <v>1.0379845446694052</v>
      </c>
      <c r="P548" s="84">
        <f t="shared" si="351"/>
        <v>0.96739997396125887</v>
      </c>
      <c r="Q548" s="84">
        <f t="shared" si="351"/>
        <v>0.88805839505863626</v>
      </c>
    </row>
    <row r="549" spans="1:17" hidden="1" outlineLevel="2">
      <c r="E549" s="212" t="s">
        <v>693</v>
      </c>
      <c r="F549" s="212"/>
      <c r="G549" s="212" t="s">
        <v>170</v>
      </c>
      <c r="H549" s="212"/>
      <c r="I549" s="212"/>
      <c r="J549" s="212">
        <f t="shared" ref="J549:Q549" si="352" xml:space="preserve"> SUM(J547:J548)</f>
        <v>0</v>
      </c>
      <c r="K549" s="212">
        <f t="shared" si="352"/>
        <v>0</v>
      </c>
      <c r="L549" s="212">
        <f t="shared" si="352"/>
        <v>0</v>
      </c>
      <c r="M549" s="212">
        <f t="shared" si="352"/>
        <v>40.396264152709449</v>
      </c>
      <c r="N549" s="212">
        <f t="shared" si="352"/>
        <v>37.031216404473362</v>
      </c>
      <c r="O549" s="212">
        <f t="shared" si="352"/>
        <v>33.986022262938477</v>
      </c>
      <c r="P549" s="212">
        <f t="shared" si="352"/>
        <v>31.198649160249918</v>
      </c>
      <c r="Q549" s="212">
        <f t="shared" si="352"/>
        <v>28.639883240640309</v>
      </c>
    </row>
    <row r="550" spans="1:17" hidden="1" outlineLevel="2">
      <c r="F550" s="84"/>
      <c r="G550" s="84"/>
      <c r="H550" s="84"/>
      <c r="I550" s="84"/>
      <c r="J550" s="84"/>
      <c r="K550" s="84"/>
      <c r="L550" s="84"/>
      <c r="M550" s="84"/>
      <c r="N550" s="84"/>
      <c r="O550" s="84"/>
      <c r="P550" s="84"/>
      <c r="Q550" s="84"/>
    </row>
    <row r="551" spans="1:17" s="315" customFormat="1" hidden="1" outlineLevel="2">
      <c r="A551" s="311"/>
      <c r="B551" s="312"/>
      <c r="C551" s="313"/>
      <c r="D551" s="251"/>
      <c r="E551" s="314" t="str">
        <f t="shared" ref="E551:Q551" si="353" xml:space="preserve"> E549</f>
        <v>Opening RCV (RPI inflated RCV) - BR - real</v>
      </c>
      <c r="F551" s="314">
        <f t="shared" si="353"/>
        <v>0</v>
      </c>
      <c r="G551" s="314" t="str">
        <f t="shared" si="353"/>
        <v>£m</v>
      </c>
      <c r="H551" s="314">
        <f t="shared" si="353"/>
        <v>0</v>
      </c>
      <c r="I551" s="314">
        <f t="shared" si="353"/>
        <v>0</v>
      </c>
      <c r="J551" s="314">
        <f t="shared" si="353"/>
        <v>0</v>
      </c>
      <c r="K551" s="314">
        <f t="shared" si="353"/>
        <v>0</v>
      </c>
      <c r="L551" s="314">
        <f t="shared" si="353"/>
        <v>0</v>
      </c>
      <c r="M551" s="314">
        <f t="shared" si="353"/>
        <v>40.396264152709449</v>
      </c>
      <c r="N551" s="314">
        <f t="shared" si="353"/>
        <v>37.031216404473362</v>
      </c>
      <c r="O551" s="314">
        <f t="shared" si="353"/>
        <v>33.986022262938477</v>
      </c>
      <c r="P551" s="314">
        <f t="shared" si="353"/>
        <v>31.198649160249918</v>
      </c>
      <c r="Q551" s="314">
        <f t="shared" si="353"/>
        <v>28.639883240640309</v>
      </c>
    </row>
    <row r="552" spans="1:17" s="315" customFormat="1" hidden="1" outlineLevel="2">
      <c r="A552" s="311"/>
      <c r="B552" s="312"/>
      <c r="C552" s="313"/>
      <c r="D552" s="251" t="s">
        <v>473</v>
      </c>
      <c r="E552" s="314" t="str">
        <f t="shared" ref="E552:Q552" si="354" xml:space="preserve"> E545</f>
        <v>RCV - CPI(H) + RPI wedge bf depreciation - BR - real</v>
      </c>
      <c r="F552" s="314">
        <f t="shared" si="354"/>
        <v>0</v>
      </c>
      <c r="G552" s="314" t="str">
        <f t="shared" si="354"/>
        <v>£m</v>
      </c>
      <c r="H552" s="314">
        <f t="shared" si="354"/>
        <v>0</v>
      </c>
      <c r="I552" s="314">
        <f t="shared" si="354"/>
        <v>0</v>
      </c>
      <c r="J552" s="314">
        <f t="shared" si="354"/>
        <v>0</v>
      </c>
      <c r="K552" s="314">
        <f t="shared" si="354"/>
        <v>0</v>
      </c>
      <c r="L552" s="314">
        <f t="shared" si="354"/>
        <v>0</v>
      </c>
      <c r="M552" s="314">
        <f t="shared" si="354"/>
        <v>3.7083770492187238</v>
      </c>
      <c r="N552" s="314">
        <f t="shared" si="354"/>
        <v>3.3994656659306557</v>
      </c>
      <c r="O552" s="314">
        <f t="shared" si="354"/>
        <v>3.1199168437377485</v>
      </c>
      <c r="P552" s="314">
        <f t="shared" si="354"/>
        <v>2.8640359929109405</v>
      </c>
      <c r="Q552" s="314">
        <f t="shared" si="354"/>
        <v>2.6291412814907775</v>
      </c>
    </row>
    <row r="553" spans="1:17" s="315" customFormat="1" hidden="1" outlineLevel="2">
      <c r="A553" s="311"/>
      <c r="B553" s="312"/>
      <c r="C553" s="313"/>
      <c r="D553" s="251"/>
      <c r="E553" s="317" t="s">
        <v>694</v>
      </c>
      <c r="F553" s="317"/>
      <c r="G553" s="317" t="s">
        <v>170</v>
      </c>
      <c r="H553" s="317"/>
      <c r="I553" s="317"/>
      <c r="J553" s="317">
        <f t="shared" ref="J553:Q553" si="355" xml:space="preserve"> J551 - J552</f>
        <v>0</v>
      </c>
      <c r="K553" s="317">
        <f t="shared" si="355"/>
        <v>0</v>
      </c>
      <c r="L553" s="317">
        <f t="shared" si="355"/>
        <v>0</v>
      </c>
      <c r="M553" s="317">
        <f t="shared" si="355"/>
        <v>36.687887103490723</v>
      </c>
      <c r="N553" s="317">
        <f t="shared" si="355"/>
        <v>33.631750738542706</v>
      </c>
      <c r="O553" s="317">
        <f t="shared" si="355"/>
        <v>30.866105419200728</v>
      </c>
      <c r="P553" s="317">
        <f t="shared" si="355"/>
        <v>28.334613167338979</v>
      </c>
      <c r="Q553" s="317">
        <f t="shared" si="355"/>
        <v>26.010741959149531</v>
      </c>
    </row>
    <row r="554" spans="1:17" s="92" customFormat="1" hidden="1" outlineLevel="2">
      <c r="A554" s="11"/>
      <c r="B554" s="12"/>
      <c r="C554" s="13"/>
      <c r="D554" s="14"/>
      <c r="E554" s="91"/>
      <c r="G554" s="93"/>
    </row>
    <row r="555" spans="1:17" s="92" customFormat="1" hidden="1" outlineLevel="2">
      <c r="A555" s="11"/>
      <c r="B555" s="12"/>
      <c r="C555" s="13"/>
      <c r="D555" s="115"/>
      <c r="E555" s="91" t="str">
        <f t="shared" ref="E555:Q555" si="356" xml:space="preserve"> E549</f>
        <v>Opening RCV (RPI inflated RCV) - BR - real</v>
      </c>
      <c r="F555" s="91">
        <f t="shared" si="356"/>
        <v>0</v>
      </c>
      <c r="G555" s="91" t="str">
        <f t="shared" si="356"/>
        <v>£m</v>
      </c>
      <c r="H555" s="91">
        <f t="shared" si="356"/>
        <v>0</v>
      </c>
      <c r="I555" s="91">
        <f t="shared" si="356"/>
        <v>0</v>
      </c>
      <c r="J555" s="91">
        <f t="shared" si="356"/>
        <v>0</v>
      </c>
      <c r="K555" s="91">
        <f t="shared" si="356"/>
        <v>0</v>
      </c>
      <c r="L555" s="91">
        <f t="shared" si="356"/>
        <v>0</v>
      </c>
      <c r="M555" s="91">
        <f t="shared" si="356"/>
        <v>40.396264152709449</v>
      </c>
      <c r="N555" s="91">
        <f t="shared" si="356"/>
        <v>37.031216404473362</v>
      </c>
      <c r="O555" s="91">
        <f t="shared" si="356"/>
        <v>33.986022262938477</v>
      </c>
      <c r="P555" s="91">
        <f t="shared" si="356"/>
        <v>31.198649160249918</v>
      </c>
      <c r="Q555" s="91">
        <f t="shared" si="356"/>
        <v>28.639883240640309</v>
      </c>
    </row>
    <row r="556" spans="1:17" s="92" customFormat="1" hidden="1" outlineLevel="2">
      <c r="A556" s="11"/>
      <c r="B556" s="12"/>
      <c r="C556" s="13"/>
      <c r="D556" s="115"/>
      <c r="E556" s="91" t="str">
        <f t="shared" ref="E556:Q556" si="357" xml:space="preserve"> E553</f>
        <v>Closing RCV (RPI inflated RCV) - BR - real</v>
      </c>
      <c r="F556" s="91">
        <f t="shared" si="357"/>
        <v>0</v>
      </c>
      <c r="G556" s="91" t="str">
        <f t="shared" si="357"/>
        <v>£m</v>
      </c>
      <c r="H556" s="91">
        <f t="shared" si="357"/>
        <v>0</v>
      </c>
      <c r="I556" s="91">
        <f t="shared" si="357"/>
        <v>0</v>
      </c>
      <c r="J556" s="91">
        <f t="shared" si="357"/>
        <v>0</v>
      </c>
      <c r="K556" s="91">
        <f t="shared" si="357"/>
        <v>0</v>
      </c>
      <c r="L556" s="91">
        <f t="shared" si="357"/>
        <v>0</v>
      </c>
      <c r="M556" s="91">
        <f t="shared" si="357"/>
        <v>36.687887103490723</v>
      </c>
      <c r="N556" s="91">
        <f t="shared" si="357"/>
        <v>33.631750738542706</v>
      </c>
      <c r="O556" s="91">
        <f t="shared" si="357"/>
        <v>30.866105419200728</v>
      </c>
      <c r="P556" s="91">
        <f t="shared" si="357"/>
        <v>28.334613167338979</v>
      </c>
      <c r="Q556" s="91">
        <f t="shared" si="357"/>
        <v>26.010741959149531</v>
      </c>
    </row>
    <row r="557" spans="1:17" s="315" customFormat="1" hidden="1" outlineLevel="2">
      <c r="A557" s="311"/>
      <c r="B557" s="312"/>
      <c r="C557" s="313"/>
      <c r="D557" s="251"/>
      <c r="E557" s="317" t="s">
        <v>695</v>
      </c>
      <c r="F557" s="317"/>
      <c r="G557" s="317" t="s">
        <v>170</v>
      </c>
      <c r="H557" s="317"/>
      <c r="I557" s="317"/>
      <c r="J557" s="317">
        <f t="shared" ref="J557:Q557" si="358" xml:space="preserve"> AVERAGE(J555:J556)</f>
        <v>0</v>
      </c>
      <c r="K557" s="317">
        <f t="shared" si="358"/>
        <v>0</v>
      </c>
      <c r="L557" s="317">
        <f t="shared" si="358"/>
        <v>0</v>
      </c>
      <c r="M557" s="317">
        <f t="shared" si="358"/>
        <v>38.542075628100086</v>
      </c>
      <c r="N557" s="317">
        <f t="shared" si="358"/>
        <v>35.331483571508031</v>
      </c>
      <c r="O557" s="317">
        <f t="shared" si="358"/>
        <v>32.426063841069606</v>
      </c>
      <c r="P557" s="317">
        <f t="shared" si="358"/>
        <v>29.76663116379445</v>
      </c>
      <c r="Q557" s="317">
        <f t="shared" si="358"/>
        <v>27.325312599894922</v>
      </c>
    </row>
    <row r="558" spans="1:17" hidden="1" outlineLevel="2">
      <c r="F558" s="84"/>
      <c r="G558" s="84"/>
      <c r="H558" s="84"/>
      <c r="I558" s="84"/>
      <c r="J558" s="84"/>
      <c r="K558" s="84"/>
      <c r="L558" s="84"/>
      <c r="M558" s="84"/>
      <c r="N558" s="84"/>
      <c r="O558" s="84"/>
      <c r="P558" s="84"/>
      <c r="Q558" s="84"/>
    </row>
    <row r="559" spans="1:17" hidden="1" outlineLevel="2">
      <c r="C559" s="86" t="s">
        <v>372</v>
      </c>
      <c r="F559" s="84"/>
      <c r="G559" s="84"/>
      <c r="H559" s="84"/>
      <c r="I559" s="84"/>
      <c r="J559" s="84"/>
      <c r="K559" s="84"/>
      <c r="L559" s="84"/>
      <c r="M559" s="84"/>
      <c r="N559" s="84"/>
      <c r="O559" s="84"/>
      <c r="P559" s="84"/>
      <c r="Q559" s="84"/>
    </row>
    <row r="560" spans="1:17" hidden="1" outlineLevel="2">
      <c r="E560" s="84" t="str">
        <f t="shared" ref="E560:Q560" si="359" xml:space="preserve"> E553</f>
        <v>Closing RCV (RPI inflated RCV) - BR - real</v>
      </c>
      <c r="F560" s="84">
        <f t="shared" si="359"/>
        <v>0</v>
      </c>
      <c r="G560" s="84" t="str">
        <f t="shared" si="359"/>
        <v>£m</v>
      </c>
      <c r="H560" s="84">
        <f t="shared" si="359"/>
        <v>0</v>
      </c>
      <c r="I560" s="84">
        <f t="shared" si="359"/>
        <v>0</v>
      </c>
      <c r="J560" s="84">
        <f t="shared" si="359"/>
        <v>0</v>
      </c>
      <c r="K560" s="84">
        <f t="shared" si="359"/>
        <v>0</v>
      </c>
      <c r="L560" s="84">
        <f t="shared" si="359"/>
        <v>0</v>
      </c>
      <c r="M560" s="84">
        <f t="shared" si="359"/>
        <v>36.687887103490723</v>
      </c>
      <c r="N560" s="84">
        <f t="shared" si="359"/>
        <v>33.631750738542706</v>
      </c>
      <c r="O560" s="84">
        <f t="shared" si="359"/>
        <v>30.866105419200728</v>
      </c>
      <c r="P560" s="84">
        <f t="shared" si="359"/>
        <v>28.334613167338979</v>
      </c>
      <c r="Q560" s="84">
        <f t="shared" si="359"/>
        <v>26.010741959149531</v>
      </c>
    </row>
    <row r="561" spans="1:17" s="188" customFormat="1" hidden="1" outlineLevel="2">
      <c r="A561" s="184"/>
      <c r="B561" s="219"/>
      <c r="C561" s="186"/>
      <c r="D561" s="187"/>
      <c r="E561" s="182" t="str">
        <f xml:space="preserve"> Inp!E$159</f>
        <v>RCV CPI(H) + RPI wedge bf balance - BR - real</v>
      </c>
      <c r="F561" s="182">
        <f xml:space="preserve"> Inp!F$159</f>
        <v>0</v>
      </c>
      <c r="G561" s="182" t="str">
        <f xml:space="preserve"> Inp!G$159</f>
        <v>£m</v>
      </c>
      <c r="H561" s="182">
        <f xml:space="preserve"> Inp!H$159</f>
        <v>0</v>
      </c>
      <c r="I561" s="182">
        <f xml:space="preserve"> Inp!I$159</f>
        <v>0</v>
      </c>
      <c r="J561" s="182">
        <f xml:space="preserve"> Inp!J$159</f>
        <v>0</v>
      </c>
      <c r="K561" s="182">
        <f xml:space="preserve"> Inp!K$159</f>
        <v>0</v>
      </c>
      <c r="L561" s="182">
        <f xml:space="preserve"> Inp!L$159</f>
        <v>0</v>
      </c>
      <c r="M561" s="182">
        <f xml:space="preserve"> Inp!M$159</f>
        <v>36.687887103490702</v>
      </c>
      <c r="N561" s="182">
        <f xml:space="preserve"> Inp!N$159</f>
        <v>33.631750738542699</v>
      </c>
      <c r="O561" s="182">
        <f xml:space="preserve"> Inp!O$159</f>
        <v>30.8661054192007</v>
      </c>
      <c r="P561" s="182">
        <f xml:space="preserve"> Inp!P$159</f>
        <v>28.334613167338901</v>
      </c>
      <c r="Q561" s="182">
        <f xml:space="preserve"> Inp!Q$159</f>
        <v>26.010741959149499</v>
      </c>
    </row>
    <row r="562" spans="1:17" s="225" customFormat="1" hidden="1" outlineLevel="2">
      <c r="A562" s="220"/>
      <c r="B562" s="221"/>
      <c r="C562" s="222"/>
      <c r="D562" s="223"/>
      <c r="E562" s="224" t="s">
        <v>696</v>
      </c>
      <c r="G562" s="225" t="s">
        <v>570</v>
      </c>
      <c r="H562" s="248">
        <f xml:space="preserve"> SUM(J562:Q562)</f>
        <v>0</v>
      </c>
      <c r="I562" s="197"/>
      <c r="J562" s="225">
        <f t="shared" ref="J562:Q562" si="360" xml:space="preserve"> IF(ROUND(J560,3) = ROUND(J561,3), 0, 1)</f>
        <v>0</v>
      </c>
      <c r="K562" s="225">
        <f t="shared" si="360"/>
        <v>0</v>
      </c>
      <c r="L562" s="225">
        <f t="shared" si="360"/>
        <v>0</v>
      </c>
      <c r="M562" s="225">
        <f t="shared" si="360"/>
        <v>0</v>
      </c>
      <c r="N562" s="225">
        <f t="shared" si="360"/>
        <v>0</v>
      </c>
      <c r="O562" s="225">
        <f t="shared" si="360"/>
        <v>0</v>
      </c>
      <c r="P562" s="225">
        <f t="shared" si="360"/>
        <v>0</v>
      </c>
      <c r="Q562" s="225">
        <f t="shared" si="360"/>
        <v>0</v>
      </c>
    </row>
    <row r="563" spans="1:17" s="149" customFormat="1" hidden="1" outlineLevel="2">
      <c r="A563" s="144"/>
      <c r="B563" s="145"/>
      <c r="C563" s="146"/>
      <c r="D563" s="218"/>
      <c r="E563" s="148"/>
      <c r="G563" s="150"/>
    </row>
    <row r="564" spans="1:17" s="188" customFormat="1" hidden="1" outlineLevel="2">
      <c r="A564" s="184"/>
      <c r="B564" s="217"/>
      <c r="C564" s="186"/>
      <c r="D564" s="187"/>
      <c r="E564" s="182"/>
      <c r="F564" s="182"/>
      <c r="G564" s="182"/>
      <c r="H564" s="182"/>
      <c r="I564" s="182"/>
      <c r="J564" s="182"/>
      <c r="K564" s="182"/>
      <c r="L564" s="182"/>
      <c r="M564" s="182"/>
      <c r="N564" s="182"/>
      <c r="O564" s="182"/>
      <c r="P564" s="182"/>
      <c r="Q564" s="182"/>
    </row>
    <row r="565" spans="1:17" s="149" customFormat="1" hidden="1" outlineLevel="1">
      <c r="A565" s="144"/>
      <c r="B565" s="145"/>
      <c r="C565" s="146"/>
      <c r="D565" s="147"/>
      <c r="E565" s="148"/>
      <c r="G565" s="150"/>
    </row>
    <row r="566" spans="1:17" s="92" customFormat="1" hidden="1" outlineLevel="1" collapsed="1">
      <c r="A566" s="11"/>
      <c r="B566" s="12" t="s">
        <v>571</v>
      </c>
      <c r="C566" s="13"/>
      <c r="D566" s="14"/>
      <c r="E566" s="91"/>
      <c r="G566" s="93"/>
    </row>
    <row r="567" spans="1:17" s="92" customFormat="1" hidden="1" outlineLevel="2">
      <c r="A567" s="11"/>
      <c r="B567" s="12"/>
      <c r="C567" s="13"/>
      <c r="D567" s="115"/>
      <c r="E567" s="91"/>
      <c r="G567" s="93"/>
    </row>
    <row r="568" spans="1:17" s="157" customFormat="1" hidden="1" outlineLevel="2">
      <c r="A568" s="152"/>
      <c r="B568" s="153"/>
      <c r="C568" s="154"/>
      <c r="D568" s="155"/>
      <c r="E568" s="156" t="str">
        <f>Inp!E$160</f>
        <v>RCV CPI(H) bf balance BEG - BR - nominal</v>
      </c>
      <c r="F568" s="156">
        <f>Inp!F$160</f>
        <v>0</v>
      </c>
      <c r="G568" s="156" t="str">
        <f>Inp!G$160</f>
        <v>£m</v>
      </c>
      <c r="H568" s="156">
        <f>Inp!H$160</f>
        <v>0</v>
      </c>
      <c r="I568" s="156">
        <f>Inp!I$160</f>
        <v>0</v>
      </c>
      <c r="J568" s="156">
        <f>Inp!J$160</f>
        <v>0</v>
      </c>
      <c r="K568" s="156">
        <f>Inp!K$160</f>
        <v>0</v>
      </c>
      <c r="L568" s="156">
        <f>Inp!L$160</f>
        <v>0</v>
      </c>
      <c r="M568" s="156">
        <f>Inp!M$160</f>
        <v>41.895108772290797</v>
      </c>
      <c r="N568" s="156">
        <f>Inp!N$160</f>
        <v>38.803790709565199</v>
      </c>
      <c r="O568" s="156">
        <f>Inp!O$160</f>
        <v>35.947914328893503</v>
      </c>
      <c r="P568" s="156">
        <f>Inp!P$160</f>
        <v>33.325380493179601</v>
      </c>
      <c r="Q568" s="156">
        <f>Inp!Q$160</f>
        <v>30.901698885747699</v>
      </c>
    </row>
    <row r="569" spans="1:17" s="162" customFormat="1" hidden="1" outlineLevel="2">
      <c r="A569" s="158"/>
      <c r="B569" s="159"/>
      <c r="C569" s="160"/>
      <c r="D569" s="161"/>
      <c r="E569" s="156" t="str">
        <f>Inp!E$161</f>
        <v>Indexation on RCV - CPI(H) bf balance - BR - nominal</v>
      </c>
      <c r="F569" s="156">
        <f>Inp!F$161</f>
        <v>0</v>
      </c>
      <c r="G569" s="156" t="str">
        <f>Inp!G$161</f>
        <v>£m</v>
      </c>
      <c r="H569" s="156">
        <f>Inp!H$161</f>
        <v>0</v>
      </c>
      <c r="I569" s="156">
        <f>Inp!I$161</f>
        <v>0</v>
      </c>
      <c r="J569" s="156">
        <f>Inp!J$161</f>
        <v>0</v>
      </c>
      <c r="K569" s="156">
        <f>Inp!K$161</f>
        <v>0</v>
      </c>
      <c r="L569" s="156">
        <f>Inp!L$161</f>
        <v>0</v>
      </c>
      <c r="M569" s="156">
        <f>Inp!M$161</f>
        <v>0.83093252870588497</v>
      </c>
      <c r="N569" s="156">
        <f>Inp!N$161</f>
        <v>0.77770491793269703</v>
      </c>
      <c r="O569" s="156">
        <f>Inp!O$161</f>
        <v>0.745964214576602</v>
      </c>
      <c r="P569" s="156">
        <f>Inp!P$161</f>
        <v>0.69983299035679003</v>
      </c>
      <c r="Q569" s="156">
        <f>Inp!Q$161</f>
        <v>0.64893567660074802</v>
      </c>
    </row>
    <row r="570" spans="1:17" s="162" customFormat="1" hidden="1" outlineLevel="2">
      <c r="A570" s="158"/>
      <c r="B570" s="159"/>
      <c r="C570" s="160"/>
      <c r="D570" s="161"/>
      <c r="E570" s="156" t="str">
        <f>Inp!E$163</f>
        <v>Indexation on RCV other adjustments balance BEG - BR - nominal</v>
      </c>
      <c r="F570" s="156">
        <f>Inp!F$163</f>
        <v>0</v>
      </c>
      <c r="G570" s="156" t="str">
        <f>Inp!G$163</f>
        <v>£m</v>
      </c>
      <c r="H570" s="156">
        <f>Inp!H$163</f>
        <v>0</v>
      </c>
      <c r="I570" s="156">
        <f>Inp!I$163</f>
        <v>0</v>
      </c>
      <c r="J570" s="156">
        <f>Inp!J$163</f>
        <v>0</v>
      </c>
      <c r="K570" s="156">
        <f>Inp!K$163</f>
        <v>0</v>
      </c>
      <c r="L570" s="156">
        <f>Inp!L$163</f>
        <v>0</v>
      </c>
      <c r="M570" s="156">
        <f>Inp!M$163</f>
        <v>0</v>
      </c>
      <c r="N570" s="156">
        <f>Inp!N$163</f>
        <v>0</v>
      </c>
      <c r="O570" s="156">
        <f>Inp!O$163</f>
        <v>0</v>
      </c>
      <c r="P570" s="156">
        <f>Inp!P$163</f>
        <v>0</v>
      </c>
      <c r="Q570" s="156">
        <f>Inp!Q$163</f>
        <v>0</v>
      </c>
    </row>
    <row r="571" spans="1:17" s="162" customFormat="1" hidden="1" outlineLevel="2">
      <c r="A571" s="158"/>
      <c r="B571" s="159"/>
      <c r="C571" s="160"/>
      <c r="D571" s="161"/>
      <c r="E571" s="156" t="str">
        <f>Inp!E$164</f>
        <v>RCV - CPI(H) bf depreciation - BR - nominal</v>
      </c>
      <c r="F571" s="156">
        <f>Inp!F$164</f>
        <v>0</v>
      </c>
      <c r="G571" s="156" t="str">
        <f>Inp!G$164</f>
        <v>£m</v>
      </c>
      <c r="H571" s="156">
        <f>Inp!H$164</f>
        <v>0</v>
      </c>
      <c r="I571" s="156">
        <f>Inp!I$164</f>
        <v>0</v>
      </c>
      <c r="J571" s="156">
        <f>Inp!J$164</f>
        <v>0</v>
      </c>
      <c r="K571" s="156">
        <f>Inp!K$164</f>
        <v>0</v>
      </c>
      <c r="L571" s="156">
        <f>Inp!L$164</f>
        <v>0</v>
      </c>
      <c r="M571" s="156">
        <f>Inp!M$164</f>
        <v>3.92225059143149</v>
      </c>
      <c r="N571" s="156">
        <f>Inp!N$164</f>
        <v>3.6335812986042999</v>
      </c>
      <c r="O571" s="156">
        <f>Inp!O$164</f>
        <v>3.3684980502905599</v>
      </c>
      <c r="P571" s="156">
        <f>Inp!P$164</f>
        <v>3.12351459778864</v>
      </c>
      <c r="Q571" s="156">
        <f>Inp!Q$164</f>
        <v>2.8963482528235902</v>
      </c>
    </row>
    <row r="572" spans="1:17" s="162" customFormat="1" hidden="1" outlineLevel="2">
      <c r="A572" s="158"/>
      <c r="B572" s="159"/>
      <c r="C572" s="160"/>
      <c r="D572" s="161"/>
      <c r="E572" s="156" t="str">
        <f>Inp!E165</f>
        <v>Other adjustments CPI(H) - BR - nominal</v>
      </c>
      <c r="F572" s="156">
        <f>Inp!F165</f>
        <v>0</v>
      </c>
      <c r="G572" s="156" t="str">
        <f>Inp!G165</f>
        <v>£m</v>
      </c>
      <c r="H572" s="156">
        <f>Inp!H165</f>
        <v>0</v>
      </c>
      <c r="I572" s="156">
        <f>Inp!I165</f>
        <v>0</v>
      </c>
      <c r="J572" s="156">
        <f>Inp!J165</f>
        <v>0</v>
      </c>
      <c r="K572" s="156">
        <f>Inp!K165</f>
        <v>0</v>
      </c>
      <c r="L572" s="156">
        <f>Inp!L165</f>
        <v>0</v>
      </c>
      <c r="M572" s="156">
        <f>Inp!M165</f>
        <v>0</v>
      </c>
      <c r="N572" s="156">
        <f>Inp!N165</f>
        <v>0</v>
      </c>
      <c r="O572" s="156">
        <f>Inp!O165</f>
        <v>0</v>
      </c>
      <c r="P572" s="156">
        <f>Inp!P165</f>
        <v>0</v>
      </c>
      <c r="Q572" s="156">
        <f>Inp!Q165</f>
        <v>0</v>
      </c>
    </row>
    <row r="573" spans="1:17" s="260" customFormat="1" hidden="1" outlineLevel="2">
      <c r="A573" s="257"/>
      <c r="B573" s="258"/>
      <c r="C573" s="259"/>
      <c r="D573" s="256"/>
      <c r="E573" s="273" t="str">
        <f>Time!E$39</f>
        <v>Acquisition / initial balance date flag</v>
      </c>
      <c r="F573" s="273">
        <f>Time!F$39</f>
        <v>0</v>
      </c>
      <c r="G573" s="273" t="str">
        <f>Time!G$39</f>
        <v>flag</v>
      </c>
      <c r="H573" s="273">
        <f>Time!H$39</f>
        <v>1</v>
      </c>
      <c r="I573" s="273">
        <f>Time!I$39</f>
        <v>0</v>
      </c>
      <c r="J573" s="273">
        <f>Time!J$39</f>
        <v>0</v>
      </c>
      <c r="K573" s="273">
        <f>Time!K$39</f>
        <v>0</v>
      </c>
      <c r="L573" s="273">
        <f>Time!L$39</f>
        <v>1</v>
      </c>
      <c r="M573" s="273">
        <f>Time!M$39</f>
        <v>0</v>
      </c>
      <c r="N573" s="273">
        <f>Time!N$39</f>
        <v>0</v>
      </c>
      <c r="O573" s="273">
        <f>Time!O$39</f>
        <v>0</v>
      </c>
      <c r="P573" s="273">
        <f>Time!P$39</f>
        <v>0</v>
      </c>
      <c r="Q573" s="273">
        <f>Time!Q$39</f>
        <v>0</v>
      </c>
    </row>
    <row r="574" spans="1:17" s="260" customFormat="1" hidden="1" outlineLevel="2">
      <c r="A574" s="257"/>
      <c r="B574" s="258"/>
      <c r="C574" s="259"/>
      <c r="D574" s="256"/>
      <c r="E574" s="197" t="s">
        <v>697</v>
      </c>
      <c r="F574" s="279"/>
      <c r="G574" s="197" t="s">
        <v>170</v>
      </c>
      <c r="H574" s="279"/>
      <c r="I574" s="279"/>
      <c r="J574" s="279">
        <f t="shared" ref="J574:Q574" si="361" xml:space="preserve"> IF(J573 = 1, K568 * J573, 0)</f>
        <v>0</v>
      </c>
      <c r="K574" s="279">
        <f t="shared" si="361"/>
        <v>0</v>
      </c>
      <c r="L574" s="279">
        <f t="shared" si="361"/>
        <v>41.895108772290797</v>
      </c>
      <c r="M574" s="279">
        <f t="shared" si="361"/>
        <v>0</v>
      </c>
      <c r="N574" s="279">
        <f t="shared" si="361"/>
        <v>0</v>
      </c>
      <c r="O574" s="279">
        <f t="shared" si="361"/>
        <v>0</v>
      </c>
      <c r="P574" s="279">
        <f t="shared" si="361"/>
        <v>0</v>
      </c>
      <c r="Q574" s="279">
        <f t="shared" si="361"/>
        <v>0</v>
      </c>
    </row>
    <row r="575" spans="1:17" hidden="1" outlineLevel="2">
      <c r="F575" s="84"/>
      <c r="G575" s="84"/>
      <c r="H575" s="84"/>
      <c r="I575" s="84"/>
      <c r="J575" s="84"/>
      <c r="K575" s="84"/>
      <c r="L575" s="84"/>
      <c r="M575" s="84"/>
      <c r="N575" s="84"/>
      <c r="O575" s="84"/>
      <c r="P575" s="84"/>
      <c r="Q575" s="84"/>
    </row>
    <row r="576" spans="1:17" s="188" customFormat="1" hidden="1" outlineLevel="2">
      <c r="A576" s="184"/>
      <c r="B576" s="217"/>
      <c r="C576" s="186"/>
      <c r="D576" s="187"/>
      <c r="E576" s="182" t="str">
        <f>Index!E$85</f>
        <v>CPIH index (PR19FD) - FYA - inflate from FYA 2017-18</v>
      </c>
      <c r="F576" s="182">
        <f>Index!F$85</f>
        <v>0</v>
      </c>
      <c r="G576" s="182" t="str">
        <f>Index!G$85</f>
        <v>Factor</v>
      </c>
      <c r="H576" s="182">
        <f>Index!H$85</f>
        <v>0</v>
      </c>
      <c r="I576" s="182">
        <f>Index!I$85</f>
        <v>0</v>
      </c>
      <c r="J576" s="182">
        <f>Index!J$85</f>
        <v>1</v>
      </c>
      <c r="K576" s="182">
        <f>Index!K$85</f>
        <v>1.0212697905005599</v>
      </c>
      <c r="L576" s="182">
        <f>Index!L$85</f>
        <v>1.0416029201511179</v>
      </c>
      <c r="M576" s="182">
        <f>Index!M$85</f>
        <v>1.0622616980779827</v>
      </c>
      <c r="N576" s="182">
        <f>Index!N$85</f>
        <v>1.0835515290872799</v>
      </c>
      <c r="O576" s="182">
        <f>Index!O$85</f>
        <v>1.1060365794841869</v>
      </c>
      <c r="P576" s="182">
        <f>Index!P$85</f>
        <v>1.1292633476533553</v>
      </c>
      <c r="Q576" s="182">
        <f>Index!Q$85</f>
        <v>1.1529778779540774</v>
      </c>
    </row>
    <row r="577" spans="1:17" hidden="1" outlineLevel="2">
      <c r="F577" s="84"/>
      <c r="G577" s="84"/>
      <c r="H577" s="84"/>
      <c r="I577" s="84"/>
      <c r="J577" s="84"/>
      <c r="K577" s="84"/>
      <c r="L577" s="84"/>
      <c r="M577" s="84"/>
      <c r="N577" s="84"/>
      <c r="O577" s="84"/>
      <c r="P577" s="84"/>
      <c r="Q577" s="84"/>
    </row>
    <row r="578" spans="1:17" s="260" customFormat="1" hidden="1" outlineLevel="2">
      <c r="A578" s="257"/>
      <c r="B578" s="258"/>
      <c r="C578" s="259"/>
      <c r="D578" s="256"/>
      <c r="E578" s="273" t="str">
        <f>Time!E$39</f>
        <v>Acquisition / initial balance date flag</v>
      </c>
      <c r="F578" s="273">
        <f>Time!F$39</f>
        <v>0</v>
      </c>
      <c r="G578" s="273" t="str">
        <f>Time!G$39</f>
        <v>flag</v>
      </c>
      <c r="H578" s="273">
        <f>Time!H$39</f>
        <v>1</v>
      </c>
      <c r="I578" s="273">
        <f>Time!I$39</f>
        <v>0</v>
      </c>
      <c r="J578" s="273">
        <f>Time!J$39</f>
        <v>0</v>
      </c>
      <c r="K578" s="273">
        <f>Time!K$39</f>
        <v>0</v>
      </c>
      <c r="L578" s="273">
        <f>Time!L$39</f>
        <v>1</v>
      </c>
      <c r="M578" s="273">
        <f>Time!M$39</f>
        <v>0</v>
      </c>
      <c r="N578" s="273">
        <f>Time!N$39</f>
        <v>0</v>
      </c>
      <c r="O578" s="273">
        <f>Time!O$39</f>
        <v>0</v>
      </c>
      <c r="P578" s="273">
        <f>Time!P$39</f>
        <v>0</v>
      </c>
      <c r="Q578" s="273">
        <f>Time!Q$39</f>
        <v>0</v>
      </c>
    </row>
    <row r="579" spans="1:17" s="188" customFormat="1" hidden="1" outlineLevel="2">
      <c r="A579" s="184"/>
      <c r="B579" s="217"/>
      <c r="C579" s="186"/>
      <c r="D579" s="187"/>
      <c r="E579" s="182" t="str">
        <f>Inp!E$162</f>
        <v>RCV other adjustments balance - BR - real</v>
      </c>
      <c r="F579" s="182">
        <f>Inp!F$162</f>
        <v>0</v>
      </c>
      <c r="G579" s="182" t="str">
        <f>Inp!G$162</f>
        <v>£m</v>
      </c>
      <c r="H579" s="182">
        <f>Inp!H$162</f>
        <v>0</v>
      </c>
      <c r="I579" s="182">
        <f>Inp!I$162</f>
        <v>0</v>
      </c>
      <c r="J579" s="182">
        <f>Inp!J$162</f>
        <v>0</v>
      </c>
      <c r="K579" s="182">
        <f>Inp!K$162</f>
        <v>0</v>
      </c>
      <c r="L579" s="182">
        <f>Inp!L$162</f>
        <v>0</v>
      </c>
      <c r="M579" s="182">
        <f>Inp!M$162</f>
        <v>0</v>
      </c>
      <c r="N579" s="182">
        <f>Inp!N$162</f>
        <v>0</v>
      </c>
      <c r="O579" s="182">
        <f>Inp!O$162</f>
        <v>0</v>
      </c>
      <c r="P579" s="182">
        <f>Inp!P$162</f>
        <v>0</v>
      </c>
      <c r="Q579" s="182">
        <f>Inp!Q$162</f>
        <v>0</v>
      </c>
    </row>
    <row r="580" spans="1:17" s="241" customFormat="1" hidden="1" outlineLevel="2">
      <c r="A580" s="238"/>
      <c r="B580" s="242"/>
      <c r="C580" s="239"/>
      <c r="D580" s="240"/>
      <c r="E580" s="197" t="s">
        <v>1411</v>
      </c>
      <c r="F580" s="197"/>
      <c r="G580" s="197" t="s">
        <v>170</v>
      </c>
      <c r="H580" s="197"/>
      <c r="I580" s="197"/>
      <c r="J580" s="279">
        <f xml:space="preserve"> IF(J578 = 1, K579 * J578, 0)</f>
        <v>0</v>
      </c>
      <c r="K580" s="279">
        <f t="shared" ref="K580:Q580" si="362" xml:space="preserve"> IF(K578 = 1, L579 * K578, 0)</f>
        <v>0</v>
      </c>
      <c r="L580" s="279">
        <f t="shared" si="362"/>
        <v>0</v>
      </c>
      <c r="M580" s="279">
        <f t="shared" si="362"/>
        <v>0</v>
      </c>
      <c r="N580" s="279">
        <f t="shared" si="362"/>
        <v>0</v>
      </c>
      <c r="O580" s="279">
        <f t="shared" si="362"/>
        <v>0</v>
      </c>
      <c r="P580" s="279">
        <f t="shared" si="362"/>
        <v>0</v>
      </c>
      <c r="Q580" s="279">
        <f t="shared" si="362"/>
        <v>0</v>
      </c>
    </row>
    <row r="581" spans="1:17" s="118" customFormat="1" hidden="1" outlineLevel="2">
      <c r="A581" s="387"/>
      <c r="B581" s="270"/>
      <c r="C581" s="271"/>
      <c r="D581" s="272"/>
      <c r="E581" s="280" t="s">
        <v>698</v>
      </c>
      <c r="F581" s="117"/>
      <c r="G581" s="117" t="s">
        <v>170</v>
      </c>
      <c r="H581" s="117"/>
      <c r="I581" s="117"/>
      <c r="J581" s="117">
        <f xml:space="preserve"> J574 / J576 + J580</f>
        <v>0</v>
      </c>
      <c r="K581" s="117">
        <f t="shared" ref="K581:Q581" si="363" xml:space="preserve"> K574 / K576 + K580</f>
        <v>0</v>
      </c>
      <c r="L581" s="117">
        <f t="shared" si="363"/>
        <v>40.221765858924982</v>
      </c>
      <c r="M581" s="117">
        <f t="shared" si="363"/>
        <v>0</v>
      </c>
      <c r="N581" s="117">
        <f t="shared" si="363"/>
        <v>0</v>
      </c>
      <c r="O581" s="117">
        <f t="shared" si="363"/>
        <v>0</v>
      </c>
      <c r="P581" s="117">
        <f t="shared" si="363"/>
        <v>0</v>
      </c>
      <c r="Q581" s="117">
        <f t="shared" si="363"/>
        <v>0</v>
      </c>
    </row>
    <row r="582" spans="1:17" hidden="1" outlineLevel="2">
      <c r="E582" s="84" t="s">
        <v>699</v>
      </c>
      <c r="F582" s="84"/>
      <c r="G582" s="84" t="s">
        <v>170</v>
      </c>
      <c r="H582" s="84"/>
      <c r="I582" s="84"/>
      <c r="J582" s="84">
        <f t="shared" ref="J582:Q582" si="364" xml:space="preserve"> J568 / J576</f>
        <v>0</v>
      </c>
      <c r="K582" s="84">
        <f t="shared" si="364"/>
        <v>0</v>
      </c>
      <c r="L582" s="84">
        <f t="shared" si="364"/>
        <v>0</v>
      </c>
      <c r="M582" s="84">
        <f t="shared" si="364"/>
        <v>39.439536272553433</v>
      </c>
      <c r="N582" s="84">
        <f t="shared" si="364"/>
        <v>35.811670850809676</v>
      </c>
      <c r="O582" s="84">
        <f t="shared" si="364"/>
        <v>32.50156007105862</v>
      </c>
      <c r="P582" s="84">
        <f t="shared" si="364"/>
        <v>29.510725343588621</v>
      </c>
      <c r="Q582" s="84">
        <f t="shared" si="364"/>
        <v>26.801640757047121</v>
      </c>
    </row>
    <row r="583" spans="1:17" hidden="1" outlineLevel="2">
      <c r="E583" s="84" t="s">
        <v>700</v>
      </c>
      <c r="F583" s="84"/>
      <c r="G583" s="84" t="s">
        <v>170</v>
      </c>
      <c r="H583" s="84"/>
      <c r="I583" s="84"/>
      <c r="J583" s="84">
        <f t="shared" ref="J583:Q583" si="365" xml:space="preserve"> J569 / J576</f>
        <v>0</v>
      </c>
      <c r="K583" s="84">
        <f t="shared" si="365"/>
        <v>0</v>
      </c>
      <c r="L583" s="84">
        <f t="shared" si="365"/>
        <v>0</v>
      </c>
      <c r="M583" s="84">
        <f t="shared" si="365"/>
        <v>0.78222958637155404</v>
      </c>
      <c r="N583" s="84">
        <f t="shared" si="365"/>
        <v>0.71773690226600473</v>
      </c>
      <c r="O583" s="84">
        <f t="shared" si="365"/>
        <v>0.67444805028463994</v>
      </c>
      <c r="P583" s="84">
        <f t="shared" si="365"/>
        <v>0.61972523221537734</v>
      </c>
      <c r="Q583" s="84">
        <f t="shared" si="365"/>
        <v>0.56283445589802972</v>
      </c>
    </row>
    <row r="584" spans="1:17" hidden="1" outlineLevel="2">
      <c r="E584" s="84" t="s">
        <v>701</v>
      </c>
      <c r="F584" s="84"/>
      <c r="G584" s="84" t="s">
        <v>170</v>
      </c>
      <c r="H584" s="84"/>
      <c r="I584" s="84"/>
      <c r="J584" s="84">
        <f t="shared" ref="J584:Q584" si="366" xml:space="preserve"> J570 / J576</f>
        <v>0</v>
      </c>
      <c r="K584" s="84">
        <f t="shared" si="366"/>
        <v>0</v>
      </c>
      <c r="L584" s="84">
        <f t="shared" si="366"/>
        <v>0</v>
      </c>
      <c r="M584" s="84">
        <f t="shared" si="366"/>
        <v>0</v>
      </c>
      <c r="N584" s="84">
        <f t="shared" si="366"/>
        <v>0</v>
      </c>
      <c r="O584" s="84">
        <f t="shared" si="366"/>
        <v>0</v>
      </c>
      <c r="P584" s="84">
        <f t="shared" si="366"/>
        <v>0</v>
      </c>
      <c r="Q584" s="84">
        <f t="shared" si="366"/>
        <v>0</v>
      </c>
    </row>
    <row r="585" spans="1:17" hidden="1" outlineLevel="2">
      <c r="E585" s="84" t="s">
        <v>702</v>
      </c>
      <c r="F585" s="84"/>
      <c r="G585" s="84" t="s">
        <v>170</v>
      </c>
      <c r="H585" s="84"/>
      <c r="I585" s="84"/>
      <c r="J585" s="84">
        <f t="shared" ref="J585:Q585" si="367" xml:space="preserve"> J571 / J576</f>
        <v>0</v>
      </c>
      <c r="K585" s="84">
        <f t="shared" si="367"/>
        <v>0</v>
      </c>
      <c r="L585" s="84">
        <f t="shared" si="367"/>
        <v>0</v>
      </c>
      <c r="M585" s="84">
        <f t="shared" si="367"/>
        <v>3.6923581058493085</v>
      </c>
      <c r="N585" s="84">
        <f t="shared" si="367"/>
        <v>3.3533996317323416</v>
      </c>
      <c r="O585" s="84">
        <f t="shared" si="367"/>
        <v>3.0455575455393151</v>
      </c>
      <c r="P585" s="84">
        <f t="shared" si="367"/>
        <v>2.7659753628588066</v>
      </c>
      <c r="Q585" s="84">
        <f t="shared" si="367"/>
        <v>2.512058824548367</v>
      </c>
    </row>
    <row r="586" spans="1:17" hidden="1" outlineLevel="2">
      <c r="E586" s="84" t="s">
        <v>703</v>
      </c>
      <c r="F586" s="84"/>
      <c r="G586" s="84" t="s">
        <v>170</v>
      </c>
      <c r="H586" s="84"/>
      <c r="I586" s="84"/>
      <c r="J586" s="84">
        <f t="shared" ref="J586:Q586" si="368" xml:space="preserve"> J572 / J576</f>
        <v>0</v>
      </c>
      <c r="K586" s="84">
        <f t="shared" si="368"/>
        <v>0</v>
      </c>
      <c r="L586" s="84">
        <f t="shared" si="368"/>
        <v>0</v>
      </c>
      <c r="M586" s="84">
        <f t="shared" si="368"/>
        <v>0</v>
      </c>
      <c r="N586" s="84">
        <f t="shared" si="368"/>
        <v>0</v>
      </c>
      <c r="O586" s="84">
        <f t="shared" si="368"/>
        <v>0</v>
      </c>
      <c r="P586" s="84">
        <f t="shared" si="368"/>
        <v>0</v>
      </c>
      <c r="Q586" s="84">
        <f t="shared" si="368"/>
        <v>0</v>
      </c>
    </row>
    <row r="587" spans="1:17" hidden="1" outlineLevel="2">
      <c r="F587" s="84"/>
      <c r="G587" s="84"/>
      <c r="H587" s="84"/>
      <c r="I587" s="84"/>
      <c r="J587" s="84"/>
      <c r="K587" s="84"/>
      <c r="L587" s="84"/>
      <c r="M587" s="84"/>
      <c r="N587" s="84"/>
      <c r="O587" s="84"/>
      <c r="P587" s="84"/>
      <c r="Q587" s="84"/>
    </row>
    <row r="588" spans="1:17" hidden="1" outlineLevel="2">
      <c r="E588" s="84" t="str">
        <f t="shared" ref="E588:Q588" si="369" xml:space="preserve"> E582</f>
        <v>RCV CPI(H) bf balance BEG - BR - real</v>
      </c>
      <c r="F588" s="84">
        <f t="shared" si="369"/>
        <v>0</v>
      </c>
      <c r="G588" s="84" t="str">
        <f t="shared" si="369"/>
        <v>£m</v>
      </c>
      <c r="H588" s="84">
        <f t="shared" si="369"/>
        <v>0</v>
      </c>
      <c r="I588" s="84">
        <f t="shared" si="369"/>
        <v>0</v>
      </c>
      <c r="J588" s="84">
        <f t="shared" si="369"/>
        <v>0</v>
      </c>
      <c r="K588" s="84">
        <f t="shared" si="369"/>
        <v>0</v>
      </c>
      <c r="L588" s="84">
        <f t="shared" si="369"/>
        <v>0</v>
      </c>
      <c r="M588" s="84">
        <f t="shared" si="369"/>
        <v>39.439536272553433</v>
      </c>
      <c r="N588" s="84">
        <f t="shared" si="369"/>
        <v>35.811670850809676</v>
      </c>
      <c r="O588" s="84">
        <f t="shared" si="369"/>
        <v>32.50156007105862</v>
      </c>
      <c r="P588" s="84">
        <f t="shared" si="369"/>
        <v>29.510725343588621</v>
      </c>
      <c r="Q588" s="84">
        <f t="shared" si="369"/>
        <v>26.801640757047121</v>
      </c>
    </row>
    <row r="589" spans="1:17" hidden="1" outlineLevel="2">
      <c r="D589" s="83" t="s">
        <v>565</v>
      </c>
      <c r="E589" s="84" t="str">
        <f t="shared" ref="E589:Q589" si="370" xml:space="preserve"> E583</f>
        <v>Indexation on RCV - CPI(H) bf balance - BR - real</v>
      </c>
      <c r="F589" s="84">
        <f t="shared" si="370"/>
        <v>0</v>
      </c>
      <c r="G589" s="84" t="str">
        <f t="shared" si="370"/>
        <v>£m</v>
      </c>
      <c r="H589" s="84">
        <f t="shared" si="370"/>
        <v>0</v>
      </c>
      <c r="I589" s="84">
        <f t="shared" si="370"/>
        <v>0</v>
      </c>
      <c r="J589" s="84">
        <f t="shared" si="370"/>
        <v>0</v>
      </c>
      <c r="K589" s="84">
        <f t="shared" si="370"/>
        <v>0</v>
      </c>
      <c r="L589" s="84">
        <f t="shared" si="370"/>
        <v>0</v>
      </c>
      <c r="M589" s="84">
        <f t="shared" si="370"/>
        <v>0.78222958637155404</v>
      </c>
      <c r="N589" s="84">
        <f t="shared" si="370"/>
        <v>0.71773690226600473</v>
      </c>
      <c r="O589" s="84">
        <f t="shared" si="370"/>
        <v>0.67444805028463994</v>
      </c>
      <c r="P589" s="84">
        <f t="shared" si="370"/>
        <v>0.61972523221537734</v>
      </c>
      <c r="Q589" s="84">
        <f t="shared" si="370"/>
        <v>0.56283445589802972</v>
      </c>
    </row>
    <row r="590" spans="1:17" s="193" customFormat="1" hidden="1" outlineLevel="2">
      <c r="A590" s="189"/>
      <c r="B590" s="309"/>
      <c r="C590" s="191"/>
      <c r="D590" s="192" t="s">
        <v>565</v>
      </c>
      <c r="E590" s="182" t="str">
        <f>Inp!E$162</f>
        <v>RCV other adjustments balance - BR - real</v>
      </c>
      <c r="F590" s="182">
        <f>Inp!F$162</f>
        <v>0</v>
      </c>
      <c r="G590" s="182" t="str">
        <f>Inp!G$162</f>
        <v>£m</v>
      </c>
      <c r="H590" s="182">
        <f>Inp!H$162</f>
        <v>0</v>
      </c>
      <c r="I590" s="182">
        <f>Inp!I$162</f>
        <v>0</v>
      </c>
      <c r="J590" s="182">
        <f>Inp!J$162</f>
        <v>0</v>
      </c>
      <c r="K590" s="182">
        <f>Inp!K$162</f>
        <v>0</v>
      </c>
      <c r="L590" s="182">
        <f>Inp!L$162</f>
        <v>0</v>
      </c>
      <c r="M590" s="182">
        <f>Inp!M$162</f>
        <v>0</v>
      </c>
      <c r="N590" s="182">
        <f>Inp!N$162</f>
        <v>0</v>
      </c>
      <c r="O590" s="182">
        <f>Inp!O$162</f>
        <v>0</v>
      </c>
      <c r="P590" s="182">
        <f>Inp!P$162</f>
        <v>0</v>
      </c>
      <c r="Q590" s="182">
        <f>Inp!Q$162</f>
        <v>0</v>
      </c>
    </row>
    <row r="591" spans="1:17" hidden="1" outlineLevel="2">
      <c r="D591" s="83" t="s">
        <v>565</v>
      </c>
      <c r="E591" s="84" t="str">
        <f t="shared" ref="E591:Q591" si="371" xml:space="preserve"> E584</f>
        <v>Indexation on RCV - CPI(H) other adjustments balance - BR - real</v>
      </c>
      <c r="F591" s="84">
        <f t="shared" si="371"/>
        <v>0</v>
      </c>
      <c r="G591" s="84" t="str">
        <f t="shared" si="371"/>
        <v>£m</v>
      </c>
      <c r="H591" s="84">
        <f t="shared" si="371"/>
        <v>0</v>
      </c>
      <c r="I591" s="84">
        <f t="shared" si="371"/>
        <v>0</v>
      </c>
      <c r="J591" s="84">
        <f t="shared" si="371"/>
        <v>0</v>
      </c>
      <c r="K591" s="84">
        <f t="shared" si="371"/>
        <v>0</v>
      </c>
      <c r="L591" s="84">
        <f t="shared" si="371"/>
        <v>0</v>
      </c>
      <c r="M591" s="84">
        <f t="shared" si="371"/>
        <v>0</v>
      </c>
      <c r="N591" s="84">
        <f t="shared" si="371"/>
        <v>0</v>
      </c>
      <c r="O591" s="84">
        <f t="shared" si="371"/>
        <v>0</v>
      </c>
      <c r="P591" s="84">
        <f t="shared" si="371"/>
        <v>0</v>
      </c>
      <c r="Q591" s="84">
        <f t="shared" si="371"/>
        <v>0</v>
      </c>
    </row>
    <row r="592" spans="1:17" hidden="1" outlineLevel="2">
      <c r="E592" s="212" t="s">
        <v>704</v>
      </c>
      <c r="F592" s="212"/>
      <c r="G592" s="212" t="s">
        <v>170</v>
      </c>
      <c r="H592" s="212"/>
      <c r="I592" s="212"/>
      <c r="J592" s="212">
        <f t="shared" ref="J592:Q592" si="372" xml:space="preserve"> SUM(J588:J591)</f>
        <v>0</v>
      </c>
      <c r="K592" s="212">
        <f t="shared" si="372"/>
        <v>0</v>
      </c>
      <c r="L592" s="212">
        <f t="shared" si="372"/>
        <v>0</v>
      </c>
      <c r="M592" s="212">
        <f t="shared" si="372"/>
        <v>40.221765858924989</v>
      </c>
      <c r="N592" s="212">
        <f t="shared" si="372"/>
        <v>36.529407753075681</v>
      </c>
      <c r="O592" s="212">
        <f t="shared" si="372"/>
        <v>33.176008121343258</v>
      </c>
      <c r="P592" s="212">
        <f t="shared" si="372"/>
        <v>30.130450575803998</v>
      </c>
      <c r="Q592" s="212">
        <f t="shared" si="372"/>
        <v>27.364475212945152</v>
      </c>
    </row>
    <row r="593" spans="1:17" s="503" customFormat="1" hidden="1" outlineLevel="2">
      <c r="A593" s="498"/>
      <c r="B593" s="499"/>
      <c r="C593" s="500"/>
      <c r="D593" s="501"/>
      <c r="E593" s="502"/>
      <c r="F593" s="502"/>
      <c r="G593" s="502"/>
      <c r="H593" s="502"/>
      <c r="I593" s="502"/>
      <c r="J593" s="502"/>
      <c r="K593" s="502"/>
      <c r="L593" s="502"/>
      <c r="M593" s="502"/>
      <c r="N593" s="502"/>
      <c r="O593" s="502"/>
      <c r="P593" s="502"/>
      <c r="Q593" s="502"/>
    </row>
    <row r="594" spans="1:17" s="118" customFormat="1" hidden="1" outlineLevel="2">
      <c r="A594" s="67"/>
      <c r="B594" s="85"/>
      <c r="C594" s="86"/>
      <c r="D594" s="83"/>
      <c r="E594" s="117" t="str">
        <f t="shared" ref="E594:Q594" si="373" xml:space="preserve"> E592</f>
        <v>Opening RCV (CPIH inflated RCV) - BR - real</v>
      </c>
      <c r="F594" s="117">
        <f t="shared" si="373"/>
        <v>0</v>
      </c>
      <c r="G594" s="117" t="str">
        <f t="shared" si="373"/>
        <v>£m</v>
      </c>
      <c r="H594" s="117">
        <f t="shared" si="373"/>
        <v>0</v>
      </c>
      <c r="I594" s="117">
        <f t="shared" si="373"/>
        <v>0</v>
      </c>
      <c r="J594" s="117">
        <f t="shared" si="373"/>
        <v>0</v>
      </c>
      <c r="K594" s="117">
        <f t="shared" si="373"/>
        <v>0</v>
      </c>
      <c r="L594" s="117">
        <f t="shared" si="373"/>
        <v>0</v>
      </c>
      <c r="M594" s="117">
        <f t="shared" si="373"/>
        <v>40.221765858924989</v>
      </c>
      <c r="N594" s="117">
        <f t="shared" si="373"/>
        <v>36.529407753075681</v>
      </c>
      <c r="O594" s="117">
        <f t="shared" si="373"/>
        <v>33.176008121343258</v>
      </c>
      <c r="P594" s="117">
        <f t="shared" si="373"/>
        <v>30.130450575803998</v>
      </c>
      <c r="Q594" s="117">
        <f t="shared" si="373"/>
        <v>27.364475212945152</v>
      </c>
    </row>
    <row r="595" spans="1:17" s="118" customFormat="1" hidden="1" outlineLevel="2">
      <c r="A595" s="67"/>
      <c r="B595" s="85"/>
      <c r="C595" s="86"/>
      <c r="D595" s="83" t="s">
        <v>473</v>
      </c>
      <c r="E595" s="117" t="str">
        <f t="shared" ref="E595:Q595" si="374" xml:space="preserve"> E585</f>
        <v>RCV - CPI(H) bf depreciation - BR - real</v>
      </c>
      <c r="F595" s="117">
        <f t="shared" si="374"/>
        <v>0</v>
      </c>
      <c r="G595" s="117" t="str">
        <f t="shared" si="374"/>
        <v>£m</v>
      </c>
      <c r="H595" s="117">
        <f t="shared" si="374"/>
        <v>0</v>
      </c>
      <c r="I595" s="117">
        <f t="shared" si="374"/>
        <v>0</v>
      </c>
      <c r="J595" s="117">
        <f t="shared" si="374"/>
        <v>0</v>
      </c>
      <c r="K595" s="117">
        <f t="shared" si="374"/>
        <v>0</v>
      </c>
      <c r="L595" s="117">
        <f t="shared" si="374"/>
        <v>0</v>
      </c>
      <c r="M595" s="117">
        <f t="shared" si="374"/>
        <v>3.6923581058493085</v>
      </c>
      <c r="N595" s="117">
        <f t="shared" si="374"/>
        <v>3.3533996317323416</v>
      </c>
      <c r="O595" s="117">
        <f t="shared" si="374"/>
        <v>3.0455575455393151</v>
      </c>
      <c r="P595" s="117">
        <f t="shared" si="374"/>
        <v>2.7659753628588066</v>
      </c>
      <c r="Q595" s="117">
        <f t="shared" si="374"/>
        <v>2.512058824548367</v>
      </c>
    </row>
    <row r="596" spans="1:17" s="118" customFormat="1" hidden="1" outlineLevel="2">
      <c r="A596" s="67"/>
      <c r="B596" s="85"/>
      <c r="C596" s="86"/>
      <c r="D596" s="83" t="s">
        <v>473</v>
      </c>
      <c r="E596" s="117" t="str">
        <f t="shared" ref="E596:Q596" si="375" xml:space="preserve"> E586</f>
        <v>Other adjustments CPI(H) - BR - real</v>
      </c>
      <c r="F596" s="117">
        <f t="shared" si="375"/>
        <v>0</v>
      </c>
      <c r="G596" s="117" t="str">
        <f t="shared" si="375"/>
        <v>£m</v>
      </c>
      <c r="H596" s="117">
        <f t="shared" si="375"/>
        <v>0</v>
      </c>
      <c r="I596" s="117">
        <f t="shared" si="375"/>
        <v>0</v>
      </c>
      <c r="J596" s="117">
        <f t="shared" si="375"/>
        <v>0</v>
      </c>
      <c r="K596" s="117">
        <f t="shared" si="375"/>
        <v>0</v>
      </c>
      <c r="L596" s="117">
        <f t="shared" si="375"/>
        <v>0</v>
      </c>
      <c r="M596" s="117">
        <f t="shared" si="375"/>
        <v>0</v>
      </c>
      <c r="N596" s="117">
        <f t="shared" si="375"/>
        <v>0</v>
      </c>
      <c r="O596" s="117">
        <f t="shared" si="375"/>
        <v>0</v>
      </c>
      <c r="P596" s="117">
        <f t="shared" si="375"/>
        <v>0</v>
      </c>
      <c r="Q596" s="117">
        <f t="shared" si="375"/>
        <v>0</v>
      </c>
    </row>
    <row r="597" spans="1:17" s="118" customFormat="1" hidden="1" outlineLevel="2">
      <c r="A597" s="67"/>
      <c r="B597" s="85"/>
      <c r="C597" s="86"/>
      <c r="D597" s="83"/>
      <c r="E597" s="261" t="s">
        <v>705</v>
      </c>
      <c r="F597" s="261"/>
      <c r="G597" s="261" t="s">
        <v>170</v>
      </c>
      <c r="H597" s="261"/>
      <c r="I597" s="261"/>
      <c r="J597" s="261">
        <f t="shared" ref="J597:Q597" si="376" xml:space="preserve"> J594 - J595 - J596</f>
        <v>0</v>
      </c>
      <c r="K597" s="261">
        <f t="shared" si="376"/>
        <v>0</v>
      </c>
      <c r="L597" s="261">
        <f t="shared" si="376"/>
        <v>0</v>
      </c>
      <c r="M597" s="261">
        <f t="shared" si="376"/>
        <v>36.529407753075681</v>
      </c>
      <c r="N597" s="261">
        <f t="shared" si="376"/>
        <v>33.176008121343337</v>
      </c>
      <c r="O597" s="261">
        <f t="shared" si="376"/>
        <v>30.130450575803945</v>
      </c>
      <c r="P597" s="261">
        <f t="shared" si="376"/>
        <v>27.364475212945191</v>
      </c>
      <c r="Q597" s="261">
        <f t="shared" si="376"/>
        <v>24.852416388396783</v>
      </c>
    </row>
    <row r="598" spans="1:17" s="503" customFormat="1" hidden="1" outlineLevel="2">
      <c r="A598" s="498"/>
      <c r="B598" s="499"/>
      <c r="C598" s="500"/>
      <c r="D598" s="501"/>
      <c r="E598" s="502"/>
      <c r="F598" s="502"/>
      <c r="G598" s="502"/>
      <c r="H598" s="502"/>
      <c r="I598" s="502"/>
      <c r="J598" s="502"/>
      <c r="K598" s="502"/>
      <c r="L598" s="502"/>
      <c r="M598" s="502"/>
      <c r="N598" s="502"/>
      <c r="O598" s="502"/>
      <c r="P598" s="502"/>
      <c r="Q598" s="502"/>
    </row>
    <row r="599" spans="1:17" s="92" customFormat="1" hidden="1" outlineLevel="2">
      <c r="A599" s="11"/>
      <c r="B599" s="12"/>
      <c r="C599" s="13"/>
      <c r="D599" s="115"/>
      <c r="E599" s="91" t="str">
        <f t="shared" ref="E599:Q599" si="377" xml:space="preserve"> E592</f>
        <v>Opening RCV (CPIH inflated RCV) - BR - real</v>
      </c>
      <c r="F599" s="91">
        <f t="shared" si="377"/>
        <v>0</v>
      </c>
      <c r="G599" s="91" t="str">
        <f t="shared" si="377"/>
        <v>£m</v>
      </c>
      <c r="H599" s="91">
        <f t="shared" si="377"/>
        <v>0</v>
      </c>
      <c r="I599" s="91">
        <f t="shared" si="377"/>
        <v>0</v>
      </c>
      <c r="J599" s="91">
        <f t="shared" si="377"/>
        <v>0</v>
      </c>
      <c r="K599" s="91">
        <f t="shared" si="377"/>
        <v>0</v>
      </c>
      <c r="L599" s="91">
        <f t="shared" si="377"/>
        <v>0</v>
      </c>
      <c r="M599" s="91">
        <f t="shared" si="377"/>
        <v>40.221765858924989</v>
      </c>
      <c r="N599" s="91">
        <f t="shared" si="377"/>
        <v>36.529407753075681</v>
      </c>
      <c r="O599" s="91">
        <f t="shared" si="377"/>
        <v>33.176008121343258</v>
      </c>
      <c r="P599" s="91">
        <f t="shared" si="377"/>
        <v>30.130450575803998</v>
      </c>
      <c r="Q599" s="91">
        <f t="shared" si="377"/>
        <v>27.364475212945152</v>
      </c>
    </row>
    <row r="600" spans="1:17" s="92" customFormat="1" hidden="1" outlineLevel="2">
      <c r="A600" s="11"/>
      <c r="B600" s="12"/>
      <c r="C600" s="13"/>
      <c r="D600" s="115"/>
      <c r="E600" s="91" t="str">
        <f t="shared" ref="E600:Q600" si="378" xml:space="preserve"> E597</f>
        <v>Closing RCV (CPIH inflated RCV) - BR - real</v>
      </c>
      <c r="F600" s="91">
        <f t="shared" si="378"/>
        <v>0</v>
      </c>
      <c r="G600" s="91" t="str">
        <f t="shared" si="378"/>
        <v>£m</v>
      </c>
      <c r="H600" s="91">
        <f t="shared" si="378"/>
        <v>0</v>
      </c>
      <c r="I600" s="91">
        <f t="shared" si="378"/>
        <v>0</v>
      </c>
      <c r="J600" s="91">
        <f t="shared" si="378"/>
        <v>0</v>
      </c>
      <c r="K600" s="91">
        <f t="shared" si="378"/>
        <v>0</v>
      </c>
      <c r="L600" s="91">
        <f t="shared" si="378"/>
        <v>0</v>
      </c>
      <c r="M600" s="91">
        <f t="shared" si="378"/>
        <v>36.529407753075681</v>
      </c>
      <c r="N600" s="91">
        <f t="shared" si="378"/>
        <v>33.176008121343337</v>
      </c>
      <c r="O600" s="91">
        <f t="shared" si="378"/>
        <v>30.130450575803945</v>
      </c>
      <c r="P600" s="91">
        <f t="shared" si="378"/>
        <v>27.364475212945191</v>
      </c>
      <c r="Q600" s="91">
        <f t="shared" si="378"/>
        <v>24.852416388396783</v>
      </c>
    </row>
    <row r="601" spans="1:17" hidden="1" outlineLevel="2">
      <c r="E601" s="261" t="s">
        <v>706</v>
      </c>
      <c r="F601" s="261"/>
      <c r="G601" s="261" t="s">
        <v>170</v>
      </c>
      <c r="H601" s="261"/>
      <c r="I601" s="261"/>
      <c r="J601" s="261">
        <f t="shared" ref="J601:Q601" si="379" xml:space="preserve"> AVERAGE(J599:J600)</f>
        <v>0</v>
      </c>
      <c r="K601" s="261">
        <f t="shared" si="379"/>
        <v>0</v>
      </c>
      <c r="L601" s="261">
        <f t="shared" si="379"/>
        <v>0</v>
      </c>
      <c r="M601" s="261">
        <f t="shared" si="379"/>
        <v>38.375586806000335</v>
      </c>
      <c r="N601" s="261">
        <f t="shared" si="379"/>
        <v>34.852707937209509</v>
      </c>
      <c r="O601" s="261">
        <f t="shared" si="379"/>
        <v>31.653229348573603</v>
      </c>
      <c r="P601" s="261">
        <f t="shared" si="379"/>
        <v>28.747462894374593</v>
      </c>
      <c r="Q601" s="261">
        <f t="shared" si="379"/>
        <v>26.108445800670967</v>
      </c>
    </row>
    <row r="602" spans="1:17" s="503" customFormat="1" hidden="1" outlineLevel="2">
      <c r="A602" s="498"/>
      <c r="B602" s="499"/>
      <c r="C602" s="500"/>
      <c r="D602" s="501"/>
      <c r="E602" s="502"/>
      <c r="F602" s="502"/>
      <c r="G602" s="502"/>
      <c r="H602" s="502"/>
      <c r="I602" s="502"/>
      <c r="J602" s="502"/>
      <c r="K602" s="502"/>
      <c r="L602" s="502"/>
      <c r="M602" s="502"/>
      <c r="N602" s="502"/>
      <c r="O602" s="502"/>
      <c r="P602" s="502"/>
      <c r="Q602" s="502"/>
    </row>
    <row r="603" spans="1:17" hidden="1" outlineLevel="2">
      <c r="C603" s="86" t="s">
        <v>372</v>
      </c>
      <c r="F603" s="84"/>
      <c r="G603" s="84"/>
      <c r="H603" s="84"/>
      <c r="I603" s="84"/>
      <c r="J603" s="84"/>
      <c r="K603" s="84"/>
      <c r="L603" s="84"/>
      <c r="M603" s="84"/>
      <c r="N603" s="84"/>
      <c r="O603" s="84"/>
      <c r="P603" s="84"/>
      <c r="Q603" s="84"/>
    </row>
    <row r="604" spans="1:17" hidden="1" outlineLevel="2">
      <c r="E604" s="84" t="str">
        <f t="shared" ref="E604:Q604" si="380" xml:space="preserve"> E597</f>
        <v>Closing RCV (CPIH inflated RCV) - BR - real</v>
      </c>
      <c r="F604" s="84">
        <f t="shared" si="380"/>
        <v>0</v>
      </c>
      <c r="G604" s="84" t="str">
        <f t="shared" si="380"/>
        <v>£m</v>
      </c>
      <c r="H604" s="84">
        <f t="shared" si="380"/>
        <v>0</v>
      </c>
      <c r="I604" s="84">
        <f t="shared" si="380"/>
        <v>0</v>
      </c>
      <c r="J604" s="84">
        <f t="shared" si="380"/>
        <v>0</v>
      </c>
      <c r="K604" s="84">
        <f t="shared" si="380"/>
        <v>0</v>
      </c>
      <c r="L604" s="84">
        <f t="shared" si="380"/>
        <v>0</v>
      </c>
      <c r="M604" s="84">
        <f t="shared" si="380"/>
        <v>36.529407753075681</v>
      </c>
      <c r="N604" s="84">
        <f t="shared" si="380"/>
        <v>33.176008121343337</v>
      </c>
      <c r="O604" s="84">
        <f t="shared" si="380"/>
        <v>30.130450575803945</v>
      </c>
      <c r="P604" s="84">
        <f t="shared" si="380"/>
        <v>27.364475212945191</v>
      </c>
      <c r="Q604" s="84">
        <f t="shared" si="380"/>
        <v>24.852416388396783</v>
      </c>
    </row>
    <row r="605" spans="1:17" s="188" customFormat="1" hidden="1" outlineLevel="2">
      <c r="A605" s="184"/>
      <c r="B605" s="219"/>
      <c r="C605" s="186"/>
      <c r="D605" s="187"/>
      <c r="E605" s="182" t="str">
        <f xml:space="preserve"> Inp!E$166</f>
        <v>RCV CPI(H) bf balance - BR - real</v>
      </c>
      <c r="F605" s="182">
        <f xml:space="preserve"> Inp!F$166</f>
        <v>0</v>
      </c>
      <c r="G605" s="182" t="str">
        <f xml:space="preserve"> Inp!G$166</f>
        <v>£m</v>
      </c>
      <c r="H605" s="182">
        <f xml:space="preserve"> Inp!H$166</f>
        <v>0</v>
      </c>
      <c r="I605" s="182">
        <f xml:space="preserve"> Inp!I$166</f>
        <v>0</v>
      </c>
      <c r="J605" s="182">
        <f xml:space="preserve"> Inp!J$166</f>
        <v>0</v>
      </c>
      <c r="K605" s="182">
        <f xml:space="preserve"> Inp!K$166</f>
        <v>0</v>
      </c>
      <c r="L605" s="182">
        <f xml:space="preserve"> Inp!L$166</f>
        <v>0</v>
      </c>
      <c r="M605" s="182">
        <f xml:space="preserve"> Inp!M$166</f>
        <v>36.529407753075603</v>
      </c>
      <c r="N605" s="182">
        <f xml:space="preserve"> Inp!N$166</f>
        <v>33.176008121343301</v>
      </c>
      <c r="O605" s="182">
        <f xml:space="preserve"> Inp!O$166</f>
        <v>30.130450575804002</v>
      </c>
      <c r="P605" s="182">
        <f xml:space="preserve"> Inp!P$166</f>
        <v>27.364475212945202</v>
      </c>
      <c r="Q605" s="182">
        <f xml:space="preserve"> Inp!Q$166</f>
        <v>24.852416388396801</v>
      </c>
    </row>
    <row r="606" spans="1:17" s="188" customFormat="1" hidden="1" outlineLevel="2">
      <c r="A606" s="184"/>
      <c r="B606" s="219"/>
      <c r="C606" s="186"/>
      <c r="D606" s="187"/>
      <c r="E606" s="182" t="str">
        <f xml:space="preserve"> Inp!E$162</f>
        <v>RCV other adjustments balance - BR - real</v>
      </c>
      <c r="F606" s="182">
        <f xml:space="preserve"> Inp!F$162</f>
        <v>0</v>
      </c>
      <c r="G606" s="182" t="str">
        <f xml:space="preserve"> Inp!G$162</f>
        <v>£m</v>
      </c>
      <c r="H606" s="182">
        <f xml:space="preserve"> Inp!H$162</f>
        <v>0</v>
      </c>
      <c r="I606" s="182">
        <f xml:space="preserve"> Inp!I$162</f>
        <v>0</v>
      </c>
      <c r="J606" s="182">
        <f xml:space="preserve"> Inp!J$162</f>
        <v>0</v>
      </c>
      <c r="K606" s="182">
        <f xml:space="preserve"> Inp!K$162</f>
        <v>0</v>
      </c>
      <c r="L606" s="182">
        <f xml:space="preserve"> Inp!L$162</f>
        <v>0</v>
      </c>
      <c r="M606" s="182">
        <f xml:space="preserve"> Inp!M$162</f>
        <v>0</v>
      </c>
      <c r="N606" s="182">
        <f xml:space="preserve"> Inp!N$162</f>
        <v>0</v>
      </c>
      <c r="O606" s="182">
        <f xml:space="preserve"> Inp!O$162</f>
        <v>0</v>
      </c>
      <c r="P606" s="182">
        <f xml:space="preserve"> Inp!P$162</f>
        <v>0</v>
      </c>
      <c r="Q606" s="182">
        <f xml:space="preserve"> Inp!Q$162</f>
        <v>0</v>
      </c>
    </row>
    <row r="607" spans="1:17" s="241" customFormat="1" hidden="1" outlineLevel="2">
      <c r="A607" s="238"/>
      <c r="B607" s="221"/>
      <c r="C607" s="239"/>
      <c r="D607" s="240"/>
      <c r="E607" s="197" t="str">
        <f t="shared" ref="E607:Q607" si="381" xml:space="preserve"> E584</f>
        <v>Indexation on RCV - CPI(H) other adjustments balance - BR - real</v>
      </c>
      <c r="F607" s="197">
        <f t="shared" si="381"/>
        <v>0</v>
      </c>
      <c r="G607" s="197" t="str">
        <f t="shared" si="381"/>
        <v>£m</v>
      </c>
      <c r="H607" s="197">
        <f t="shared" si="381"/>
        <v>0</v>
      </c>
      <c r="I607" s="197">
        <f t="shared" si="381"/>
        <v>0</v>
      </c>
      <c r="J607" s="197">
        <f t="shared" si="381"/>
        <v>0</v>
      </c>
      <c r="K607" s="197">
        <f t="shared" si="381"/>
        <v>0</v>
      </c>
      <c r="L607" s="197">
        <f t="shared" si="381"/>
        <v>0</v>
      </c>
      <c r="M607" s="197">
        <f t="shared" si="381"/>
        <v>0</v>
      </c>
      <c r="N607" s="197">
        <f t="shared" si="381"/>
        <v>0</v>
      </c>
      <c r="O607" s="197">
        <f t="shared" si="381"/>
        <v>0</v>
      </c>
      <c r="P607" s="197">
        <f t="shared" si="381"/>
        <v>0</v>
      </c>
      <c r="Q607" s="197">
        <f t="shared" si="381"/>
        <v>0</v>
      </c>
    </row>
    <row r="608" spans="1:17" s="225" customFormat="1" hidden="1" outlineLevel="2">
      <c r="A608" s="220"/>
      <c r="B608" s="221"/>
      <c r="C608" s="222"/>
      <c r="D608" s="223"/>
      <c r="E608" s="224" t="s">
        <v>707</v>
      </c>
      <c r="G608" s="225" t="s">
        <v>570</v>
      </c>
      <c r="H608" s="248">
        <f xml:space="preserve"> SUM(J608:Q608)</f>
        <v>0</v>
      </c>
      <c r="I608" s="197"/>
      <c r="J608" s="225">
        <f xml:space="preserve"> IF(ROUND(J604,3) = ROUND((J605 + J606 + J607),3), 0, 1)</f>
        <v>0</v>
      </c>
      <c r="K608" s="225">
        <f t="shared" ref="K608" si="382" xml:space="preserve"> IF(ROUND(K604,3) = ROUND((K605 + K606 + K607),3), 0, 1)</f>
        <v>0</v>
      </c>
      <c r="L608" s="225">
        <f t="shared" ref="L608" si="383" xml:space="preserve"> IF(ROUND(L604,3) = ROUND((L605 + L606 + L607),3), 0, 1)</f>
        <v>0</v>
      </c>
      <c r="M608" s="225">
        <f xml:space="preserve"> IF(ROUND(M604,3) = ROUND((M605 + M606 + M607),3), 0, 1)</f>
        <v>0</v>
      </c>
      <c r="N608" s="225">
        <f t="shared" ref="N608" si="384" xml:space="preserve"> IF(ROUND(N604,3) = ROUND((N605 + N606 + N607),3), 0, 1)</f>
        <v>0</v>
      </c>
      <c r="O608" s="225">
        <f t="shared" ref="O608" si="385" xml:space="preserve"> IF(ROUND(O604,3) = ROUND((O605 + O606 + O607),3), 0, 1)</f>
        <v>0</v>
      </c>
      <c r="P608" s="225">
        <f t="shared" ref="P608" si="386" xml:space="preserve"> IF(ROUND(P604,3) = ROUND((P605 + P606 + P607),3), 0, 1)</f>
        <v>0</v>
      </c>
      <c r="Q608" s="225">
        <f t="shared" ref="Q608" si="387" xml:space="preserve"> IF(ROUND(Q604,3) = ROUND((Q605 + Q606 + Q607),3), 0, 1)</f>
        <v>0</v>
      </c>
    </row>
    <row r="609" spans="1:17" hidden="1" outlineLevel="2">
      <c r="F609" s="84"/>
      <c r="G609" s="84"/>
      <c r="H609" s="84"/>
      <c r="I609" s="84"/>
      <c r="J609" s="84"/>
      <c r="K609" s="84"/>
      <c r="L609" s="84"/>
      <c r="M609" s="84"/>
      <c r="N609" s="84"/>
      <c r="O609" s="84"/>
      <c r="P609" s="84"/>
      <c r="Q609" s="84"/>
    </row>
    <row r="610" spans="1:17" hidden="1" outlineLevel="2">
      <c r="F610" s="84"/>
      <c r="G610" s="84"/>
      <c r="H610" s="84"/>
      <c r="I610" s="84"/>
      <c r="J610" s="84"/>
      <c r="K610" s="84"/>
      <c r="L610" s="84"/>
      <c r="M610" s="84"/>
      <c r="N610" s="84"/>
      <c r="O610" s="84"/>
      <c r="P610" s="84"/>
      <c r="Q610" s="84"/>
    </row>
    <row r="611" spans="1:17" hidden="1" outlineLevel="1">
      <c r="F611" s="84"/>
      <c r="G611" s="84"/>
      <c r="H611" s="84"/>
      <c r="I611" s="84"/>
      <c r="J611" s="84"/>
      <c r="K611" s="84"/>
      <c r="L611" s="84"/>
      <c r="M611" s="84"/>
      <c r="N611" s="84"/>
      <c r="O611" s="84"/>
      <c r="P611" s="84"/>
      <c r="Q611" s="84"/>
    </row>
    <row r="612" spans="1:17" s="92" customFormat="1" hidden="1" outlineLevel="1" collapsed="1">
      <c r="A612" s="11"/>
      <c r="B612" s="12" t="s">
        <v>583</v>
      </c>
      <c r="C612" s="13"/>
      <c r="D612" s="14"/>
      <c r="E612" s="91"/>
      <c r="G612" s="93"/>
    </row>
    <row r="613" spans="1:17" s="92" customFormat="1" hidden="1" outlineLevel="2">
      <c r="A613" s="11"/>
      <c r="B613" s="12"/>
      <c r="C613" s="13"/>
      <c r="D613" s="115"/>
      <c r="E613" s="91"/>
      <c r="G613" s="93"/>
    </row>
    <row r="614" spans="1:17" s="231" customFormat="1" hidden="1" outlineLevel="2">
      <c r="A614" s="226"/>
      <c r="B614" s="227"/>
      <c r="C614" s="228"/>
      <c r="D614" s="229"/>
      <c r="E614" s="230" t="str">
        <f xml:space="preserve"> Inp!E$167</f>
        <v>RCV additions balance BEG - BR - nominal</v>
      </c>
      <c r="F614" s="230">
        <f xml:space="preserve"> Inp!F$167</f>
        <v>0</v>
      </c>
      <c r="G614" s="230" t="str">
        <f xml:space="preserve"> Inp!G$167</f>
        <v>£m</v>
      </c>
      <c r="H614" s="230">
        <f xml:space="preserve"> Inp!H$167</f>
        <v>0</v>
      </c>
      <c r="I614" s="230">
        <f xml:space="preserve"> Inp!I$167</f>
        <v>0</v>
      </c>
      <c r="J614" s="230">
        <f xml:space="preserve"> Inp!J$167</f>
        <v>0</v>
      </c>
      <c r="K614" s="230">
        <f xml:space="preserve"> Inp!K$167</f>
        <v>0</v>
      </c>
      <c r="L614" s="230">
        <f xml:space="preserve"> Inp!L$167</f>
        <v>0</v>
      </c>
      <c r="M614" s="230">
        <f xml:space="preserve"> Inp!M$167</f>
        <v>0</v>
      </c>
      <c r="N614" s="230">
        <f xml:space="preserve"> Inp!N$167</f>
        <v>4.5294736451888404</v>
      </c>
      <c r="O614" s="230">
        <f xml:space="preserve"> Inp!O$167</f>
        <v>9.1456758953900295</v>
      </c>
      <c r="P614" s="230">
        <f xml:space="preserve"> Inp!P$167</f>
        <v>14.0712775448101</v>
      </c>
      <c r="Q614" s="230">
        <f xml:space="preserve"> Inp!Q$167</f>
        <v>18.8135835463825</v>
      </c>
    </row>
    <row r="615" spans="1:17" s="231" customFormat="1" hidden="1" outlineLevel="2">
      <c r="A615" s="226"/>
      <c r="B615" s="227"/>
      <c r="C615" s="228"/>
      <c r="D615" s="229"/>
      <c r="E615" s="230" t="str">
        <f xml:space="preserve"> Inp!E$168</f>
        <v>Indexation of RCV additions b/f - BR - nominal</v>
      </c>
      <c r="F615" s="230">
        <f xml:space="preserve"> Inp!F$168</f>
        <v>0</v>
      </c>
      <c r="G615" s="230" t="str">
        <f xml:space="preserve"> Inp!G$168</f>
        <v>£m</v>
      </c>
      <c r="H615" s="230">
        <f xml:space="preserve"> Inp!H$168</f>
        <v>0</v>
      </c>
      <c r="I615" s="230">
        <f xml:space="preserve"> Inp!I$168</f>
        <v>0</v>
      </c>
      <c r="J615" s="230">
        <f xml:space="preserve"> Inp!J$168</f>
        <v>0</v>
      </c>
      <c r="K615" s="230">
        <f xml:space="preserve"> Inp!K$168</f>
        <v>0</v>
      </c>
      <c r="L615" s="230">
        <f xml:space="preserve"> Inp!L$168</f>
        <v>0</v>
      </c>
      <c r="M615" s="230">
        <f xml:space="preserve"> Inp!M$168</f>
        <v>0</v>
      </c>
      <c r="N615" s="230">
        <f xml:space="preserve"> Inp!N$168</f>
        <v>9.0779634285615807E-2</v>
      </c>
      <c r="O615" s="230">
        <f xml:space="preserve"> Inp!O$168</f>
        <v>0.18978422151721999</v>
      </c>
      <c r="P615" s="230">
        <f xml:space="preserve"> Inp!P$168</f>
        <v>0.29549682844101999</v>
      </c>
      <c r="Q615" s="230">
        <f xml:space="preserve"> Inp!Q$168</f>
        <v>0.39508525447406001</v>
      </c>
    </row>
    <row r="616" spans="1:17" s="231" customFormat="1" hidden="1" outlineLevel="2">
      <c r="A616" s="226"/>
      <c r="B616" s="227"/>
      <c r="C616" s="228"/>
      <c r="D616" s="229"/>
      <c r="E616" s="230" t="str">
        <f xml:space="preserve"> Inp!E$169</f>
        <v>Bio resources: Non-PAYG Totex - nominal</v>
      </c>
      <c r="F616" s="230">
        <f xml:space="preserve"> Inp!F$169</f>
        <v>0</v>
      </c>
      <c r="G616" s="230" t="str">
        <f xml:space="preserve"> Inp!G$169</f>
        <v>£m</v>
      </c>
      <c r="H616" s="230">
        <f xml:space="preserve"> Inp!H$169</f>
        <v>0</v>
      </c>
      <c r="I616" s="230">
        <f xml:space="preserve"> Inp!I$169</f>
        <v>0</v>
      </c>
      <c r="J616" s="230">
        <f xml:space="preserve"> Inp!J$169</f>
        <v>0</v>
      </c>
      <c r="K616" s="230">
        <f xml:space="preserve"> Inp!K$169</f>
        <v>0</v>
      </c>
      <c r="L616" s="230">
        <f xml:space="preserve"> Inp!L$169</f>
        <v>0</v>
      </c>
      <c r="M616" s="230">
        <f xml:space="preserve"> Inp!M$169</f>
        <v>4.6351551833696698</v>
      </c>
      <c r="N616" s="230">
        <f xml:space="preserve"> Inp!N$169</f>
        <v>4.8466088471752</v>
      </c>
      <c r="O616" s="230">
        <f xml:space="preserve"> Inp!O$169</f>
        <v>5.2819427028590002</v>
      </c>
      <c r="P616" s="230">
        <f xml:space="preserve"> Inp!P$169</f>
        <v>5.2209722518948496</v>
      </c>
      <c r="Q616" s="230">
        <f xml:space="preserve"> Inp!Q$169</f>
        <v>5.0327377310278498</v>
      </c>
    </row>
    <row r="617" spans="1:17" s="231" customFormat="1" hidden="1" outlineLevel="2">
      <c r="A617" s="226"/>
      <c r="B617" s="227"/>
      <c r="C617" s="228"/>
      <c r="D617" s="229"/>
      <c r="E617" s="230" t="str">
        <f xml:space="preserve"> Inp!E$170</f>
        <v>RCV additions depreciation - BR - nominal POS</v>
      </c>
      <c r="F617" s="230">
        <f xml:space="preserve"> Inp!F$170</f>
        <v>0</v>
      </c>
      <c r="G617" s="230" t="str">
        <f xml:space="preserve"> Inp!G$170</f>
        <v>£m</v>
      </c>
      <c r="H617" s="230">
        <f xml:space="preserve"> Inp!H$170</f>
        <v>0</v>
      </c>
      <c r="I617" s="230">
        <f xml:space="preserve"> Inp!I$170</f>
        <v>0</v>
      </c>
      <c r="J617" s="230">
        <f xml:space="preserve"> Inp!J$170</f>
        <v>0</v>
      </c>
      <c r="K617" s="230">
        <f xml:space="preserve"> Inp!K$170</f>
        <v>0</v>
      </c>
      <c r="L617" s="230">
        <f xml:space="preserve"> Inp!L$170</f>
        <v>0</v>
      </c>
      <c r="M617" s="230">
        <f xml:space="preserve"> Inp!M$170</f>
        <v>0.105681538180828</v>
      </c>
      <c r="N617" s="230">
        <f xml:space="preserve"> Inp!N$170</f>
        <v>0.32118623125962997</v>
      </c>
      <c r="O617" s="230">
        <f xml:space="preserve"> Inp!O$170</f>
        <v>0.54612527495615604</v>
      </c>
      <c r="P617" s="230">
        <f xml:space="preserve"> Inp!P$170</f>
        <v>0.77416307876345303</v>
      </c>
      <c r="Q617" s="230">
        <f xml:space="preserve"> Inp!Q$170</f>
        <v>0.99066171758649402</v>
      </c>
    </row>
    <row r="618" spans="1:17" s="260" customFormat="1" hidden="1" outlineLevel="2">
      <c r="A618" s="257"/>
      <c r="B618" s="258"/>
      <c r="C618" s="259"/>
      <c r="D618" s="256"/>
      <c r="E618" s="273" t="str">
        <f>Time!E$39</f>
        <v>Acquisition / initial balance date flag</v>
      </c>
      <c r="F618" s="273">
        <f>Time!F$39</f>
        <v>0</v>
      </c>
      <c r="G618" s="273" t="str">
        <f>Time!G$39</f>
        <v>flag</v>
      </c>
      <c r="H618" s="273">
        <f>Time!H$39</f>
        <v>1</v>
      </c>
      <c r="I618" s="273">
        <f>Time!I$39</f>
        <v>0</v>
      </c>
      <c r="J618" s="273">
        <f>Time!J$39</f>
        <v>0</v>
      </c>
      <c r="K618" s="273">
        <f>Time!K$39</f>
        <v>0</v>
      </c>
      <c r="L618" s="273">
        <f>Time!L$39</f>
        <v>1</v>
      </c>
      <c r="M618" s="273">
        <f>Time!M$39</f>
        <v>0</v>
      </c>
      <c r="N618" s="273">
        <f>Time!N$39</f>
        <v>0</v>
      </c>
      <c r="O618" s="273">
        <f>Time!O$39</f>
        <v>0</v>
      </c>
      <c r="P618" s="273">
        <f>Time!P$39</f>
        <v>0</v>
      </c>
      <c r="Q618" s="273">
        <f>Time!Q$39</f>
        <v>0</v>
      </c>
    </row>
    <row r="619" spans="1:17" s="260" customFormat="1" hidden="1" outlineLevel="2">
      <c r="A619" s="257"/>
      <c r="B619" s="258"/>
      <c r="C619" s="259"/>
      <c r="D619" s="256"/>
      <c r="E619" s="197" t="s">
        <v>708</v>
      </c>
      <c r="F619" s="279"/>
      <c r="G619" s="197" t="s">
        <v>170</v>
      </c>
      <c r="H619" s="279"/>
      <c r="I619" s="279"/>
      <c r="J619" s="279">
        <f t="shared" ref="J619" si="388" xml:space="preserve"> IF(J618 = 1, K614 * J618, 0)</f>
        <v>0</v>
      </c>
      <c r="K619" s="279">
        <f t="shared" ref="K619" si="389" xml:space="preserve"> IF(K618 = 1, L614 * K618, 0)</f>
        <v>0</v>
      </c>
      <c r="L619" s="279">
        <f xml:space="preserve"> IF(L618 = 1, M614 * L618, 0)</f>
        <v>0</v>
      </c>
      <c r="M619" s="279">
        <f t="shared" ref="M619" si="390" xml:space="preserve"> IF(M618 = 1, N614 * M618, 0)</f>
        <v>0</v>
      </c>
      <c r="N619" s="279">
        <f t="shared" ref="N619" si="391" xml:space="preserve"> IF(N618 = 1, O614 * N618, 0)</f>
        <v>0</v>
      </c>
      <c r="O619" s="279">
        <f t="shared" ref="O619" si="392" xml:space="preserve"> IF(O618 = 1, P614 * O618, 0)</f>
        <v>0</v>
      </c>
      <c r="P619" s="279">
        <f t="shared" ref="P619" si="393" xml:space="preserve"> IF(P618 = 1, Q614 * P618, 0)</f>
        <v>0</v>
      </c>
      <c r="Q619" s="279">
        <f t="shared" ref="Q619" si="394" xml:space="preserve"> IF(Q618 = 1, R614 * Q618, 0)</f>
        <v>0</v>
      </c>
    </row>
    <row r="620" spans="1:17" s="92" customFormat="1" hidden="1" outlineLevel="2">
      <c r="A620" s="11"/>
      <c r="B620" s="12"/>
      <c r="C620" s="13"/>
      <c r="D620" s="115"/>
      <c r="E620" s="91"/>
      <c r="G620" s="93"/>
    </row>
    <row r="621" spans="1:17" s="188" customFormat="1" hidden="1" outlineLevel="2">
      <c r="A621" s="184"/>
      <c r="B621" s="217"/>
      <c r="C621" s="186"/>
      <c r="D621" s="187"/>
      <c r="E621" s="182" t="str">
        <f>Index!E$85</f>
        <v>CPIH index (PR19FD) - FYA - inflate from FYA 2017-18</v>
      </c>
      <c r="F621" s="182">
        <f>Index!F$85</f>
        <v>0</v>
      </c>
      <c r="G621" s="182" t="str">
        <f>Index!G$85</f>
        <v>Factor</v>
      </c>
      <c r="H621" s="182">
        <f>Index!H$85</f>
        <v>0</v>
      </c>
      <c r="I621" s="182">
        <f>Index!I$85</f>
        <v>0</v>
      </c>
      <c r="J621" s="182">
        <f>Index!J$85</f>
        <v>1</v>
      </c>
      <c r="K621" s="182">
        <f>Index!K$85</f>
        <v>1.0212697905005599</v>
      </c>
      <c r="L621" s="182">
        <f>Index!L$85</f>
        <v>1.0416029201511179</v>
      </c>
      <c r="M621" s="182">
        <f>Index!M$85</f>
        <v>1.0622616980779827</v>
      </c>
      <c r="N621" s="182">
        <f>Index!N$85</f>
        <v>1.0835515290872799</v>
      </c>
      <c r="O621" s="182">
        <f>Index!O$85</f>
        <v>1.1060365794841869</v>
      </c>
      <c r="P621" s="182">
        <f>Index!P$85</f>
        <v>1.1292633476533553</v>
      </c>
      <c r="Q621" s="182">
        <f>Index!Q$85</f>
        <v>1.1529778779540774</v>
      </c>
    </row>
    <row r="622" spans="1:17" s="237" customFormat="1" hidden="1" outlineLevel="2">
      <c r="A622" s="232"/>
      <c r="B622" s="233"/>
      <c r="C622" s="234"/>
      <c r="D622" s="235"/>
      <c r="E622" s="236"/>
    </row>
    <row r="623" spans="1:17" s="237" customFormat="1" hidden="1" outlineLevel="2">
      <c r="A623" s="232"/>
      <c r="B623" s="233"/>
      <c r="C623" s="234"/>
      <c r="D623" s="235"/>
      <c r="E623" s="197" t="s">
        <v>709</v>
      </c>
      <c r="G623" s="237" t="s">
        <v>170</v>
      </c>
      <c r="J623" s="314">
        <f t="shared" ref="J623:Q623" si="395" xml:space="preserve"> J619 / J621</f>
        <v>0</v>
      </c>
      <c r="K623" s="314">
        <f t="shared" si="395"/>
        <v>0</v>
      </c>
      <c r="L623" s="314">
        <f xml:space="preserve"> L619 / L621</f>
        <v>0</v>
      </c>
      <c r="M623" s="314">
        <f t="shared" si="395"/>
        <v>0</v>
      </c>
      <c r="N623" s="314">
        <f t="shared" si="395"/>
        <v>0</v>
      </c>
      <c r="O623" s="314">
        <f t="shared" si="395"/>
        <v>0</v>
      </c>
      <c r="P623" s="314">
        <f t="shared" si="395"/>
        <v>0</v>
      </c>
      <c r="Q623" s="314">
        <f t="shared" si="395"/>
        <v>0</v>
      </c>
    </row>
    <row r="624" spans="1:17" s="237" customFormat="1" hidden="1" outlineLevel="2">
      <c r="A624" s="232"/>
      <c r="B624" s="233"/>
      <c r="C624" s="234"/>
      <c r="D624" s="235"/>
      <c r="E624" s="236" t="s">
        <v>710</v>
      </c>
      <c r="G624" s="237" t="s">
        <v>170</v>
      </c>
      <c r="J624" s="84">
        <f t="shared" ref="J624:Q624" si="396" xml:space="preserve"> J614 / J621</f>
        <v>0</v>
      </c>
      <c r="K624" s="84">
        <f t="shared" si="396"/>
        <v>0</v>
      </c>
      <c r="L624" s="84">
        <f t="shared" si="396"/>
        <v>0</v>
      </c>
      <c r="M624" s="84">
        <f t="shared" si="396"/>
        <v>0</v>
      </c>
      <c r="N624" s="84">
        <f t="shared" si="396"/>
        <v>4.1802106532065002</v>
      </c>
      <c r="O624" s="84">
        <f t="shared" si="396"/>
        <v>8.2688728971832219</v>
      </c>
      <c r="P624" s="84">
        <f t="shared" si="396"/>
        <v>12.460581116044061</v>
      </c>
      <c r="Q624" s="84">
        <f t="shared" si="396"/>
        <v>16.317384666362035</v>
      </c>
    </row>
    <row r="625" spans="1:17" s="237" customFormat="1" hidden="1" outlineLevel="2">
      <c r="A625" s="232"/>
      <c r="B625" s="233"/>
      <c r="C625" s="234"/>
      <c r="D625" s="235"/>
      <c r="E625" s="236" t="s">
        <v>711</v>
      </c>
      <c r="G625" s="237" t="s">
        <v>170</v>
      </c>
      <c r="J625" s="84">
        <f t="shared" ref="J625:Q625" si="397" xml:space="preserve"> J615 / J621</f>
        <v>0</v>
      </c>
      <c r="K625" s="84">
        <f t="shared" si="397"/>
        <v>0</v>
      </c>
      <c r="L625" s="84">
        <f t="shared" si="397"/>
        <v>0</v>
      </c>
      <c r="M625" s="84">
        <f t="shared" si="397"/>
        <v>0</v>
      </c>
      <c r="N625" s="84">
        <f t="shared" si="397"/>
        <v>8.3779711300009177E-2</v>
      </c>
      <c r="O625" s="84">
        <f t="shared" si="397"/>
        <v>0.1715894619016381</v>
      </c>
      <c r="P625" s="84">
        <f t="shared" si="397"/>
        <v>0.26167220343693226</v>
      </c>
      <c r="Q625" s="84">
        <f t="shared" si="397"/>
        <v>0.34266507799362661</v>
      </c>
    </row>
    <row r="626" spans="1:17" s="237" customFormat="1" hidden="1" outlineLevel="2">
      <c r="A626" s="232"/>
      <c r="B626" s="233"/>
      <c r="C626" s="234"/>
      <c r="D626" s="235"/>
      <c r="E626" s="236" t="s">
        <v>712</v>
      </c>
      <c r="G626" s="237" t="s">
        <v>170</v>
      </c>
      <c r="J626" s="84">
        <f t="shared" ref="J626:Q626" si="398" xml:space="preserve"> J616 / J621</f>
        <v>0</v>
      </c>
      <c r="K626" s="84">
        <f t="shared" si="398"/>
        <v>0</v>
      </c>
      <c r="L626" s="84">
        <f t="shared" si="398"/>
        <v>0</v>
      </c>
      <c r="M626" s="84">
        <f t="shared" si="398"/>
        <v>4.3634776550414553</v>
      </c>
      <c r="N626" s="84">
        <f t="shared" si="398"/>
        <v>4.4728918902986532</v>
      </c>
      <c r="O626" s="84">
        <f t="shared" si="398"/>
        <v>4.7755587842513272</v>
      </c>
      <c r="P626" s="84">
        <f t="shared" si="398"/>
        <v>4.6233434058974758</v>
      </c>
      <c r="Q626" s="84">
        <f t="shared" si="398"/>
        <v>4.3649907142696298</v>
      </c>
    </row>
    <row r="627" spans="1:17" s="237" customFormat="1" hidden="1" outlineLevel="2">
      <c r="A627" s="232"/>
      <c r="B627" s="233"/>
      <c r="C627" s="234"/>
      <c r="D627" s="235"/>
      <c r="E627" s="236" t="s">
        <v>713</v>
      </c>
      <c r="G627" s="237" t="s">
        <v>170</v>
      </c>
      <c r="J627" s="84">
        <f t="shared" ref="J627:Q627" si="399" xml:space="preserve"> J617 / J621</f>
        <v>0</v>
      </c>
      <c r="K627" s="84">
        <f t="shared" si="399"/>
        <v>0</v>
      </c>
      <c r="L627" s="84">
        <f t="shared" si="399"/>
        <v>0</v>
      </c>
      <c r="M627" s="84">
        <f t="shared" si="399"/>
        <v>9.9487290534944733E-2</v>
      </c>
      <c r="N627" s="84">
        <f t="shared" si="399"/>
        <v>0.2964198957203063</v>
      </c>
      <c r="O627" s="84">
        <f t="shared" si="399"/>
        <v>0.49376782385520013</v>
      </c>
      <c r="P627" s="84">
        <f t="shared" si="399"/>
        <v>0.68554698102279521</v>
      </c>
      <c r="Q627" s="84">
        <f t="shared" si="399"/>
        <v>0.85922005662796563</v>
      </c>
    </row>
    <row r="628" spans="1:17" s="237" customFormat="1" hidden="1" outlineLevel="2">
      <c r="A628" s="232"/>
      <c r="B628" s="233"/>
      <c r="C628" s="234"/>
      <c r="D628" s="235"/>
      <c r="E628" s="236"/>
      <c r="J628" s="84"/>
      <c r="K628" s="84"/>
      <c r="L628" s="84"/>
      <c r="M628" s="84"/>
      <c r="N628" s="84"/>
      <c r="O628" s="84"/>
      <c r="P628" s="84"/>
      <c r="Q628" s="84"/>
    </row>
    <row r="629" spans="1:17" s="237" customFormat="1" hidden="1" outlineLevel="2">
      <c r="A629" s="232"/>
      <c r="B629" s="233"/>
      <c r="C629" s="234"/>
      <c r="D629" s="235"/>
      <c r="E629" s="236" t="str">
        <f t="shared" ref="E629:Q629" si="400" xml:space="preserve"> E624</f>
        <v>RCV additions balance BEG - BR - real</v>
      </c>
      <c r="F629" s="236">
        <f t="shared" si="400"/>
        <v>0</v>
      </c>
      <c r="G629" s="236" t="str">
        <f t="shared" si="400"/>
        <v>£m</v>
      </c>
      <c r="H629" s="236">
        <f t="shared" si="400"/>
        <v>0</v>
      </c>
      <c r="I629" s="236">
        <f t="shared" si="400"/>
        <v>0</v>
      </c>
      <c r="J629" s="236">
        <f t="shared" si="400"/>
        <v>0</v>
      </c>
      <c r="K629" s="236">
        <f t="shared" si="400"/>
        <v>0</v>
      </c>
      <c r="L629" s="236">
        <f t="shared" si="400"/>
        <v>0</v>
      </c>
      <c r="M629" s="236">
        <f t="shared" si="400"/>
        <v>0</v>
      </c>
      <c r="N629" s="236">
        <f t="shared" si="400"/>
        <v>4.1802106532065002</v>
      </c>
      <c r="O629" s="236">
        <f t="shared" si="400"/>
        <v>8.2688728971832219</v>
      </c>
      <c r="P629" s="236">
        <f t="shared" si="400"/>
        <v>12.460581116044061</v>
      </c>
      <c r="Q629" s="236">
        <f t="shared" si="400"/>
        <v>16.317384666362035</v>
      </c>
    </row>
    <row r="630" spans="1:17" s="237" customFormat="1" hidden="1" outlineLevel="2">
      <c r="A630" s="232"/>
      <c r="B630" s="233"/>
      <c r="C630" s="234"/>
      <c r="D630" s="235" t="s">
        <v>565</v>
      </c>
      <c r="E630" s="236" t="str">
        <f t="shared" ref="E630:Q630" si="401" xml:space="preserve"> E625</f>
        <v>Indexation of RCV additions b/f - BR - real</v>
      </c>
      <c r="F630" s="236">
        <f t="shared" si="401"/>
        <v>0</v>
      </c>
      <c r="G630" s="236" t="str">
        <f t="shared" si="401"/>
        <v>£m</v>
      </c>
      <c r="H630" s="236">
        <f t="shared" si="401"/>
        <v>0</v>
      </c>
      <c r="I630" s="236">
        <f t="shared" si="401"/>
        <v>0</v>
      </c>
      <c r="J630" s="236">
        <f t="shared" si="401"/>
        <v>0</v>
      </c>
      <c r="K630" s="236">
        <f t="shared" si="401"/>
        <v>0</v>
      </c>
      <c r="L630" s="236">
        <f t="shared" si="401"/>
        <v>0</v>
      </c>
      <c r="M630" s="236">
        <f t="shared" si="401"/>
        <v>0</v>
      </c>
      <c r="N630" s="236">
        <f t="shared" si="401"/>
        <v>8.3779711300009177E-2</v>
      </c>
      <c r="O630" s="236">
        <f t="shared" si="401"/>
        <v>0.1715894619016381</v>
      </c>
      <c r="P630" s="236">
        <f t="shared" si="401"/>
        <v>0.26167220343693226</v>
      </c>
      <c r="Q630" s="236">
        <f t="shared" si="401"/>
        <v>0.34266507799362661</v>
      </c>
    </row>
    <row r="631" spans="1:17" hidden="1" outlineLevel="2">
      <c r="E631" s="212" t="s">
        <v>714</v>
      </c>
      <c r="F631" s="212"/>
      <c r="G631" s="212" t="s">
        <v>170</v>
      </c>
      <c r="H631" s="212"/>
      <c r="I631" s="212"/>
      <c r="J631" s="212">
        <f t="shared" ref="J631:Q631" si="402" xml:space="preserve"> SUM(J629:J630)</f>
        <v>0</v>
      </c>
      <c r="K631" s="212">
        <f t="shared" si="402"/>
        <v>0</v>
      </c>
      <c r="L631" s="212">
        <f t="shared" si="402"/>
        <v>0</v>
      </c>
      <c r="M631" s="212">
        <f t="shared" si="402"/>
        <v>0</v>
      </c>
      <c r="N631" s="212">
        <f t="shared" si="402"/>
        <v>4.2639903645065091</v>
      </c>
      <c r="O631" s="212">
        <f t="shared" si="402"/>
        <v>8.4404623590848598</v>
      </c>
      <c r="P631" s="212">
        <f t="shared" si="402"/>
        <v>12.722253319480993</v>
      </c>
      <c r="Q631" s="212">
        <f t="shared" si="402"/>
        <v>16.660049744355661</v>
      </c>
    </row>
    <row r="632" spans="1:17" s="237" customFormat="1" hidden="1" outlineLevel="2">
      <c r="A632" s="232"/>
      <c r="B632" s="233"/>
      <c r="C632" s="234"/>
      <c r="D632" s="235"/>
      <c r="E632" s="236"/>
      <c r="J632" s="84"/>
      <c r="K632" s="84"/>
      <c r="L632" s="84"/>
      <c r="M632" s="84"/>
      <c r="N632" s="84"/>
      <c r="O632" s="84"/>
      <c r="P632" s="84"/>
      <c r="Q632" s="84"/>
    </row>
    <row r="633" spans="1:17" s="237" customFormat="1" hidden="1" outlineLevel="2">
      <c r="A633" s="232"/>
      <c r="B633" s="233"/>
      <c r="C633" s="234"/>
      <c r="D633" s="235"/>
      <c r="E633" s="262" t="str">
        <f t="shared" ref="E633:Q633" si="403" xml:space="preserve"> E631</f>
        <v>Opening RCV (Post 2020 investment RCV) - BR - real</v>
      </c>
      <c r="F633" s="262">
        <f t="shared" si="403"/>
        <v>0</v>
      </c>
      <c r="G633" s="262" t="str">
        <f t="shared" si="403"/>
        <v>£m</v>
      </c>
      <c r="H633" s="262">
        <f t="shared" si="403"/>
        <v>0</v>
      </c>
      <c r="I633" s="262">
        <f t="shared" si="403"/>
        <v>0</v>
      </c>
      <c r="J633" s="262">
        <f t="shared" si="403"/>
        <v>0</v>
      </c>
      <c r="K633" s="262">
        <f t="shared" si="403"/>
        <v>0</v>
      </c>
      <c r="L633" s="262">
        <f t="shared" si="403"/>
        <v>0</v>
      </c>
      <c r="M633" s="262">
        <f t="shared" si="403"/>
        <v>0</v>
      </c>
      <c r="N633" s="262">
        <f t="shared" si="403"/>
        <v>4.2639903645065091</v>
      </c>
      <c r="O633" s="262">
        <f t="shared" si="403"/>
        <v>8.4404623590848598</v>
      </c>
      <c r="P633" s="262">
        <f t="shared" si="403"/>
        <v>12.722253319480993</v>
      </c>
      <c r="Q633" s="262">
        <f t="shared" si="403"/>
        <v>16.660049744355661</v>
      </c>
    </row>
    <row r="634" spans="1:17" s="237" customFormat="1" hidden="1" outlineLevel="2">
      <c r="A634" s="232"/>
      <c r="B634" s="233"/>
      <c r="C634" s="234"/>
      <c r="D634" s="235" t="s">
        <v>565</v>
      </c>
      <c r="E634" s="262" t="str">
        <f t="shared" ref="E634:Q634" si="404" xml:space="preserve"> E626</f>
        <v>Bio resources: Non-PAYG Totex - real</v>
      </c>
      <c r="F634" s="262">
        <f t="shared" si="404"/>
        <v>0</v>
      </c>
      <c r="G634" s="262" t="str">
        <f t="shared" si="404"/>
        <v>£m</v>
      </c>
      <c r="H634" s="262">
        <f t="shared" si="404"/>
        <v>0</v>
      </c>
      <c r="I634" s="262">
        <f t="shared" si="404"/>
        <v>0</v>
      </c>
      <c r="J634" s="262">
        <f t="shared" si="404"/>
        <v>0</v>
      </c>
      <c r="K634" s="262">
        <f t="shared" si="404"/>
        <v>0</v>
      </c>
      <c r="L634" s="262">
        <f t="shared" si="404"/>
        <v>0</v>
      </c>
      <c r="M634" s="262">
        <f t="shared" si="404"/>
        <v>4.3634776550414553</v>
      </c>
      <c r="N634" s="262">
        <f t="shared" si="404"/>
        <v>4.4728918902986532</v>
      </c>
      <c r="O634" s="262">
        <f t="shared" si="404"/>
        <v>4.7755587842513272</v>
      </c>
      <c r="P634" s="262">
        <f t="shared" si="404"/>
        <v>4.6233434058974758</v>
      </c>
      <c r="Q634" s="262">
        <f t="shared" si="404"/>
        <v>4.3649907142696298</v>
      </c>
    </row>
    <row r="635" spans="1:17" s="237" customFormat="1" hidden="1" outlineLevel="2">
      <c r="A635" s="232"/>
      <c r="B635" s="233"/>
      <c r="C635" s="234"/>
      <c r="D635" s="235" t="s">
        <v>473</v>
      </c>
      <c r="E635" s="262" t="str">
        <f t="shared" ref="E635:Q635" si="405" xml:space="preserve"> E627</f>
        <v>RCV additions depreciation - BR - real POS</v>
      </c>
      <c r="F635" s="262">
        <f t="shared" si="405"/>
        <v>0</v>
      </c>
      <c r="G635" s="262" t="str">
        <f t="shared" si="405"/>
        <v>£m</v>
      </c>
      <c r="H635" s="262">
        <f t="shared" si="405"/>
        <v>0</v>
      </c>
      <c r="I635" s="262">
        <f t="shared" si="405"/>
        <v>0</v>
      </c>
      <c r="J635" s="262">
        <f t="shared" si="405"/>
        <v>0</v>
      </c>
      <c r="K635" s="262">
        <f t="shared" si="405"/>
        <v>0</v>
      </c>
      <c r="L635" s="262">
        <f t="shared" si="405"/>
        <v>0</v>
      </c>
      <c r="M635" s="262">
        <f t="shared" si="405"/>
        <v>9.9487290534944733E-2</v>
      </c>
      <c r="N635" s="262">
        <f t="shared" si="405"/>
        <v>0.2964198957203063</v>
      </c>
      <c r="O635" s="262">
        <f t="shared" si="405"/>
        <v>0.49376782385520013</v>
      </c>
      <c r="P635" s="262">
        <f t="shared" si="405"/>
        <v>0.68554698102279521</v>
      </c>
      <c r="Q635" s="262">
        <f t="shared" si="405"/>
        <v>0.85922005662796563</v>
      </c>
    </row>
    <row r="636" spans="1:17" hidden="1" outlineLevel="2">
      <c r="E636" s="261" t="s">
        <v>715</v>
      </c>
      <c r="F636" s="261"/>
      <c r="G636" s="261" t="s">
        <v>170</v>
      </c>
      <c r="H636" s="261"/>
      <c r="I636" s="261"/>
      <c r="J636" s="261">
        <f t="shared" ref="J636:Q636" si="406" xml:space="preserve"> J633 + J634 - J635</f>
        <v>0</v>
      </c>
      <c r="K636" s="261">
        <f t="shared" si="406"/>
        <v>0</v>
      </c>
      <c r="L636" s="261">
        <f t="shared" si="406"/>
        <v>0</v>
      </c>
      <c r="M636" s="261">
        <f t="shared" si="406"/>
        <v>4.2639903645065109</v>
      </c>
      <c r="N636" s="261">
        <f t="shared" si="406"/>
        <v>8.4404623590848562</v>
      </c>
      <c r="O636" s="261">
        <f t="shared" si="406"/>
        <v>12.722253319480988</v>
      </c>
      <c r="P636" s="261">
        <f t="shared" si="406"/>
        <v>16.660049744355675</v>
      </c>
      <c r="Q636" s="261">
        <f t="shared" si="406"/>
        <v>20.165820401997326</v>
      </c>
    </row>
    <row r="637" spans="1:17" hidden="1" outlineLevel="2"/>
    <row r="638" spans="1:17" hidden="1" outlineLevel="2">
      <c r="E638" s="84" t="str">
        <f t="shared" ref="E638:Q638" si="407" xml:space="preserve"> E631</f>
        <v>Opening RCV (Post 2020 investment RCV) - BR - real</v>
      </c>
      <c r="F638" s="84">
        <f t="shared" si="407"/>
        <v>0</v>
      </c>
      <c r="G638" s="84" t="str">
        <f t="shared" si="407"/>
        <v>£m</v>
      </c>
      <c r="H638" s="84">
        <f t="shared" si="407"/>
        <v>0</v>
      </c>
      <c r="I638" s="84">
        <f t="shared" si="407"/>
        <v>0</v>
      </c>
      <c r="J638" s="84">
        <f t="shared" si="407"/>
        <v>0</v>
      </c>
      <c r="K638" s="84">
        <f t="shared" si="407"/>
        <v>0</v>
      </c>
      <c r="L638" s="84">
        <f t="shared" si="407"/>
        <v>0</v>
      </c>
      <c r="M638" s="84">
        <f t="shared" si="407"/>
        <v>0</v>
      </c>
      <c r="N638" s="84">
        <f t="shared" si="407"/>
        <v>4.2639903645065091</v>
      </c>
      <c r="O638" s="84">
        <f t="shared" si="407"/>
        <v>8.4404623590848598</v>
      </c>
      <c r="P638" s="84">
        <f t="shared" si="407"/>
        <v>12.722253319480993</v>
      </c>
      <c r="Q638" s="84">
        <f t="shared" si="407"/>
        <v>16.660049744355661</v>
      </c>
    </row>
    <row r="639" spans="1:17" hidden="1" outlineLevel="2">
      <c r="E639" s="84" t="str">
        <f t="shared" ref="E639:Q639" si="408" xml:space="preserve"> E636</f>
        <v>Closing RCV (Post 2020 investment RCV) - BR - real</v>
      </c>
      <c r="F639" s="84">
        <f t="shared" si="408"/>
        <v>0</v>
      </c>
      <c r="G639" s="84" t="str">
        <f t="shared" si="408"/>
        <v>£m</v>
      </c>
      <c r="H639" s="84">
        <f t="shared" si="408"/>
        <v>0</v>
      </c>
      <c r="I639" s="84">
        <f t="shared" si="408"/>
        <v>0</v>
      </c>
      <c r="J639" s="84">
        <f t="shared" si="408"/>
        <v>0</v>
      </c>
      <c r="K639" s="84">
        <f t="shared" si="408"/>
        <v>0</v>
      </c>
      <c r="L639" s="84">
        <f t="shared" si="408"/>
        <v>0</v>
      </c>
      <c r="M639" s="84">
        <f t="shared" si="408"/>
        <v>4.2639903645065109</v>
      </c>
      <c r="N639" s="84">
        <f t="shared" si="408"/>
        <v>8.4404623590848562</v>
      </c>
      <c r="O639" s="84">
        <f t="shared" si="408"/>
        <v>12.722253319480988</v>
      </c>
      <c r="P639" s="84">
        <f t="shared" si="408"/>
        <v>16.660049744355675</v>
      </c>
      <c r="Q639" s="84">
        <f t="shared" si="408"/>
        <v>20.165820401997326</v>
      </c>
    </row>
    <row r="640" spans="1:17" hidden="1" outlineLevel="2">
      <c r="E640" s="261" t="s">
        <v>716</v>
      </c>
      <c r="F640" s="261"/>
      <c r="G640" s="261" t="s">
        <v>170</v>
      </c>
      <c r="H640" s="261"/>
      <c r="I640" s="261"/>
      <c r="J640" s="261">
        <f t="shared" ref="J640:Q640" si="409" xml:space="preserve"> AVERAGE(J638:J639)</f>
        <v>0</v>
      </c>
      <c r="K640" s="261">
        <f t="shared" si="409"/>
        <v>0</v>
      </c>
      <c r="L640" s="261">
        <f t="shared" si="409"/>
        <v>0</v>
      </c>
      <c r="M640" s="261">
        <f t="shared" si="409"/>
        <v>2.1319951822532555</v>
      </c>
      <c r="N640" s="261">
        <f t="shared" si="409"/>
        <v>6.3522263617956831</v>
      </c>
      <c r="O640" s="261">
        <f t="shared" si="409"/>
        <v>10.581357839282923</v>
      </c>
      <c r="P640" s="261">
        <f t="shared" si="409"/>
        <v>14.691151531918333</v>
      </c>
      <c r="Q640" s="261">
        <f t="shared" si="409"/>
        <v>18.412935073176492</v>
      </c>
    </row>
    <row r="641" spans="1:17" hidden="1" outlineLevel="2">
      <c r="F641" s="84"/>
      <c r="G641" s="84"/>
      <c r="H641" s="84"/>
      <c r="I641" s="84"/>
      <c r="J641" s="84"/>
      <c r="K641" s="84"/>
      <c r="L641" s="84"/>
      <c r="M641" s="84"/>
      <c r="N641" s="84"/>
      <c r="O641" s="84"/>
      <c r="P641" s="84"/>
      <c r="Q641" s="84"/>
    </row>
    <row r="642" spans="1:17" hidden="1" outlineLevel="2">
      <c r="C642" s="86" t="s">
        <v>372</v>
      </c>
      <c r="F642" s="84"/>
      <c r="G642" s="84"/>
      <c r="H642" s="84"/>
      <c r="I642" s="84"/>
      <c r="J642" s="84"/>
      <c r="K642" s="84"/>
      <c r="L642" s="84"/>
      <c r="M642" s="84"/>
      <c r="N642" s="84"/>
      <c r="O642" s="84"/>
      <c r="P642" s="84"/>
      <c r="Q642" s="84"/>
    </row>
    <row r="643" spans="1:17" hidden="1" outlineLevel="2">
      <c r="E643" s="84" t="str">
        <f t="shared" ref="E643:Q643" si="410" xml:space="preserve"> E636</f>
        <v>Closing RCV (Post 2020 investment RCV) - BR - real</v>
      </c>
      <c r="F643" s="84">
        <f t="shared" si="410"/>
        <v>0</v>
      </c>
      <c r="G643" s="84" t="str">
        <f t="shared" si="410"/>
        <v>£m</v>
      </c>
      <c r="H643" s="84">
        <f t="shared" si="410"/>
        <v>0</v>
      </c>
      <c r="I643" s="84">
        <f t="shared" si="410"/>
        <v>0</v>
      </c>
      <c r="J643" s="84">
        <f t="shared" si="410"/>
        <v>0</v>
      </c>
      <c r="K643" s="84">
        <f t="shared" si="410"/>
        <v>0</v>
      </c>
      <c r="L643" s="84">
        <f t="shared" si="410"/>
        <v>0</v>
      </c>
      <c r="M643" s="84">
        <f t="shared" si="410"/>
        <v>4.2639903645065109</v>
      </c>
      <c r="N643" s="84">
        <f t="shared" si="410"/>
        <v>8.4404623590848562</v>
      </c>
      <c r="O643" s="84">
        <f t="shared" si="410"/>
        <v>12.722253319480988</v>
      </c>
      <c r="P643" s="84">
        <f t="shared" si="410"/>
        <v>16.660049744355675</v>
      </c>
      <c r="Q643" s="84">
        <f t="shared" si="410"/>
        <v>20.165820401997326</v>
      </c>
    </row>
    <row r="644" spans="1:17" s="188" customFormat="1" hidden="1" outlineLevel="2">
      <c r="A644" s="184"/>
      <c r="B644" s="219"/>
      <c r="C644" s="186"/>
      <c r="D644" s="187"/>
      <c r="E644" s="182" t="str">
        <f xml:space="preserve"> Inp!E$171</f>
        <v>RCV additions balance - BR - real</v>
      </c>
      <c r="F644" s="182">
        <f xml:space="preserve"> Inp!F$171</f>
        <v>0</v>
      </c>
      <c r="G644" s="182" t="str">
        <f xml:space="preserve"> Inp!G$171</f>
        <v>£m</v>
      </c>
      <c r="H644" s="182">
        <f xml:space="preserve"> Inp!H$171</f>
        <v>0</v>
      </c>
      <c r="I644" s="182">
        <f xml:space="preserve"> Inp!I$171</f>
        <v>0</v>
      </c>
      <c r="J644" s="182">
        <f xml:space="preserve"> Inp!J$171</f>
        <v>0</v>
      </c>
      <c r="K644" s="182">
        <f xml:space="preserve"> Inp!K$171</f>
        <v>0</v>
      </c>
      <c r="L644" s="182">
        <f xml:space="preserve"> Inp!L$171</f>
        <v>0</v>
      </c>
      <c r="M644" s="182">
        <f xml:space="preserve"> Inp!M$171</f>
        <v>4.26399036450651</v>
      </c>
      <c r="N644" s="182">
        <f xml:space="preserve"> Inp!N$171</f>
        <v>8.4404623590848598</v>
      </c>
      <c r="O644" s="182">
        <f xml:space="preserve"> Inp!O$171</f>
        <v>12.722253319481</v>
      </c>
      <c r="P644" s="182">
        <f xml:space="preserve"> Inp!P$171</f>
        <v>16.6600497443557</v>
      </c>
      <c r="Q644" s="182">
        <f xml:space="preserve"> Inp!Q$171</f>
        <v>20.165820401997301</v>
      </c>
    </row>
    <row r="645" spans="1:17" s="225" customFormat="1" hidden="1" outlineLevel="2">
      <c r="A645" s="220"/>
      <c r="B645" s="221"/>
      <c r="C645" s="222"/>
      <c r="D645" s="223"/>
      <c r="E645" s="224" t="s">
        <v>593</v>
      </c>
      <c r="G645" s="225" t="s">
        <v>570</v>
      </c>
      <c r="H645" s="248">
        <f xml:space="preserve"> SUM(J645:Q645)</f>
        <v>0</v>
      </c>
      <c r="I645" s="197"/>
      <c r="J645" s="225">
        <f t="shared" ref="J645:Q645" si="411" xml:space="preserve"> IF(ROUND(J643,3) = ROUND(J644,3), 0, 1)</f>
        <v>0</v>
      </c>
      <c r="K645" s="225">
        <f t="shared" si="411"/>
        <v>0</v>
      </c>
      <c r="L645" s="225">
        <f t="shared" si="411"/>
        <v>0</v>
      </c>
      <c r="M645" s="225">
        <f t="shared" si="411"/>
        <v>0</v>
      </c>
      <c r="N645" s="225">
        <f t="shared" si="411"/>
        <v>0</v>
      </c>
      <c r="O645" s="225">
        <f t="shared" si="411"/>
        <v>0</v>
      </c>
      <c r="P645" s="225">
        <f t="shared" si="411"/>
        <v>0</v>
      </c>
      <c r="Q645" s="225">
        <f t="shared" si="411"/>
        <v>0</v>
      </c>
    </row>
    <row r="646" spans="1:17" hidden="1" outlineLevel="2"/>
    <row r="647" spans="1:17" hidden="1" outlineLevel="2"/>
    <row r="648" spans="1:17" s="149" customFormat="1" hidden="1" outlineLevel="1">
      <c r="A648" s="144"/>
      <c r="B648" s="145"/>
      <c r="C648" s="146"/>
      <c r="D648" s="147"/>
      <c r="E648" s="148"/>
      <c r="G648" s="150"/>
    </row>
    <row r="649" spans="1:17" s="92" customFormat="1" hidden="1" outlineLevel="1" collapsed="1">
      <c r="A649" s="11"/>
      <c r="B649" s="12" t="s">
        <v>594</v>
      </c>
      <c r="C649" s="13"/>
      <c r="D649" s="14"/>
      <c r="E649" s="91"/>
      <c r="G649" s="93"/>
    </row>
    <row r="650" spans="1:17" s="92" customFormat="1" hidden="1" outlineLevel="2">
      <c r="A650" s="11"/>
      <c r="B650" s="12"/>
      <c r="C650" s="13"/>
      <c r="D650" s="115"/>
      <c r="E650" s="91"/>
      <c r="G650" s="93"/>
    </row>
    <row r="651" spans="1:17" s="92" customFormat="1" hidden="1" outlineLevel="2">
      <c r="A651" s="11"/>
      <c r="B651" s="12"/>
      <c r="C651" s="13"/>
      <c r="D651" s="115"/>
      <c r="E651" s="91" t="str">
        <f t="shared" ref="E651:Q651" si="412" xml:space="preserve"> E542</f>
        <v>RCV (RPI inflated RCV) 31 March 2020 post midnight adjustments - BR - real</v>
      </c>
      <c r="F651" s="91">
        <f t="shared" si="412"/>
        <v>0</v>
      </c>
      <c r="G651" s="91" t="str">
        <f t="shared" si="412"/>
        <v>£m</v>
      </c>
      <c r="H651" s="91">
        <f t="shared" si="412"/>
        <v>0</v>
      </c>
      <c r="I651" s="91">
        <f t="shared" si="412"/>
        <v>0</v>
      </c>
      <c r="J651" s="91">
        <f t="shared" si="412"/>
        <v>0</v>
      </c>
      <c r="K651" s="91">
        <f t="shared" si="412"/>
        <v>0</v>
      </c>
      <c r="L651" s="91">
        <f t="shared" si="412"/>
        <v>40.221765858924982</v>
      </c>
      <c r="M651" s="91">
        <f t="shared" si="412"/>
        <v>0</v>
      </c>
      <c r="N651" s="91">
        <f t="shared" si="412"/>
        <v>0</v>
      </c>
      <c r="O651" s="91">
        <f t="shared" si="412"/>
        <v>0</v>
      </c>
      <c r="P651" s="91">
        <f t="shared" si="412"/>
        <v>0</v>
      </c>
      <c r="Q651" s="91">
        <f t="shared" si="412"/>
        <v>0</v>
      </c>
    </row>
    <row r="652" spans="1:17" s="92" customFormat="1" hidden="1" outlineLevel="2">
      <c r="A652" s="11"/>
      <c r="B652" s="12"/>
      <c r="C652" s="13"/>
      <c r="D652" s="115"/>
      <c r="E652" s="91" t="str">
        <f t="shared" ref="E652:Q652" si="413" xml:space="preserve"> E581</f>
        <v>RCV (CPIH inflated RCV) 31 March 2020 post midnight adjustments - BR - real</v>
      </c>
      <c r="F652" s="91">
        <f t="shared" si="413"/>
        <v>0</v>
      </c>
      <c r="G652" s="91" t="str">
        <f t="shared" si="413"/>
        <v>£m</v>
      </c>
      <c r="H652" s="91">
        <f t="shared" si="413"/>
        <v>0</v>
      </c>
      <c r="I652" s="91">
        <f t="shared" si="413"/>
        <v>0</v>
      </c>
      <c r="J652" s="91">
        <f t="shared" si="413"/>
        <v>0</v>
      </c>
      <c r="K652" s="91">
        <f t="shared" si="413"/>
        <v>0</v>
      </c>
      <c r="L652" s="91">
        <f t="shared" si="413"/>
        <v>40.221765858924982</v>
      </c>
      <c r="M652" s="91">
        <f t="shared" si="413"/>
        <v>0</v>
      </c>
      <c r="N652" s="91">
        <f t="shared" si="413"/>
        <v>0</v>
      </c>
      <c r="O652" s="91">
        <f t="shared" si="413"/>
        <v>0</v>
      </c>
      <c r="P652" s="91">
        <f t="shared" si="413"/>
        <v>0</v>
      </c>
      <c r="Q652" s="91">
        <f t="shared" si="413"/>
        <v>0</v>
      </c>
    </row>
    <row r="653" spans="1:17" s="92" customFormat="1" hidden="1" outlineLevel="2">
      <c r="A653" s="11"/>
      <c r="B653" s="12"/>
      <c r="C653" s="13"/>
      <c r="D653" s="115"/>
      <c r="E653" s="91" t="str">
        <f t="shared" ref="E653:Q653" si="414" xml:space="preserve"> E623</f>
        <v>RCV (post 2020 investment RCV) 31 March 2020 post midnight adjustments - BR - real</v>
      </c>
      <c r="F653" s="91">
        <f t="shared" si="414"/>
        <v>0</v>
      </c>
      <c r="G653" s="91" t="str">
        <f t="shared" si="414"/>
        <v>£m</v>
      </c>
      <c r="H653" s="91">
        <f t="shared" si="414"/>
        <v>0</v>
      </c>
      <c r="I653" s="91">
        <f t="shared" si="414"/>
        <v>0</v>
      </c>
      <c r="J653" s="91">
        <f t="shared" si="414"/>
        <v>0</v>
      </c>
      <c r="K653" s="91">
        <f t="shared" si="414"/>
        <v>0</v>
      </c>
      <c r="L653" s="91">
        <f t="shared" si="414"/>
        <v>0</v>
      </c>
      <c r="M653" s="91">
        <f t="shared" si="414"/>
        <v>0</v>
      </c>
      <c r="N653" s="91">
        <f t="shared" si="414"/>
        <v>0</v>
      </c>
      <c r="O653" s="91">
        <f t="shared" si="414"/>
        <v>0</v>
      </c>
      <c r="P653" s="91">
        <f t="shared" si="414"/>
        <v>0</v>
      </c>
      <c r="Q653" s="91">
        <f t="shared" si="414"/>
        <v>0</v>
      </c>
    </row>
    <row r="654" spans="1:17" s="315" customFormat="1" hidden="1" outlineLevel="2">
      <c r="A654" s="311"/>
      <c r="B654" s="312"/>
      <c r="C654" s="313"/>
      <c r="D654" s="251"/>
      <c r="E654" s="317" t="s">
        <v>717</v>
      </c>
      <c r="F654" s="317"/>
      <c r="G654" s="317" t="s">
        <v>170</v>
      </c>
      <c r="H654" s="317"/>
      <c r="I654" s="317"/>
      <c r="J654" s="317">
        <f t="shared" ref="J654:Q654" si="415" xml:space="preserve"> SUM(J651:J653)</f>
        <v>0</v>
      </c>
      <c r="K654" s="317">
        <f t="shared" si="415"/>
        <v>0</v>
      </c>
      <c r="L654" s="317">
        <f t="shared" si="415"/>
        <v>80.443531717849964</v>
      </c>
      <c r="M654" s="317">
        <f t="shared" si="415"/>
        <v>0</v>
      </c>
      <c r="N654" s="317">
        <f t="shared" si="415"/>
        <v>0</v>
      </c>
      <c r="O654" s="317">
        <f t="shared" si="415"/>
        <v>0</v>
      </c>
      <c r="P654" s="317">
        <f t="shared" si="415"/>
        <v>0</v>
      </c>
      <c r="Q654" s="317">
        <f t="shared" si="415"/>
        <v>0</v>
      </c>
    </row>
    <row r="655" spans="1:17" s="92" customFormat="1" hidden="1" outlineLevel="2">
      <c r="A655" s="11"/>
      <c r="B655" s="12"/>
      <c r="C655" s="13"/>
      <c r="D655" s="115"/>
      <c r="E655" s="91"/>
      <c r="G655" s="93"/>
    </row>
    <row r="656" spans="1:17" s="98" customFormat="1" hidden="1" outlineLevel="2">
      <c r="A656" s="94"/>
      <c r="B656" s="95"/>
      <c r="C656" s="96"/>
      <c r="D656" s="97"/>
      <c r="E656" s="84" t="str">
        <f t="shared" ref="E656:Q656" si="416" xml:space="preserve"> E549</f>
        <v>Opening RCV (RPI inflated RCV) - BR - real</v>
      </c>
      <c r="F656" s="84">
        <f t="shared" si="416"/>
        <v>0</v>
      </c>
      <c r="G656" s="84" t="str">
        <f t="shared" si="416"/>
        <v>£m</v>
      </c>
      <c r="H656" s="84">
        <f t="shared" si="416"/>
        <v>0</v>
      </c>
      <c r="I656" s="84">
        <f t="shared" si="416"/>
        <v>0</v>
      </c>
      <c r="J656" s="84">
        <f t="shared" si="416"/>
        <v>0</v>
      </c>
      <c r="K656" s="84">
        <f t="shared" si="416"/>
        <v>0</v>
      </c>
      <c r="L656" s="84">
        <f t="shared" si="416"/>
        <v>0</v>
      </c>
      <c r="M656" s="84">
        <f t="shared" si="416"/>
        <v>40.396264152709449</v>
      </c>
      <c r="N656" s="84">
        <f t="shared" si="416"/>
        <v>37.031216404473362</v>
      </c>
      <c r="O656" s="84">
        <f t="shared" si="416"/>
        <v>33.986022262938477</v>
      </c>
      <c r="P656" s="84">
        <f t="shared" si="416"/>
        <v>31.198649160249918</v>
      </c>
      <c r="Q656" s="84">
        <f t="shared" si="416"/>
        <v>28.639883240640309</v>
      </c>
    </row>
    <row r="657" spans="1:17" hidden="1" outlineLevel="2">
      <c r="D657" s="83" t="s">
        <v>565</v>
      </c>
      <c r="E657" s="84" t="str">
        <f t="shared" ref="E657:Q657" si="417" xml:space="preserve"> E592</f>
        <v>Opening RCV (CPIH inflated RCV) - BR - real</v>
      </c>
      <c r="F657" s="84">
        <f t="shared" si="417"/>
        <v>0</v>
      </c>
      <c r="G657" s="84" t="str">
        <f t="shared" si="417"/>
        <v>£m</v>
      </c>
      <c r="H657" s="84">
        <f t="shared" si="417"/>
        <v>0</v>
      </c>
      <c r="I657" s="84">
        <f t="shared" si="417"/>
        <v>0</v>
      </c>
      <c r="J657" s="84">
        <f t="shared" si="417"/>
        <v>0</v>
      </c>
      <c r="K657" s="84">
        <f t="shared" si="417"/>
        <v>0</v>
      </c>
      <c r="L657" s="84">
        <f t="shared" si="417"/>
        <v>0</v>
      </c>
      <c r="M657" s="84">
        <f t="shared" si="417"/>
        <v>40.221765858924989</v>
      </c>
      <c r="N657" s="84">
        <f t="shared" si="417"/>
        <v>36.529407753075681</v>
      </c>
      <c r="O657" s="84">
        <f t="shared" si="417"/>
        <v>33.176008121343258</v>
      </c>
      <c r="P657" s="84">
        <f t="shared" si="417"/>
        <v>30.130450575803998</v>
      </c>
      <c r="Q657" s="84">
        <f t="shared" si="417"/>
        <v>27.364475212945152</v>
      </c>
    </row>
    <row r="658" spans="1:17" hidden="1" outlineLevel="2">
      <c r="D658" s="83" t="s">
        <v>565</v>
      </c>
      <c r="E658" s="84" t="str">
        <f t="shared" ref="E658:Q658" si="418" xml:space="preserve"> E631</f>
        <v>Opening RCV (Post 2020 investment RCV) - BR - real</v>
      </c>
      <c r="F658" s="84">
        <f t="shared" si="418"/>
        <v>0</v>
      </c>
      <c r="G658" s="84" t="str">
        <f t="shared" si="418"/>
        <v>£m</v>
      </c>
      <c r="H658" s="84">
        <f t="shared" si="418"/>
        <v>0</v>
      </c>
      <c r="I658" s="84">
        <f t="shared" si="418"/>
        <v>0</v>
      </c>
      <c r="J658" s="84">
        <f t="shared" si="418"/>
        <v>0</v>
      </c>
      <c r="K658" s="84">
        <f t="shared" si="418"/>
        <v>0</v>
      </c>
      <c r="L658" s="84">
        <f t="shared" si="418"/>
        <v>0</v>
      </c>
      <c r="M658" s="84">
        <f t="shared" si="418"/>
        <v>0</v>
      </c>
      <c r="N658" s="84">
        <f t="shared" si="418"/>
        <v>4.2639903645065091</v>
      </c>
      <c r="O658" s="84">
        <f t="shared" si="418"/>
        <v>8.4404623590848598</v>
      </c>
      <c r="P658" s="84">
        <f t="shared" si="418"/>
        <v>12.722253319480993</v>
      </c>
      <c r="Q658" s="84">
        <f t="shared" si="418"/>
        <v>16.660049744355661</v>
      </c>
    </row>
    <row r="659" spans="1:17" s="315" customFormat="1" hidden="1" outlineLevel="2">
      <c r="A659" s="311"/>
      <c r="B659" s="312"/>
      <c r="C659" s="313"/>
      <c r="D659" s="251"/>
      <c r="E659" s="317" t="s">
        <v>718</v>
      </c>
      <c r="F659" s="317"/>
      <c r="G659" s="317" t="s">
        <v>170</v>
      </c>
      <c r="H659" s="317"/>
      <c r="I659" s="317"/>
      <c r="J659" s="317">
        <f t="shared" ref="J659:Q659" si="419" xml:space="preserve"> SUM(J656:J658)</f>
        <v>0</v>
      </c>
      <c r="K659" s="317">
        <f t="shared" si="419"/>
        <v>0</v>
      </c>
      <c r="L659" s="317">
        <f t="shared" si="419"/>
        <v>0</v>
      </c>
      <c r="M659" s="317">
        <f t="shared" si="419"/>
        <v>80.618030011634431</v>
      </c>
      <c r="N659" s="317">
        <f t="shared" si="419"/>
        <v>77.824614522055555</v>
      </c>
      <c r="O659" s="317">
        <f t="shared" si="419"/>
        <v>75.602492743366597</v>
      </c>
      <c r="P659" s="317">
        <f t="shared" si="419"/>
        <v>74.051353055534918</v>
      </c>
      <c r="Q659" s="317">
        <f t="shared" si="419"/>
        <v>72.664408197941128</v>
      </c>
    </row>
    <row r="660" spans="1:17" hidden="1" outlineLevel="2">
      <c r="F660" s="84"/>
      <c r="G660" s="84"/>
      <c r="H660" s="84"/>
      <c r="I660" s="84"/>
      <c r="J660" s="84"/>
      <c r="K660" s="84"/>
      <c r="L660" s="84"/>
      <c r="M660" s="84"/>
      <c r="N660" s="84"/>
      <c r="O660" s="84"/>
      <c r="P660" s="84"/>
      <c r="Q660" s="84"/>
    </row>
    <row r="661" spans="1:17" s="98" customFormat="1" hidden="1" outlineLevel="2">
      <c r="A661" s="94"/>
      <c r="B661" s="95"/>
      <c r="C661" s="96"/>
      <c r="D661" s="97"/>
      <c r="E661" s="84" t="str">
        <f t="shared" ref="E661:Q661" si="420" xml:space="preserve"> E553</f>
        <v>Closing RCV (RPI inflated RCV) - BR - real</v>
      </c>
      <c r="F661" s="84">
        <f t="shared" si="420"/>
        <v>0</v>
      </c>
      <c r="G661" s="84" t="str">
        <f t="shared" si="420"/>
        <v>£m</v>
      </c>
      <c r="H661" s="84">
        <f t="shared" si="420"/>
        <v>0</v>
      </c>
      <c r="I661" s="84">
        <f t="shared" si="420"/>
        <v>0</v>
      </c>
      <c r="J661" s="84">
        <f t="shared" si="420"/>
        <v>0</v>
      </c>
      <c r="K661" s="84">
        <f t="shared" si="420"/>
        <v>0</v>
      </c>
      <c r="L661" s="84">
        <f t="shared" si="420"/>
        <v>0</v>
      </c>
      <c r="M661" s="84">
        <f t="shared" si="420"/>
        <v>36.687887103490723</v>
      </c>
      <c r="N661" s="84">
        <f t="shared" si="420"/>
        <v>33.631750738542706</v>
      </c>
      <c r="O661" s="84">
        <f t="shared" si="420"/>
        <v>30.866105419200728</v>
      </c>
      <c r="P661" s="84">
        <f t="shared" si="420"/>
        <v>28.334613167338979</v>
      </c>
      <c r="Q661" s="84">
        <f t="shared" si="420"/>
        <v>26.010741959149531</v>
      </c>
    </row>
    <row r="662" spans="1:17" hidden="1" outlineLevel="2">
      <c r="D662" s="83" t="s">
        <v>565</v>
      </c>
      <c r="E662" s="84" t="str">
        <f t="shared" ref="E662:Q662" si="421" xml:space="preserve"> E597</f>
        <v>Closing RCV (CPIH inflated RCV) - BR - real</v>
      </c>
      <c r="F662" s="84">
        <f t="shared" si="421"/>
        <v>0</v>
      </c>
      <c r="G662" s="84" t="str">
        <f t="shared" si="421"/>
        <v>£m</v>
      </c>
      <c r="H662" s="84">
        <f t="shared" si="421"/>
        <v>0</v>
      </c>
      <c r="I662" s="84">
        <f t="shared" si="421"/>
        <v>0</v>
      </c>
      <c r="J662" s="84">
        <f t="shared" si="421"/>
        <v>0</v>
      </c>
      <c r="K662" s="84">
        <f t="shared" si="421"/>
        <v>0</v>
      </c>
      <c r="L662" s="84">
        <f t="shared" si="421"/>
        <v>0</v>
      </c>
      <c r="M662" s="84">
        <f t="shared" si="421"/>
        <v>36.529407753075681</v>
      </c>
      <c r="N662" s="84">
        <f t="shared" si="421"/>
        <v>33.176008121343337</v>
      </c>
      <c r="O662" s="84">
        <f t="shared" si="421"/>
        <v>30.130450575803945</v>
      </c>
      <c r="P662" s="84">
        <f t="shared" si="421"/>
        <v>27.364475212945191</v>
      </c>
      <c r="Q662" s="84">
        <f t="shared" si="421"/>
        <v>24.852416388396783</v>
      </c>
    </row>
    <row r="663" spans="1:17" hidden="1" outlineLevel="2">
      <c r="D663" s="83" t="s">
        <v>565</v>
      </c>
      <c r="E663" s="84" t="str">
        <f t="shared" ref="E663:Q663" si="422" xml:space="preserve"> E636</f>
        <v>Closing RCV (Post 2020 investment RCV) - BR - real</v>
      </c>
      <c r="F663" s="84">
        <f t="shared" si="422"/>
        <v>0</v>
      </c>
      <c r="G663" s="84" t="str">
        <f t="shared" si="422"/>
        <v>£m</v>
      </c>
      <c r="H663" s="84">
        <f t="shared" si="422"/>
        <v>0</v>
      </c>
      <c r="I663" s="84">
        <f t="shared" si="422"/>
        <v>0</v>
      </c>
      <c r="J663" s="84">
        <f t="shared" si="422"/>
        <v>0</v>
      </c>
      <c r="K663" s="84">
        <f t="shared" si="422"/>
        <v>0</v>
      </c>
      <c r="L663" s="84">
        <f t="shared" si="422"/>
        <v>0</v>
      </c>
      <c r="M663" s="84">
        <f t="shared" si="422"/>
        <v>4.2639903645065109</v>
      </c>
      <c r="N663" s="84">
        <f t="shared" si="422"/>
        <v>8.4404623590848562</v>
      </c>
      <c r="O663" s="84">
        <f t="shared" si="422"/>
        <v>12.722253319480988</v>
      </c>
      <c r="P663" s="84">
        <f t="shared" si="422"/>
        <v>16.660049744355675</v>
      </c>
      <c r="Q663" s="84">
        <f t="shared" si="422"/>
        <v>20.165820401997326</v>
      </c>
    </row>
    <row r="664" spans="1:17" hidden="1" outlineLevel="2">
      <c r="E664" s="212" t="s">
        <v>719</v>
      </c>
      <c r="F664" s="212"/>
      <c r="G664" s="212" t="s">
        <v>170</v>
      </c>
      <c r="H664" s="212"/>
      <c r="I664" s="212"/>
      <c r="J664" s="212">
        <f t="shared" ref="J664" si="423" xml:space="preserve"> SUM(J661:J663)</f>
        <v>0</v>
      </c>
      <c r="K664" s="212">
        <f t="shared" ref="K664:Q664" si="424" xml:space="preserve"> SUM(K661:K663)</f>
        <v>0</v>
      </c>
      <c r="L664" s="212">
        <f t="shared" si="424"/>
        <v>0</v>
      </c>
      <c r="M664" s="212">
        <f t="shared" si="424"/>
        <v>77.481285221072923</v>
      </c>
      <c r="N664" s="212">
        <f t="shared" si="424"/>
        <v>75.248221218970897</v>
      </c>
      <c r="O664" s="212">
        <f t="shared" si="424"/>
        <v>73.718809314485654</v>
      </c>
      <c r="P664" s="212">
        <f t="shared" si="424"/>
        <v>72.359138124639841</v>
      </c>
      <c r="Q664" s="212">
        <f t="shared" si="424"/>
        <v>71.02897874954364</v>
      </c>
    </row>
    <row r="665" spans="1:17" s="149" customFormat="1" hidden="1" outlineLevel="2">
      <c r="A665" s="144"/>
      <c r="B665" s="145"/>
      <c r="C665" s="146"/>
      <c r="D665" s="147"/>
      <c r="E665" s="148"/>
      <c r="G665" s="150"/>
    </row>
    <row r="666" spans="1:17" hidden="1" outlineLevel="2">
      <c r="E666" s="84" t="str">
        <f t="shared" ref="E666:Q666" si="425" xml:space="preserve"> E659</f>
        <v>Total: Opening RCV - BR - real</v>
      </c>
      <c r="F666" s="84">
        <f t="shared" si="425"/>
        <v>0</v>
      </c>
      <c r="G666" s="84" t="str">
        <f t="shared" si="425"/>
        <v>£m</v>
      </c>
      <c r="H666" s="84">
        <f t="shared" si="425"/>
        <v>0</v>
      </c>
      <c r="I666" s="84">
        <f t="shared" si="425"/>
        <v>0</v>
      </c>
      <c r="J666" s="84">
        <f t="shared" si="425"/>
        <v>0</v>
      </c>
      <c r="K666" s="84">
        <f t="shared" si="425"/>
        <v>0</v>
      </c>
      <c r="L666" s="84">
        <f t="shared" si="425"/>
        <v>0</v>
      </c>
      <c r="M666" s="84">
        <f t="shared" si="425"/>
        <v>80.618030011634431</v>
      </c>
      <c r="N666" s="84">
        <f t="shared" si="425"/>
        <v>77.824614522055555</v>
      </c>
      <c r="O666" s="84">
        <f t="shared" si="425"/>
        <v>75.602492743366597</v>
      </c>
      <c r="P666" s="84">
        <f t="shared" si="425"/>
        <v>74.051353055534918</v>
      </c>
      <c r="Q666" s="84">
        <f t="shared" si="425"/>
        <v>72.664408197941128</v>
      </c>
    </row>
    <row r="667" spans="1:17" hidden="1" outlineLevel="2">
      <c r="E667" s="84" t="str">
        <f t="shared" ref="E667:Q667" si="426" xml:space="preserve"> E664</f>
        <v>Total: Closing RCV - BR - real</v>
      </c>
      <c r="F667" s="84">
        <f t="shared" si="426"/>
        <v>0</v>
      </c>
      <c r="G667" s="84" t="str">
        <f t="shared" si="426"/>
        <v>£m</v>
      </c>
      <c r="H667" s="84">
        <f t="shared" si="426"/>
        <v>0</v>
      </c>
      <c r="I667" s="84">
        <f t="shared" si="426"/>
        <v>0</v>
      </c>
      <c r="J667" s="84">
        <f t="shared" si="426"/>
        <v>0</v>
      </c>
      <c r="K667" s="84">
        <f t="shared" si="426"/>
        <v>0</v>
      </c>
      <c r="L667" s="84">
        <f t="shared" si="426"/>
        <v>0</v>
      </c>
      <c r="M667" s="84">
        <f t="shared" si="426"/>
        <v>77.481285221072923</v>
      </c>
      <c r="N667" s="84">
        <f t="shared" si="426"/>
        <v>75.248221218970897</v>
      </c>
      <c r="O667" s="84">
        <f t="shared" si="426"/>
        <v>73.718809314485654</v>
      </c>
      <c r="P667" s="84">
        <f t="shared" si="426"/>
        <v>72.359138124639841</v>
      </c>
      <c r="Q667" s="84">
        <f t="shared" si="426"/>
        <v>71.02897874954364</v>
      </c>
    </row>
    <row r="668" spans="1:17" hidden="1" outlineLevel="2">
      <c r="E668" s="212" t="s">
        <v>720</v>
      </c>
      <c r="F668" s="212"/>
      <c r="G668" s="212" t="s">
        <v>170</v>
      </c>
      <c r="H668" s="212"/>
      <c r="I668" s="212"/>
      <c r="J668" s="212">
        <f t="shared" ref="J668:Q668" si="427" xml:space="preserve"> AVERAGE(J666:J667)</f>
        <v>0</v>
      </c>
      <c r="K668" s="212">
        <f t="shared" si="427"/>
        <v>0</v>
      </c>
      <c r="L668" s="212">
        <f t="shared" si="427"/>
        <v>0</v>
      </c>
      <c r="M668" s="212">
        <f t="shared" si="427"/>
        <v>79.04965761635367</v>
      </c>
      <c r="N668" s="212">
        <f t="shared" si="427"/>
        <v>76.536417870513219</v>
      </c>
      <c r="O668" s="212">
        <f t="shared" si="427"/>
        <v>74.660651028926125</v>
      </c>
      <c r="P668" s="212">
        <f t="shared" si="427"/>
        <v>73.205245590087372</v>
      </c>
      <c r="Q668" s="212">
        <f t="shared" si="427"/>
        <v>71.846693473742391</v>
      </c>
    </row>
    <row r="669" spans="1:17" hidden="1" outlineLevel="2">
      <c r="F669" s="84"/>
      <c r="G669" s="84"/>
      <c r="H669" s="84"/>
      <c r="I669" s="84"/>
      <c r="J669" s="84"/>
      <c r="K669" s="84"/>
      <c r="L669" s="84"/>
      <c r="M669" s="84"/>
      <c r="N669" s="84"/>
      <c r="O669" s="84"/>
      <c r="P669" s="84"/>
      <c r="Q669" s="84"/>
    </row>
    <row r="670" spans="1:17" hidden="1" outlineLevel="2">
      <c r="C670" s="86" t="s">
        <v>372</v>
      </c>
      <c r="F670" s="84"/>
      <c r="G670" s="84"/>
      <c r="H670" s="84"/>
      <c r="I670" s="84"/>
      <c r="J670" s="84"/>
      <c r="K670" s="84"/>
      <c r="L670" s="84"/>
      <c r="M670" s="84"/>
      <c r="N670" s="84"/>
      <c r="O670" s="84"/>
      <c r="P670" s="84"/>
      <c r="Q670" s="84"/>
    </row>
    <row r="671" spans="1:17" s="188" customFormat="1" hidden="1" outlineLevel="2">
      <c r="A671" s="184"/>
      <c r="B671" s="219"/>
      <c r="C671" s="186"/>
      <c r="D671" s="187"/>
      <c r="E671" s="182" t="str">
        <f xml:space="preserve"> Inp!E$172</f>
        <v>RCV balance - BR BEG - nominal</v>
      </c>
      <c r="F671" s="182">
        <f xml:space="preserve"> Inp!F$172</f>
        <v>0</v>
      </c>
      <c r="G671" s="182" t="str">
        <f xml:space="preserve"> Inp!G$172</f>
        <v>£m</v>
      </c>
      <c r="H671" s="182">
        <f xml:space="preserve"> Inp!H$172</f>
        <v>0</v>
      </c>
      <c r="I671" s="182">
        <f xml:space="preserve"> Inp!I$172</f>
        <v>0</v>
      </c>
      <c r="J671" s="182">
        <f xml:space="preserve"> Inp!J$172</f>
        <v>0</v>
      </c>
      <c r="K671" s="182">
        <f xml:space="preserve"> Inp!K$172</f>
        <v>0</v>
      </c>
      <c r="L671" s="182">
        <f xml:space="preserve"> Inp!L$172</f>
        <v>0</v>
      </c>
      <c r="M671" s="182">
        <f xml:space="preserve"> Inp!M$172</f>
        <v>83.790217544581495</v>
      </c>
      <c r="N671" s="182">
        <f xml:space="preserve"> Inp!N$172</f>
        <v>82.305401608201294</v>
      </c>
      <c r="O671" s="182">
        <f xml:space="preserve"> Inp!O$172</f>
        <v>81.535325162913793</v>
      </c>
      <c r="P671" s="182">
        <f xml:space="preserve"> Inp!P$172</f>
        <v>81.535699697840698</v>
      </c>
      <c r="Q671" s="182">
        <f xml:space="preserve"> Inp!Q$172</f>
        <v>81.7125225519422</v>
      </c>
    </row>
    <row r="672" spans="1:17" s="188" customFormat="1" hidden="1" outlineLevel="2">
      <c r="A672" s="184"/>
      <c r="B672" s="219"/>
      <c r="C672" s="186"/>
      <c r="D672" s="187"/>
      <c r="E672" s="182" t="str">
        <f xml:space="preserve"> Inp!E$173</f>
        <v>Indexation on RCV balance BEG - BR - nominal</v>
      </c>
      <c r="F672" s="182">
        <f xml:space="preserve"> Inp!F$173</f>
        <v>0</v>
      </c>
      <c r="G672" s="182" t="str">
        <f xml:space="preserve"> Inp!G$173</f>
        <v>£m</v>
      </c>
      <c r="H672" s="182">
        <f xml:space="preserve"> Inp!H$173</f>
        <v>0</v>
      </c>
      <c r="I672" s="182">
        <f xml:space="preserve"> Inp!I$173</f>
        <v>0</v>
      </c>
      <c r="J672" s="182">
        <f xml:space="preserve"> Inp!J$173</f>
        <v>0</v>
      </c>
      <c r="K672" s="182">
        <f xml:space="preserve"> Inp!K$173</f>
        <v>0</v>
      </c>
      <c r="L672" s="182">
        <f xml:space="preserve"> Inp!L$173</f>
        <v>0</v>
      </c>
      <c r="M672" s="182">
        <f xml:space="preserve"> Inp!M$173</f>
        <v>1.84722791127897</v>
      </c>
      <c r="N672" s="182">
        <f xml:space="preserve"> Inp!N$173</f>
        <v>2.0215784578000999</v>
      </c>
      <c r="O672" s="182">
        <f xml:space="preserve"> Inp!O$173</f>
        <v>2.08379731143742</v>
      </c>
      <c r="P672" s="182">
        <f xml:space="preserve"> Inp!P$173</f>
        <v>2.08777915191307</v>
      </c>
      <c r="Q672" s="182">
        <f xml:space="preserve"> Inp!Q$173</f>
        <v>2.06793261490881</v>
      </c>
    </row>
    <row r="673" spans="1:17" s="188" customFormat="1" hidden="1" outlineLevel="2">
      <c r="A673" s="184"/>
      <c r="B673" s="217"/>
      <c r="C673" s="186"/>
      <c r="D673" s="187"/>
      <c r="E673" s="182" t="str">
        <f>Index!E$85</f>
        <v>CPIH index (PR19FD) - FYA - inflate from FYA 2017-18</v>
      </c>
      <c r="F673" s="182">
        <f>Index!F$85</f>
        <v>0</v>
      </c>
      <c r="G673" s="182" t="str">
        <f>Index!G$85</f>
        <v>Factor</v>
      </c>
      <c r="H673" s="182">
        <f>Index!H$85</f>
        <v>0</v>
      </c>
      <c r="I673" s="182">
        <f>Index!I$85</f>
        <v>0</v>
      </c>
      <c r="J673" s="182">
        <f>Index!J$85</f>
        <v>1</v>
      </c>
      <c r="K673" s="182">
        <f>Index!K$85</f>
        <v>1.0212697905005599</v>
      </c>
      <c r="L673" s="182">
        <f>Index!L$85</f>
        <v>1.0416029201511179</v>
      </c>
      <c r="M673" s="182">
        <f>Index!M$85</f>
        <v>1.0622616980779827</v>
      </c>
      <c r="N673" s="182">
        <f>Index!N$85</f>
        <v>1.0835515290872799</v>
      </c>
      <c r="O673" s="182">
        <f>Index!O$85</f>
        <v>1.1060365794841869</v>
      </c>
      <c r="P673" s="182">
        <f>Index!P$85</f>
        <v>1.1292633476533553</v>
      </c>
      <c r="Q673" s="182">
        <f>Index!Q$85</f>
        <v>1.1529778779540774</v>
      </c>
    </row>
    <row r="674" spans="1:17" s="241" customFormat="1" hidden="1" outlineLevel="2">
      <c r="A674" s="238"/>
      <c r="B674" s="221"/>
      <c r="C674" s="239"/>
      <c r="D674" s="240"/>
      <c r="E674" s="197" t="s">
        <v>721</v>
      </c>
      <c r="F674" s="197"/>
      <c r="G674" s="197" t="s">
        <v>170</v>
      </c>
      <c r="H674" s="197"/>
      <c r="I674" s="197"/>
      <c r="J674" s="197">
        <f t="shared" ref="J674:Q674" si="428" xml:space="preserve"> J671 / J673</f>
        <v>0</v>
      </c>
      <c r="K674" s="197">
        <f t="shared" si="428"/>
        <v>0</v>
      </c>
      <c r="L674" s="197">
        <f t="shared" si="428"/>
        <v>0</v>
      </c>
      <c r="M674" s="197">
        <f t="shared" si="428"/>
        <v>78.879072545106766</v>
      </c>
      <c r="N674" s="197">
        <f t="shared" si="428"/>
        <v>75.958917872166651</v>
      </c>
      <c r="O674" s="197">
        <f t="shared" si="428"/>
        <v>73.718470686510884</v>
      </c>
      <c r="P674" s="197">
        <f t="shared" si="428"/>
        <v>72.202555645921251</v>
      </c>
      <c r="Q674" s="197">
        <f t="shared" si="428"/>
        <v>70.870850268990836</v>
      </c>
    </row>
    <row r="675" spans="1:17" s="225" customFormat="1" hidden="1" outlineLevel="2">
      <c r="A675" s="220"/>
      <c r="B675" s="221"/>
      <c r="C675" s="222"/>
      <c r="D675" s="223"/>
      <c r="E675" s="224" t="s">
        <v>722</v>
      </c>
      <c r="F675" s="224"/>
      <c r="G675" s="224" t="s">
        <v>170</v>
      </c>
      <c r="H675" s="224"/>
      <c r="I675" s="224"/>
      <c r="J675" s="224">
        <f t="shared" ref="J675:Q675" si="429" xml:space="preserve"> J672 / J673</f>
        <v>0</v>
      </c>
      <c r="K675" s="224">
        <f t="shared" si="429"/>
        <v>0</v>
      </c>
      <c r="L675" s="224">
        <f t="shared" si="429"/>
        <v>0</v>
      </c>
      <c r="M675" s="224">
        <f t="shared" si="429"/>
        <v>1.7389574665275764</v>
      </c>
      <c r="N675" s="224">
        <f t="shared" si="429"/>
        <v>1.8656966498888694</v>
      </c>
      <c r="O675" s="224">
        <f t="shared" si="429"/>
        <v>1.8840220568556814</v>
      </c>
      <c r="P675" s="224">
        <f t="shared" si="429"/>
        <v>1.8487974096135684</v>
      </c>
      <c r="Q675" s="224">
        <f t="shared" si="429"/>
        <v>1.7935579289502854</v>
      </c>
    </row>
    <row r="676" spans="1:17" s="225" customFormat="1" hidden="1" outlineLevel="2">
      <c r="A676" s="220"/>
      <c r="B676" s="221"/>
      <c r="C676" s="222"/>
      <c r="D676" s="223"/>
      <c r="E676" s="224" t="str">
        <f t="shared" ref="E676:Q676" si="430" xml:space="preserve"> E584</f>
        <v>Indexation on RCV - CPI(H) other adjustments balance - BR - real</v>
      </c>
      <c r="F676" s="224">
        <f t="shared" si="430"/>
        <v>0</v>
      </c>
      <c r="G676" s="224" t="str">
        <f t="shared" si="430"/>
        <v>£m</v>
      </c>
      <c r="H676" s="224">
        <f t="shared" si="430"/>
        <v>0</v>
      </c>
      <c r="I676" s="224">
        <f t="shared" si="430"/>
        <v>0</v>
      </c>
      <c r="J676" s="224">
        <f t="shared" si="430"/>
        <v>0</v>
      </c>
      <c r="K676" s="224">
        <f t="shared" si="430"/>
        <v>0</v>
      </c>
      <c r="L676" s="224">
        <f t="shared" si="430"/>
        <v>0</v>
      </c>
      <c r="M676" s="224">
        <f t="shared" si="430"/>
        <v>0</v>
      </c>
      <c r="N676" s="224">
        <f t="shared" si="430"/>
        <v>0</v>
      </c>
      <c r="O676" s="224">
        <f t="shared" si="430"/>
        <v>0</v>
      </c>
      <c r="P676" s="224">
        <f t="shared" si="430"/>
        <v>0</v>
      </c>
      <c r="Q676" s="224">
        <f t="shared" si="430"/>
        <v>0</v>
      </c>
    </row>
    <row r="677" spans="1:17" s="243" customFormat="1" hidden="1" outlineLevel="2">
      <c r="A677" s="11"/>
      <c r="B677" s="12"/>
      <c r="C677" s="13"/>
      <c r="D677" s="14"/>
      <c r="E677" s="8" t="s">
        <v>723</v>
      </c>
      <c r="F677" s="8"/>
      <c r="G677" s="8" t="s">
        <v>170</v>
      </c>
      <c r="H677" s="8"/>
      <c r="I677" s="8"/>
      <c r="J677" s="8">
        <f t="shared" ref="J677:Q677" si="431" xml:space="preserve"> SUM(J674:J676)</f>
        <v>0</v>
      </c>
      <c r="K677" s="8">
        <f t="shared" si="431"/>
        <v>0</v>
      </c>
      <c r="L677" s="8">
        <f t="shared" si="431"/>
        <v>0</v>
      </c>
      <c r="M677" s="8">
        <f t="shared" si="431"/>
        <v>80.618030011634346</v>
      </c>
      <c r="N677" s="8">
        <f t="shared" si="431"/>
        <v>77.824614522055526</v>
      </c>
      <c r="O677" s="8">
        <f t="shared" si="431"/>
        <v>75.602492743366568</v>
      </c>
      <c r="P677" s="8">
        <f t="shared" si="431"/>
        <v>74.051353055534818</v>
      </c>
      <c r="Q677" s="8">
        <f t="shared" si="431"/>
        <v>72.664408197941128</v>
      </c>
    </row>
    <row r="678" spans="1:17" s="241" customFormat="1" hidden="1" outlineLevel="2">
      <c r="A678" s="238"/>
      <c r="B678" s="242"/>
      <c r="C678" s="239"/>
      <c r="D678" s="240"/>
      <c r="E678" s="197"/>
      <c r="F678" s="197"/>
      <c r="G678" s="197"/>
      <c r="H678" s="197"/>
      <c r="I678" s="197"/>
      <c r="J678" s="197"/>
      <c r="K678" s="197"/>
      <c r="L678" s="197"/>
      <c r="M678" s="197"/>
      <c r="N678" s="197"/>
      <c r="O678" s="197"/>
      <c r="P678" s="197"/>
      <c r="Q678" s="197"/>
    </row>
    <row r="679" spans="1:17" hidden="1" outlineLevel="2">
      <c r="E679" s="84" t="str">
        <f t="shared" ref="E679:Q679" si="432" xml:space="preserve"> E659</f>
        <v>Total: Opening RCV - BR - real</v>
      </c>
      <c r="F679" s="84">
        <f t="shared" si="432"/>
        <v>0</v>
      </c>
      <c r="G679" s="84" t="str">
        <f t="shared" si="432"/>
        <v>£m</v>
      </c>
      <c r="H679" s="84">
        <f t="shared" si="432"/>
        <v>0</v>
      </c>
      <c r="I679" s="84">
        <f t="shared" si="432"/>
        <v>0</v>
      </c>
      <c r="J679" s="84">
        <f t="shared" si="432"/>
        <v>0</v>
      </c>
      <c r="K679" s="84">
        <f t="shared" si="432"/>
        <v>0</v>
      </c>
      <c r="L679" s="84">
        <f t="shared" si="432"/>
        <v>0</v>
      </c>
      <c r="M679" s="84">
        <f t="shared" si="432"/>
        <v>80.618030011634431</v>
      </c>
      <c r="N679" s="84">
        <f t="shared" si="432"/>
        <v>77.824614522055555</v>
      </c>
      <c r="O679" s="84">
        <f t="shared" si="432"/>
        <v>75.602492743366597</v>
      </c>
      <c r="P679" s="84">
        <f t="shared" si="432"/>
        <v>74.051353055534918</v>
      </c>
      <c r="Q679" s="84">
        <f t="shared" si="432"/>
        <v>72.664408197941128</v>
      </c>
    </row>
    <row r="680" spans="1:17" s="241" customFormat="1" hidden="1" outlineLevel="2">
      <c r="A680" s="238"/>
      <c r="B680" s="221"/>
      <c r="C680" s="239"/>
      <c r="D680" s="240"/>
      <c r="E680" s="197" t="str">
        <f t="shared" ref="E680:Q680" si="433" xml:space="preserve"> E677</f>
        <v>Total: BR BEG - real</v>
      </c>
      <c r="F680" s="197">
        <f t="shared" si="433"/>
        <v>0</v>
      </c>
      <c r="G680" s="197" t="str">
        <f t="shared" si="433"/>
        <v>£m</v>
      </c>
      <c r="H680" s="197">
        <f t="shared" si="433"/>
        <v>0</v>
      </c>
      <c r="I680" s="197">
        <f t="shared" si="433"/>
        <v>0</v>
      </c>
      <c r="J680" s="197">
        <f t="shared" si="433"/>
        <v>0</v>
      </c>
      <c r="K680" s="197">
        <f t="shared" si="433"/>
        <v>0</v>
      </c>
      <c r="L680" s="197">
        <f t="shared" si="433"/>
        <v>0</v>
      </c>
      <c r="M680" s="197">
        <f t="shared" si="433"/>
        <v>80.618030011634346</v>
      </c>
      <c r="N680" s="197">
        <f t="shared" si="433"/>
        <v>77.824614522055526</v>
      </c>
      <c r="O680" s="197">
        <f t="shared" si="433"/>
        <v>75.602492743366568</v>
      </c>
      <c r="P680" s="197">
        <f t="shared" si="433"/>
        <v>74.051353055534818</v>
      </c>
      <c r="Q680" s="197">
        <f t="shared" si="433"/>
        <v>72.664408197941128</v>
      </c>
    </row>
    <row r="681" spans="1:17" s="225" customFormat="1" hidden="1" outlineLevel="2">
      <c r="A681" s="220"/>
      <c r="B681" s="221"/>
      <c r="C681" s="222"/>
      <c r="D681" s="223"/>
      <c r="E681" s="224" t="s">
        <v>724</v>
      </c>
      <c r="G681" s="225" t="s">
        <v>570</v>
      </c>
      <c r="H681" s="248">
        <f xml:space="preserve"> SUM(J681:Q681)</f>
        <v>0</v>
      </c>
      <c r="I681" s="197"/>
      <c r="J681" s="225">
        <f t="shared" ref="J681:Q681" si="434" xml:space="preserve"> IF(ROUND(J679,3) = ROUND(J680,3), 0, 1)</f>
        <v>0</v>
      </c>
      <c r="K681" s="225">
        <f t="shared" si="434"/>
        <v>0</v>
      </c>
      <c r="L681" s="225">
        <f t="shared" si="434"/>
        <v>0</v>
      </c>
      <c r="M681" s="225">
        <f t="shared" si="434"/>
        <v>0</v>
      </c>
      <c r="N681" s="225">
        <f t="shared" si="434"/>
        <v>0</v>
      </c>
      <c r="O681" s="225">
        <f t="shared" si="434"/>
        <v>0</v>
      </c>
      <c r="P681" s="225">
        <f t="shared" si="434"/>
        <v>0</v>
      </c>
      <c r="Q681" s="225">
        <f t="shared" si="434"/>
        <v>0</v>
      </c>
    </row>
    <row r="682" spans="1:17" hidden="1" outlineLevel="2"/>
    <row r="683" spans="1:17" hidden="1" outlineLevel="2">
      <c r="C683" s="86" t="s">
        <v>372</v>
      </c>
      <c r="F683" s="84"/>
      <c r="G683" s="84"/>
      <c r="H683" s="84"/>
      <c r="I683" s="84"/>
      <c r="J683" s="84"/>
      <c r="K683" s="84"/>
      <c r="L683" s="84"/>
      <c r="M683" s="84"/>
      <c r="N683" s="84"/>
      <c r="O683" s="84"/>
      <c r="P683" s="84"/>
      <c r="Q683" s="84"/>
    </row>
    <row r="684" spans="1:17" hidden="1" outlineLevel="2">
      <c r="E684" s="84" t="str">
        <f t="shared" ref="E684:Q684" si="435" xml:space="preserve"> E664</f>
        <v>Total: Closing RCV - BR - real</v>
      </c>
      <c r="F684" s="84">
        <f t="shared" si="435"/>
        <v>0</v>
      </c>
      <c r="G684" s="84" t="str">
        <f t="shared" si="435"/>
        <v>£m</v>
      </c>
      <c r="H684" s="84">
        <f t="shared" si="435"/>
        <v>0</v>
      </c>
      <c r="I684" s="84">
        <f t="shared" si="435"/>
        <v>0</v>
      </c>
      <c r="J684" s="84">
        <f t="shared" si="435"/>
        <v>0</v>
      </c>
      <c r="K684" s="84">
        <f t="shared" si="435"/>
        <v>0</v>
      </c>
      <c r="L684" s="84">
        <f t="shared" si="435"/>
        <v>0</v>
      </c>
      <c r="M684" s="84">
        <f t="shared" si="435"/>
        <v>77.481285221072923</v>
      </c>
      <c r="N684" s="84">
        <f t="shared" si="435"/>
        <v>75.248221218970897</v>
      </c>
      <c r="O684" s="84">
        <f t="shared" si="435"/>
        <v>73.718809314485654</v>
      </c>
      <c r="P684" s="84">
        <f t="shared" si="435"/>
        <v>72.359138124639841</v>
      </c>
      <c r="Q684" s="84">
        <f t="shared" si="435"/>
        <v>71.02897874954364</v>
      </c>
    </row>
    <row r="685" spans="1:17" s="188" customFormat="1" hidden="1" outlineLevel="2">
      <c r="A685" s="184"/>
      <c r="B685" s="219"/>
      <c r="C685" s="186"/>
      <c r="D685" s="187"/>
      <c r="E685" s="182" t="str">
        <f xml:space="preserve"> Inp!E$174</f>
        <v>RCV balance - BR - real</v>
      </c>
      <c r="F685" s="182">
        <f xml:space="preserve"> Inp!F$174</f>
        <v>0</v>
      </c>
      <c r="G685" s="182" t="str">
        <f xml:space="preserve"> Inp!G$174</f>
        <v>£m</v>
      </c>
      <c r="H685" s="182">
        <f xml:space="preserve"> Inp!H$174</f>
        <v>0</v>
      </c>
      <c r="I685" s="182">
        <f xml:space="preserve"> Inp!I$174</f>
        <v>0</v>
      </c>
      <c r="J685" s="182">
        <f xml:space="preserve"> Inp!J$174</f>
        <v>0</v>
      </c>
      <c r="K685" s="182">
        <f xml:space="preserve"> Inp!K$174</f>
        <v>0</v>
      </c>
      <c r="L685" s="182">
        <f xml:space="preserve"> Inp!L$174</f>
        <v>0</v>
      </c>
      <c r="M685" s="182">
        <f xml:space="preserve"> Inp!M$174</f>
        <v>77.481285221072895</v>
      </c>
      <c r="N685" s="182">
        <f xml:space="preserve"> Inp!N$174</f>
        <v>75.248221218970897</v>
      </c>
      <c r="O685" s="182">
        <f xml:space="preserve"> Inp!O$174</f>
        <v>73.718809314485696</v>
      </c>
      <c r="P685" s="182">
        <f xml:space="preserve"> Inp!P$174</f>
        <v>72.359138124639799</v>
      </c>
      <c r="Q685" s="182">
        <f xml:space="preserve"> Inp!Q$174</f>
        <v>71.028978749543697</v>
      </c>
    </row>
    <row r="686" spans="1:17" s="241" customFormat="1" hidden="1" outlineLevel="2">
      <c r="A686" s="238"/>
      <c r="B686" s="221"/>
      <c r="C686" s="239"/>
      <c r="D686" s="240"/>
      <c r="E686" s="197" t="str">
        <f t="shared" ref="E686:Q686" si="436" xml:space="preserve"> E584</f>
        <v>Indexation on RCV - CPI(H) other adjustments balance - BR - real</v>
      </c>
      <c r="F686" s="197">
        <f t="shared" si="436"/>
        <v>0</v>
      </c>
      <c r="G686" s="197" t="str">
        <f t="shared" si="436"/>
        <v>£m</v>
      </c>
      <c r="H686" s="197">
        <f t="shared" si="436"/>
        <v>0</v>
      </c>
      <c r="I686" s="197">
        <f t="shared" si="436"/>
        <v>0</v>
      </c>
      <c r="J686" s="197">
        <f t="shared" si="436"/>
        <v>0</v>
      </c>
      <c r="K686" s="197">
        <f t="shared" si="436"/>
        <v>0</v>
      </c>
      <c r="L686" s="197">
        <f t="shared" si="436"/>
        <v>0</v>
      </c>
      <c r="M686" s="197">
        <f t="shared" si="436"/>
        <v>0</v>
      </c>
      <c r="N686" s="197">
        <f t="shared" si="436"/>
        <v>0</v>
      </c>
      <c r="O686" s="197">
        <f t="shared" si="436"/>
        <v>0</v>
      </c>
      <c r="P686" s="197">
        <f t="shared" si="436"/>
        <v>0</v>
      </c>
      <c r="Q686" s="197">
        <f t="shared" si="436"/>
        <v>0</v>
      </c>
    </row>
    <row r="687" spans="1:17" s="225" customFormat="1" hidden="1" outlineLevel="2">
      <c r="A687" s="220"/>
      <c r="B687" s="221"/>
      <c r="C687" s="222"/>
      <c r="D687" s="223"/>
      <c r="E687" s="224" t="s">
        <v>1394</v>
      </c>
      <c r="G687" s="225" t="s">
        <v>570</v>
      </c>
      <c r="H687" s="248">
        <f xml:space="preserve"> SUM(J687:Q687)</f>
        <v>0</v>
      </c>
      <c r="I687" s="197"/>
      <c r="J687" s="225">
        <f t="shared" ref="J687:Q687" si="437" xml:space="preserve"> IF(ROUND(J684,3) = ROUND((J685 + J686),3), 0, 1)</f>
        <v>0</v>
      </c>
      <c r="K687" s="225">
        <f t="shared" si="437"/>
        <v>0</v>
      </c>
      <c r="L687" s="225">
        <f t="shared" si="437"/>
        <v>0</v>
      </c>
      <c r="M687" s="225">
        <f t="shared" si="437"/>
        <v>0</v>
      </c>
      <c r="N687" s="225">
        <f t="shared" si="437"/>
        <v>0</v>
      </c>
      <c r="O687" s="225">
        <f t="shared" si="437"/>
        <v>0</v>
      </c>
      <c r="P687" s="225">
        <f t="shared" si="437"/>
        <v>0</v>
      </c>
      <c r="Q687" s="225">
        <f t="shared" si="437"/>
        <v>0</v>
      </c>
    </row>
    <row r="688" spans="1:17" hidden="1" outlineLevel="2"/>
    <row r="689" spans="1:17" hidden="1" outlineLevel="2"/>
    <row r="690" spans="1:17" hidden="1" outlineLevel="1"/>
    <row r="691" spans="1:17" hidden="1" outlineLevel="1" collapsed="1">
      <c r="B691" s="85" t="s">
        <v>603</v>
      </c>
    </row>
    <row r="692" spans="1:17" hidden="1" outlineLevel="2"/>
    <row r="693" spans="1:17" s="162" customFormat="1" hidden="1" outlineLevel="2">
      <c r="A693" s="158"/>
      <c r="B693" s="159"/>
      <c r="C693" s="160"/>
      <c r="D693" s="161"/>
      <c r="E693" s="156" t="str">
        <f xml:space="preserve"> Inp!E$201</f>
        <v>Regulatory equity notional (PR19FD)</v>
      </c>
      <c r="F693" s="156">
        <f xml:space="preserve"> Inp!F$201</f>
        <v>0</v>
      </c>
      <c r="G693" s="156" t="str">
        <f xml:space="preserve"> Inp!G$201</f>
        <v>%</v>
      </c>
      <c r="H693" s="156">
        <f xml:space="preserve"> Inp!H$201</f>
        <v>0</v>
      </c>
      <c r="I693" s="156">
        <f xml:space="preserve"> Inp!I$201</f>
        <v>0</v>
      </c>
      <c r="J693" s="250">
        <f xml:space="preserve"> Inp!J$201</f>
        <v>0</v>
      </c>
      <c r="K693" s="250">
        <f xml:space="preserve"> Inp!K$201</f>
        <v>0</v>
      </c>
      <c r="L693" s="250">
        <f xml:space="preserve"> Inp!L$201</f>
        <v>0</v>
      </c>
      <c r="M693" s="250">
        <f xml:space="preserve"> Inp!M$201</f>
        <v>0.4</v>
      </c>
      <c r="N693" s="250">
        <f xml:space="preserve"> Inp!N$201</f>
        <v>0.4</v>
      </c>
      <c r="O693" s="250">
        <f xml:space="preserve"> Inp!O$201</f>
        <v>0.4</v>
      </c>
      <c r="P693" s="250">
        <f xml:space="preserve"> Inp!P$201</f>
        <v>0.4</v>
      </c>
      <c r="Q693" s="250">
        <f xml:space="preserve"> Inp!Q$201</f>
        <v>0.4</v>
      </c>
    </row>
    <row r="694" spans="1:17" hidden="1" outlineLevel="2">
      <c r="B694" s="309"/>
      <c r="E694" s="84" t="str">
        <f t="shared" ref="E694:Q694" si="438" xml:space="preserve"> E668</f>
        <v>Average total RCV - BR - real</v>
      </c>
      <c r="F694" s="84">
        <f t="shared" si="438"/>
        <v>0</v>
      </c>
      <c r="G694" s="84" t="str">
        <f t="shared" si="438"/>
        <v>£m</v>
      </c>
      <c r="H694" s="84">
        <f t="shared" si="438"/>
        <v>0</v>
      </c>
      <c r="I694" s="84">
        <f t="shared" si="438"/>
        <v>0</v>
      </c>
      <c r="J694" s="84">
        <f t="shared" si="438"/>
        <v>0</v>
      </c>
      <c r="K694" s="84">
        <f t="shared" si="438"/>
        <v>0</v>
      </c>
      <c r="L694" s="84">
        <f t="shared" si="438"/>
        <v>0</v>
      </c>
      <c r="M694" s="84">
        <f t="shared" si="438"/>
        <v>79.04965761635367</v>
      </c>
      <c r="N694" s="84">
        <f t="shared" si="438"/>
        <v>76.536417870513219</v>
      </c>
      <c r="O694" s="84">
        <f t="shared" si="438"/>
        <v>74.660651028926125</v>
      </c>
      <c r="P694" s="84">
        <f t="shared" si="438"/>
        <v>73.205245590087372</v>
      </c>
      <c r="Q694" s="84">
        <f t="shared" si="438"/>
        <v>71.846693473742391</v>
      </c>
    </row>
    <row r="695" spans="1:17" hidden="1" outlineLevel="2">
      <c r="B695" s="270"/>
      <c r="E695" s="84" t="s">
        <v>725</v>
      </c>
      <c r="G695" s="70" t="s">
        <v>170</v>
      </c>
      <c r="J695" s="84">
        <f t="shared" ref="J695:Q695" si="439" xml:space="preserve"> J693 * J694</f>
        <v>0</v>
      </c>
      <c r="K695" s="84">
        <f t="shared" si="439"/>
        <v>0</v>
      </c>
      <c r="L695" s="84">
        <f t="shared" si="439"/>
        <v>0</v>
      </c>
      <c r="M695" s="84">
        <f t="shared" si="439"/>
        <v>31.619863046541468</v>
      </c>
      <c r="N695" s="84">
        <f t="shared" si="439"/>
        <v>30.614567148205289</v>
      </c>
      <c r="O695" s="84">
        <f t="shared" si="439"/>
        <v>29.864260411570452</v>
      </c>
      <c r="P695" s="84">
        <f t="shared" si="439"/>
        <v>29.282098236034951</v>
      </c>
      <c r="Q695" s="84">
        <f t="shared" si="439"/>
        <v>28.738677389496956</v>
      </c>
    </row>
    <row r="696" spans="1:17" hidden="1" outlineLevel="1"/>
    <row r="697" spans="1:17" hidden="1" outlineLevel="1" collapsed="1">
      <c r="B697" s="85" t="s">
        <v>605</v>
      </c>
    </row>
    <row r="698" spans="1:17" hidden="1" outlineLevel="2"/>
    <row r="699" spans="1:17" s="162" customFormat="1" hidden="1" outlineLevel="2">
      <c r="A699" s="158"/>
      <c r="B699" s="159"/>
      <c r="C699" s="160"/>
      <c r="D699" s="161"/>
      <c r="E699" s="156" t="str">
        <f xml:space="preserve"> Inp!E$209</f>
        <v>Regulatory equity actual</v>
      </c>
      <c r="F699" s="156">
        <f xml:space="preserve"> Inp!F$209</f>
        <v>0</v>
      </c>
      <c r="G699" s="156" t="str">
        <f xml:space="preserve"> Inp!G$209</f>
        <v>%</v>
      </c>
      <c r="H699" s="156">
        <f xml:space="preserve"> Inp!H$209</f>
        <v>0</v>
      </c>
      <c r="I699" s="156">
        <f xml:space="preserve"> Inp!I$209</f>
        <v>0</v>
      </c>
      <c r="J699" s="250">
        <f xml:space="preserve"> Inp!J$209</f>
        <v>0</v>
      </c>
      <c r="K699" s="250">
        <f xml:space="preserve"> Inp!K$209</f>
        <v>0</v>
      </c>
      <c r="L699" s="250">
        <f xml:space="preserve"> Inp!L$209</f>
        <v>0</v>
      </c>
      <c r="M699" s="250">
        <f xml:space="preserve"> Inp!M$209</f>
        <v>0</v>
      </c>
      <c r="N699" s="250">
        <f xml:space="preserve"> Inp!N$209</f>
        <v>0</v>
      </c>
      <c r="O699" s="250">
        <f xml:space="preserve"> Inp!O$209</f>
        <v>0</v>
      </c>
      <c r="P699" s="250">
        <f xml:space="preserve"> Inp!P$209</f>
        <v>0</v>
      </c>
      <c r="Q699" s="250">
        <f xml:space="preserve"> Inp!Q$209</f>
        <v>0</v>
      </c>
    </row>
    <row r="700" spans="1:17" hidden="1" outlineLevel="2">
      <c r="E700" s="84" t="str">
        <f t="shared" ref="E700" si="440" xml:space="preserve"> E668</f>
        <v>Average total RCV - BR - real</v>
      </c>
      <c r="F700" s="84">
        <f t="shared" ref="F700" si="441" xml:space="preserve"> F668</f>
        <v>0</v>
      </c>
      <c r="G700" s="84" t="str">
        <f t="shared" ref="G700" si="442" xml:space="preserve"> G668</f>
        <v>£m</v>
      </c>
      <c r="H700" s="84">
        <f t="shared" ref="H700" si="443" xml:space="preserve"> H668</f>
        <v>0</v>
      </c>
      <c r="I700" s="84">
        <f t="shared" ref="I700:Q700" si="444" xml:space="preserve"> I668</f>
        <v>0</v>
      </c>
      <c r="J700" s="84">
        <f t="shared" si="444"/>
        <v>0</v>
      </c>
      <c r="K700" s="84">
        <f t="shared" si="444"/>
        <v>0</v>
      </c>
      <c r="L700" s="84">
        <f t="shared" si="444"/>
        <v>0</v>
      </c>
      <c r="M700" s="84">
        <f t="shared" si="444"/>
        <v>79.04965761635367</v>
      </c>
      <c r="N700" s="84">
        <f t="shared" si="444"/>
        <v>76.536417870513219</v>
      </c>
      <c r="O700" s="84">
        <f t="shared" si="444"/>
        <v>74.660651028926125</v>
      </c>
      <c r="P700" s="84">
        <f t="shared" si="444"/>
        <v>73.205245590087372</v>
      </c>
      <c r="Q700" s="84">
        <f t="shared" si="444"/>
        <v>71.846693473742391</v>
      </c>
    </row>
    <row r="701" spans="1:17" hidden="1" outlineLevel="2">
      <c r="E701" s="84" t="s">
        <v>726</v>
      </c>
      <c r="G701" s="70" t="s">
        <v>170</v>
      </c>
      <c r="J701" s="84">
        <f t="shared" ref="J701:Q701" si="445" xml:space="preserve"> J699 * J700</f>
        <v>0</v>
      </c>
      <c r="K701" s="84">
        <f t="shared" si="445"/>
        <v>0</v>
      </c>
      <c r="L701" s="84">
        <f t="shared" si="445"/>
        <v>0</v>
      </c>
      <c r="M701" s="84">
        <f t="shared" si="445"/>
        <v>0</v>
      </c>
      <c r="N701" s="84">
        <f t="shared" si="445"/>
        <v>0</v>
      </c>
      <c r="O701" s="84">
        <f t="shared" si="445"/>
        <v>0</v>
      </c>
      <c r="P701" s="84">
        <f t="shared" si="445"/>
        <v>0</v>
      </c>
      <c r="Q701" s="84">
        <f t="shared" si="445"/>
        <v>0</v>
      </c>
    </row>
    <row r="702" spans="1:17" hidden="1" outlineLevel="1"/>
    <row r="703" spans="1:17" hidden="1" outlineLevel="1"/>
    <row r="704" spans="1:17" s="149" customFormat="1">
      <c r="A704" s="144"/>
      <c r="B704" s="145"/>
      <c r="C704" s="146"/>
      <c r="D704" s="147"/>
      <c r="E704" s="148"/>
      <c r="G704" s="150"/>
    </row>
    <row r="705" spans="1:20" collapsed="1">
      <c r="A705" s="33" t="s">
        <v>727</v>
      </c>
      <c r="B705" s="33"/>
      <c r="C705" s="33"/>
      <c r="D705" s="33"/>
      <c r="E705" s="33"/>
      <c r="F705" s="33"/>
      <c r="G705" s="33"/>
      <c r="H705" s="33"/>
      <c r="I705" s="33"/>
      <c r="J705" s="33"/>
      <c r="K705" s="33"/>
      <c r="L705" s="33"/>
      <c r="M705" s="33"/>
      <c r="N705" s="33"/>
      <c r="O705" s="33"/>
      <c r="P705" s="33"/>
      <c r="Q705" s="33"/>
      <c r="R705" s="33"/>
      <c r="S705" s="33"/>
      <c r="T705" s="33"/>
    </row>
    <row r="706" spans="1:20" hidden="1" outlineLevel="1"/>
    <row r="707" spans="1:20" s="92" customFormat="1" hidden="1" outlineLevel="1" collapsed="1">
      <c r="A707" s="11"/>
      <c r="B707" s="12" t="s">
        <v>559</v>
      </c>
      <c r="C707" s="13"/>
      <c r="D707" s="14"/>
      <c r="E707" s="91"/>
      <c r="G707" s="93"/>
    </row>
    <row r="708" spans="1:20" s="92" customFormat="1" hidden="1" outlineLevel="2">
      <c r="A708" s="11"/>
      <c r="B708" s="12"/>
      <c r="C708" s="13"/>
      <c r="D708" s="115"/>
      <c r="E708" s="91"/>
      <c r="G708" s="93"/>
    </row>
    <row r="709" spans="1:20" s="296" customFormat="1" hidden="1" outlineLevel="2">
      <c r="A709" s="291"/>
      <c r="B709" s="292"/>
      <c r="C709" s="293"/>
      <c r="D709" s="294"/>
      <c r="E709" s="182" t="str">
        <f>Inp!E$178</f>
        <v>RCV CPI(H) + RPI wedge bf balance BEG - DMMY - nominal</v>
      </c>
      <c r="F709" s="182">
        <f>Inp!F$178</f>
        <v>0</v>
      </c>
      <c r="G709" s="182" t="str">
        <f>Inp!G$178</f>
        <v>£m</v>
      </c>
      <c r="H709" s="182">
        <f>Inp!H$178</f>
        <v>0</v>
      </c>
      <c r="I709" s="182">
        <f>Inp!I$178</f>
        <v>0</v>
      </c>
      <c r="J709" s="182">
        <f>Inp!J$178</f>
        <v>0</v>
      </c>
      <c r="K709" s="182">
        <f>Inp!K$178</f>
        <v>0</v>
      </c>
      <c r="L709" s="182">
        <f>Inp!L$178</f>
        <v>0</v>
      </c>
      <c r="M709" s="297">
        <f>Inp!M$178</f>
        <v>0</v>
      </c>
      <c r="N709" s="297">
        <f>Inp!N$178</f>
        <v>0</v>
      </c>
      <c r="O709" s="297">
        <f>Inp!O$178</f>
        <v>0</v>
      </c>
      <c r="P709" s="297">
        <f>Inp!P$178</f>
        <v>0</v>
      </c>
      <c r="Q709" s="297">
        <f>Inp!Q$178</f>
        <v>0</v>
      </c>
    </row>
    <row r="710" spans="1:20" s="188" customFormat="1" hidden="1" outlineLevel="2">
      <c r="A710" s="184"/>
      <c r="B710" s="217"/>
      <c r="C710" s="186"/>
      <c r="D710" s="187"/>
      <c r="E710" s="182" t="str">
        <f>Inp!E$179</f>
        <v>Indexation on RCV - CPI(H) + RPI wedge bf balance - DMMY - nominal</v>
      </c>
      <c r="F710" s="182">
        <f>Inp!F$179</f>
        <v>0</v>
      </c>
      <c r="G710" s="182" t="str">
        <f>Inp!G$179</f>
        <v>£m</v>
      </c>
      <c r="H710" s="182">
        <f>Inp!H$179</f>
        <v>0</v>
      </c>
      <c r="I710" s="182">
        <f>Inp!I$179</f>
        <v>0</v>
      </c>
      <c r="J710" s="182">
        <f>Inp!J$179</f>
        <v>0</v>
      </c>
      <c r="K710" s="182">
        <f>Inp!K$179</f>
        <v>0</v>
      </c>
      <c r="L710" s="182">
        <f>Inp!L$179</f>
        <v>0</v>
      </c>
      <c r="M710" s="297">
        <f>Inp!M$179</f>
        <v>0</v>
      </c>
      <c r="N710" s="297">
        <f>Inp!N$179</f>
        <v>0</v>
      </c>
      <c r="O710" s="297">
        <f>Inp!O$179</f>
        <v>0</v>
      </c>
      <c r="P710" s="297">
        <f>Inp!P$179</f>
        <v>0</v>
      </c>
      <c r="Q710" s="297">
        <f>Inp!Q$179</f>
        <v>0</v>
      </c>
    </row>
    <row r="711" spans="1:20" s="188" customFormat="1" hidden="1" outlineLevel="2">
      <c r="A711" s="184"/>
      <c r="B711" s="217"/>
      <c r="C711" s="186"/>
      <c r="D711" s="187"/>
      <c r="E711" s="182" t="str">
        <f>Inp!E$180</f>
        <v>RCV - CPI(H) + RPI wedge bf depreciation - DMMY - nominal</v>
      </c>
      <c r="F711" s="182">
        <f>Inp!F$180</f>
        <v>0</v>
      </c>
      <c r="G711" s="182" t="str">
        <f>Inp!G$180</f>
        <v>£m</v>
      </c>
      <c r="H711" s="182">
        <f>Inp!H$180</f>
        <v>0</v>
      </c>
      <c r="I711" s="182">
        <f>Inp!I$180</f>
        <v>0</v>
      </c>
      <c r="J711" s="182">
        <f>Inp!J$180</f>
        <v>0</v>
      </c>
      <c r="K711" s="182">
        <f>Inp!K$180</f>
        <v>0</v>
      </c>
      <c r="L711" s="182">
        <f>Inp!L$180</f>
        <v>0</v>
      </c>
      <c r="M711" s="297">
        <f>Inp!M$180</f>
        <v>0</v>
      </c>
      <c r="N711" s="297">
        <f>Inp!N$180</f>
        <v>0</v>
      </c>
      <c r="O711" s="297">
        <f>Inp!O$180</f>
        <v>0</v>
      </c>
      <c r="P711" s="297">
        <f>Inp!P$180</f>
        <v>0</v>
      </c>
      <c r="Q711" s="297">
        <f>Inp!Q$180</f>
        <v>0</v>
      </c>
    </row>
    <row r="712" spans="1:20" s="260" customFormat="1" hidden="1" outlineLevel="2">
      <c r="A712" s="257"/>
      <c r="B712" s="258"/>
      <c r="C712" s="259"/>
      <c r="D712" s="256"/>
      <c r="E712" s="273" t="str">
        <f>Time!E$39</f>
        <v>Acquisition / initial balance date flag</v>
      </c>
      <c r="F712" s="273">
        <f>Time!F$39</f>
        <v>0</v>
      </c>
      <c r="G712" s="273" t="str">
        <f>Time!G$39</f>
        <v>flag</v>
      </c>
      <c r="H712" s="273">
        <f>Time!H$39</f>
        <v>1</v>
      </c>
      <c r="I712" s="273">
        <f>Time!I$39</f>
        <v>0</v>
      </c>
      <c r="J712" s="273">
        <f>Time!J$39</f>
        <v>0</v>
      </c>
      <c r="K712" s="273">
        <f>Time!K$39</f>
        <v>0</v>
      </c>
      <c r="L712" s="273">
        <f>Time!L$39</f>
        <v>1</v>
      </c>
      <c r="M712" s="273">
        <f>Time!M$39</f>
        <v>0</v>
      </c>
      <c r="N712" s="273">
        <f>Time!N$39</f>
        <v>0</v>
      </c>
      <c r="O712" s="273">
        <f>Time!O$39</f>
        <v>0</v>
      </c>
      <c r="P712" s="273">
        <f>Time!P$39</f>
        <v>0</v>
      </c>
      <c r="Q712" s="273">
        <f>Time!Q$39</f>
        <v>0</v>
      </c>
    </row>
    <row r="713" spans="1:20" s="260" customFormat="1" hidden="1" outlineLevel="2">
      <c r="A713" s="257"/>
      <c r="B713" s="258"/>
      <c r="C713" s="259"/>
      <c r="D713" s="256"/>
      <c r="E713" s="197" t="s">
        <v>728</v>
      </c>
      <c r="F713" s="279"/>
      <c r="G713" s="197" t="s">
        <v>170</v>
      </c>
      <c r="H713" s="279"/>
      <c r="I713" s="279"/>
      <c r="J713" s="279">
        <f t="shared" ref="J713" si="446" xml:space="preserve"> IF(J712 = 1, K709 * J712, 0)</f>
        <v>0</v>
      </c>
      <c r="K713" s="279">
        <f t="shared" ref="K713" si="447" xml:space="preserve"> IF(K712 = 1, L709 * K712, 0)</f>
        <v>0</v>
      </c>
      <c r="L713" s="279">
        <f t="shared" ref="L713" si="448" xml:space="preserve"> IF(L712 = 1, M709 * L712, 0)</f>
        <v>0</v>
      </c>
      <c r="M713" s="279">
        <f t="shared" ref="M713" si="449" xml:space="preserve"> IF(M712 = 1, N709 * M712, 0)</f>
        <v>0</v>
      </c>
      <c r="N713" s="279">
        <f t="shared" ref="N713" si="450" xml:space="preserve"> IF(N712 = 1, O709 * N712, 0)</f>
        <v>0</v>
      </c>
      <c r="O713" s="279">
        <f t="shared" ref="O713" si="451" xml:space="preserve"> IF(O712 = 1, P709 * O712, 0)</f>
        <v>0</v>
      </c>
      <c r="P713" s="279">
        <f t="shared" ref="P713" si="452" xml:space="preserve"> IF(P712 = 1, Q709 * P712, 0)</f>
        <v>0</v>
      </c>
      <c r="Q713" s="279">
        <f t="shared" ref="Q713" si="453" xml:space="preserve"> IF(Q712 = 1, R709 * Q712, 0)</f>
        <v>0</v>
      </c>
    </row>
    <row r="714" spans="1:20" s="260" customFormat="1" hidden="1" outlineLevel="2">
      <c r="A714" s="257"/>
      <c r="B714" s="258"/>
      <c r="C714" s="259"/>
      <c r="D714" s="256"/>
      <c r="E714" s="197"/>
      <c r="F714" s="279"/>
      <c r="G714" s="197"/>
      <c r="H714" s="279"/>
      <c r="I714" s="279"/>
      <c r="J714" s="279"/>
      <c r="K714" s="279"/>
      <c r="L714" s="279"/>
      <c r="M714" s="279"/>
      <c r="N714" s="279"/>
      <c r="O714" s="279"/>
      <c r="P714" s="279"/>
      <c r="Q714" s="279"/>
    </row>
    <row r="715" spans="1:20" s="188" customFormat="1" hidden="1" outlineLevel="2">
      <c r="A715" s="184"/>
      <c r="B715" s="217"/>
      <c r="C715" s="186"/>
      <c r="D715" s="187"/>
      <c r="E715" s="182" t="str">
        <f>Index!E$85</f>
        <v>CPIH index (PR19FD) - FYA - inflate from FYA 2017-18</v>
      </c>
      <c r="F715" s="182">
        <f>Index!F$85</f>
        <v>0</v>
      </c>
      <c r="G715" s="182" t="str">
        <f>Index!G$85</f>
        <v>Factor</v>
      </c>
      <c r="H715" s="182">
        <f>Index!H$85</f>
        <v>0</v>
      </c>
      <c r="I715" s="182">
        <f>Index!I$85</f>
        <v>0</v>
      </c>
      <c r="J715" s="182">
        <f>Index!J$85</f>
        <v>1</v>
      </c>
      <c r="K715" s="182">
        <f>Index!K$85</f>
        <v>1.0212697905005599</v>
      </c>
      <c r="L715" s="182">
        <f>Index!L$85</f>
        <v>1.0416029201511179</v>
      </c>
      <c r="M715" s="182">
        <f>Index!M$85</f>
        <v>1.0622616980779827</v>
      </c>
      <c r="N715" s="182">
        <f>Index!N$85</f>
        <v>1.0835515290872799</v>
      </c>
      <c r="O715" s="182">
        <f>Index!O$85</f>
        <v>1.1060365794841869</v>
      </c>
      <c r="P715" s="182">
        <f>Index!P$85</f>
        <v>1.1292633476533553</v>
      </c>
      <c r="Q715" s="182">
        <f>Index!Q$85</f>
        <v>1.1529778779540774</v>
      </c>
    </row>
    <row r="716" spans="1:20" hidden="1" outlineLevel="2">
      <c r="F716" s="84"/>
      <c r="G716" s="84"/>
      <c r="H716" s="84"/>
      <c r="I716" s="84"/>
      <c r="J716" s="84"/>
      <c r="K716" s="84"/>
      <c r="L716" s="84"/>
      <c r="M716" s="84"/>
      <c r="N716" s="84"/>
      <c r="O716" s="84"/>
      <c r="P716" s="84"/>
      <c r="Q716" s="84"/>
    </row>
    <row r="717" spans="1:20" s="118" customFormat="1" hidden="1" outlineLevel="2">
      <c r="A717" s="387"/>
      <c r="B717" s="270"/>
      <c r="C717" s="271"/>
      <c r="D717" s="272"/>
      <c r="E717" s="117" t="s">
        <v>729</v>
      </c>
      <c r="F717" s="117"/>
      <c r="G717" s="117" t="s">
        <v>170</v>
      </c>
      <c r="H717" s="117"/>
      <c r="I717" s="117"/>
      <c r="J717" s="117">
        <f t="shared" ref="J717:Q717" si="454" xml:space="preserve"> J713 / J715</f>
        <v>0</v>
      </c>
      <c r="K717" s="117">
        <f t="shared" si="454"/>
        <v>0</v>
      </c>
      <c r="L717" s="117">
        <f t="shared" si="454"/>
        <v>0</v>
      </c>
      <c r="M717" s="117">
        <f t="shared" si="454"/>
        <v>0</v>
      </c>
      <c r="N717" s="117">
        <f t="shared" si="454"/>
        <v>0</v>
      </c>
      <c r="O717" s="117">
        <f t="shared" si="454"/>
        <v>0</v>
      </c>
      <c r="P717" s="117">
        <f t="shared" si="454"/>
        <v>0</v>
      </c>
      <c r="Q717" s="117">
        <f t="shared" si="454"/>
        <v>0</v>
      </c>
    </row>
    <row r="718" spans="1:20" hidden="1" outlineLevel="2">
      <c r="E718" s="84" t="s">
        <v>730</v>
      </c>
      <c r="F718" s="84"/>
      <c r="G718" s="84" t="s">
        <v>170</v>
      </c>
      <c r="H718" s="84"/>
      <c r="I718" s="84"/>
      <c r="J718" s="84">
        <f t="shared" ref="J718:Q718" si="455" xml:space="preserve"> J709 / J715</f>
        <v>0</v>
      </c>
      <c r="K718" s="84">
        <f t="shared" si="455"/>
        <v>0</v>
      </c>
      <c r="L718" s="84">
        <f t="shared" si="455"/>
        <v>0</v>
      </c>
      <c r="M718" s="84">
        <f t="shared" si="455"/>
        <v>0</v>
      </c>
      <c r="N718" s="84">
        <f t="shared" si="455"/>
        <v>0</v>
      </c>
      <c r="O718" s="84">
        <f t="shared" si="455"/>
        <v>0</v>
      </c>
      <c r="P718" s="84">
        <f t="shared" si="455"/>
        <v>0</v>
      </c>
      <c r="Q718" s="84">
        <f t="shared" si="455"/>
        <v>0</v>
      </c>
    </row>
    <row r="719" spans="1:20" hidden="1" outlineLevel="2">
      <c r="E719" s="84" t="s">
        <v>731</v>
      </c>
      <c r="F719" s="84"/>
      <c r="G719" s="84" t="s">
        <v>170</v>
      </c>
      <c r="H719" s="84"/>
      <c r="I719" s="84"/>
      <c r="J719" s="84">
        <f t="shared" ref="J719:Q719" si="456" xml:space="preserve"> J710 / J715</f>
        <v>0</v>
      </c>
      <c r="K719" s="84">
        <f t="shared" si="456"/>
        <v>0</v>
      </c>
      <c r="L719" s="84">
        <f t="shared" si="456"/>
        <v>0</v>
      </c>
      <c r="M719" s="84">
        <f t="shared" si="456"/>
        <v>0</v>
      </c>
      <c r="N719" s="84">
        <f t="shared" si="456"/>
        <v>0</v>
      </c>
      <c r="O719" s="84">
        <f t="shared" si="456"/>
        <v>0</v>
      </c>
      <c r="P719" s="84">
        <f t="shared" si="456"/>
        <v>0</v>
      </c>
      <c r="Q719" s="84">
        <f t="shared" si="456"/>
        <v>0</v>
      </c>
    </row>
    <row r="720" spans="1:20" hidden="1" outlineLevel="2">
      <c r="E720" s="84" t="s">
        <v>732</v>
      </c>
      <c r="F720" s="84"/>
      <c r="G720" s="84" t="s">
        <v>170</v>
      </c>
      <c r="H720" s="84"/>
      <c r="I720" s="84"/>
      <c r="J720" s="84">
        <f t="shared" ref="J720:Q720" si="457" xml:space="preserve"> J711 / J715</f>
        <v>0</v>
      </c>
      <c r="K720" s="84">
        <f t="shared" si="457"/>
        <v>0</v>
      </c>
      <c r="L720" s="84">
        <f t="shared" si="457"/>
        <v>0</v>
      </c>
      <c r="M720" s="84">
        <f t="shared" si="457"/>
        <v>0</v>
      </c>
      <c r="N720" s="84">
        <f t="shared" si="457"/>
        <v>0</v>
      </c>
      <c r="O720" s="84">
        <f t="shared" si="457"/>
        <v>0</v>
      </c>
      <c r="P720" s="84">
        <f t="shared" si="457"/>
        <v>0</v>
      </c>
      <c r="Q720" s="84">
        <f t="shared" si="457"/>
        <v>0</v>
      </c>
    </row>
    <row r="721" spans="1:17" hidden="1" outlineLevel="2">
      <c r="F721" s="84"/>
      <c r="G721" s="84"/>
      <c r="H721" s="84"/>
      <c r="I721" s="84"/>
      <c r="J721" s="84"/>
      <c r="K721" s="84"/>
      <c r="L721" s="84"/>
      <c r="M721" s="84"/>
      <c r="N721" s="84"/>
      <c r="O721" s="84"/>
      <c r="P721" s="84"/>
      <c r="Q721" s="84"/>
    </row>
    <row r="722" spans="1:17" hidden="1" outlineLevel="2">
      <c r="E722" s="84" t="str">
        <f t="shared" ref="E722:Q722" si="458" xml:space="preserve"> E718</f>
        <v>RCV CPI(H) + RPI wedge bf balance BEG - DMMY - real</v>
      </c>
      <c r="F722" s="84">
        <f t="shared" si="458"/>
        <v>0</v>
      </c>
      <c r="G722" s="84" t="str">
        <f t="shared" si="458"/>
        <v>£m</v>
      </c>
      <c r="H722" s="84">
        <f t="shared" si="458"/>
        <v>0</v>
      </c>
      <c r="I722" s="84">
        <f t="shared" si="458"/>
        <v>0</v>
      </c>
      <c r="J722" s="84">
        <f t="shared" si="458"/>
        <v>0</v>
      </c>
      <c r="K722" s="84">
        <f t="shared" si="458"/>
        <v>0</v>
      </c>
      <c r="L722" s="84">
        <f t="shared" si="458"/>
        <v>0</v>
      </c>
      <c r="M722" s="84">
        <f t="shared" si="458"/>
        <v>0</v>
      </c>
      <c r="N722" s="84">
        <f t="shared" si="458"/>
        <v>0</v>
      </c>
      <c r="O722" s="84">
        <f t="shared" si="458"/>
        <v>0</v>
      </c>
      <c r="P722" s="84">
        <f t="shared" si="458"/>
        <v>0</v>
      </c>
      <c r="Q722" s="84">
        <f t="shared" si="458"/>
        <v>0</v>
      </c>
    </row>
    <row r="723" spans="1:17" hidden="1" outlineLevel="2">
      <c r="D723" s="83" t="s">
        <v>565</v>
      </c>
      <c r="E723" s="84" t="str">
        <f t="shared" ref="E723:Q723" si="459" xml:space="preserve"> E719</f>
        <v>Indexation on RCV - CPI(H) + RPI wedge bf balance - DMMY - real</v>
      </c>
      <c r="F723" s="84">
        <f t="shared" si="459"/>
        <v>0</v>
      </c>
      <c r="G723" s="84" t="str">
        <f t="shared" si="459"/>
        <v>£m</v>
      </c>
      <c r="H723" s="84">
        <f t="shared" si="459"/>
        <v>0</v>
      </c>
      <c r="I723" s="84">
        <f t="shared" si="459"/>
        <v>0</v>
      </c>
      <c r="J723" s="84">
        <f t="shared" si="459"/>
        <v>0</v>
      </c>
      <c r="K723" s="84">
        <f t="shared" si="459"/>
        <v>0</v>
      </c>
      <c r="L723" s="84">
        <f t="shared" si="459"/>
        <v>0</v>
      </c>
      <c r="M723" s="84">
        <f t="shared" si="459"/>
        <v>0</v>
      </c>
      <c r="N723" s="84">
        <f t="shared" si="459"/>
        <v>0</v>
      </c>
      <c r="O723" s="84">
        <f t="shared" si="459"/>
        <v>0</v>
      </c>
      <c r="P723" s="84">
        <f t="shared" si="459"/>
        <v>0</v>
      </c>
      <c r="Q723" s="84">
        <f t="shared" si="459"/>
        <v>0</v>
      </c>
    </row>
    <row r="724" spans="1:17" hidden="1" outlineLevel="2">
      <c r="E724" s="212" t="s">
        <v>733</v>
      </c>
      <c r="F724" s="212"/>
      <c r="G724" s="212" t="s">
        <v>170</v>
      </c>
      <c r="H724" s="212"/>
      <c r="I724" s="212"/>
      <c r="J724" s="212">
        <f t="shared" ref="J724:Q724" si="460" xml:space="preserve"> SUM(J722:J723)</f>
        <v>0</v>
      </c>
      <c r="K724" s="212">
        <f t="shared" si="460"/>
        <v>0</v>
      </c>
      <c r="L724" s="212">
        <f t="shared" si="460"/>
        <v>0</v>
      </c>
      <c r="M724" s="212">
        <f t="shared" si="460"/>
        <v>0</v>
      </c>
      <c r="N724" s="212">
        <f t="shared" si="460"/>
        <v>0</v>
      </c>
      <c r="O724" s="212">
        <f t="shared" si="460"/>
        <v>0</v>
      </c>
      <c r="P724" s="212">
        <f t="shared" si="460"/>
        <v>0</v>
      </c>
      <c r="Q724" s="212">
        <f t="shared" si="460"/>
        <v>0</v>
      </c>
    </row>
    <row r="725" spans="1:17" hidden="1" outlineLevel="2">
      <c r="F725" s="84"/>
      <c r="G725" s="84"/>
      <c r="H725" s="84"/>
      <c r="I725" s="84"/>
      <c r="J725" s="84"/>
      <c r="K725" s="84"/>
      <c r="L725" s="84"/>
      <c r="M725" s="84"/>
      <c r="N725" s="84"/>
      <c r="O725" s="84"/>
      <c r="P725" s="84"/>
      <c r="Q725" s="84"/>
    </row>
    <row r="726" spans="1:17" s="315" customFormat="1" hidden="1" outlineLevel="2">
      <c r="A726" s="311"/>
      <c r="B726" s="312"/>
      <c r="C726" s="313"/>
      <c r="D726" s="251"/>
      <c r="E726" s="314" t="str">
        <f t="shared" ref="E726:Q726" si="461" xml:space="preserve"> E724</f>
        <v>Opening RCV (RPI inflated RCV) - DMMY - real</v>
      </c>
      <c r="F726" s="314">
        <f t="shared" si="461"/>
        <v>0</v>
      </c>
      <c r="G726" s="314" t="str">
        <f t="shared" si="461"/>
        <v>£m</v>
      </c>
      <c r="H726" s="314">
        <f t="shared" si="461"/>
        <v>0</v>
      </c>
      <c r="I726" s="314">
        <f t="shared" si="461"/>
        <v>0</v>
      </c>
      <c r="J726" s="314">
        <f t="shared" si="461"/>
        <v>0</v>
      </c>
      <c r="K726" s="314">
        <f t="shared" si="461"/>
        <v>0</v>
      </c>
      <c r="L726" s="314">
        <f t="shared" si="461"/>
        <v>0</v>
      </c>
      <c r="M726" s="314">
        <f t="shared" si="461"/>
        <v>0</v>
      </c>
      <c r="N726" s="314">
        <f t="shared" si="461"/>
        <v>0</v>
      </c>
      <c r="O726" s="314">
        <f t="shared" si="461"/>
        <v>0</v>
      </c>
      <c r="P726" s="314">
        <f t="shared" si="461"/>
        <v>0</v>
      </c>
      <c r="Q726" s="314">
        <f t="shared" si="461"/>
        <v>0</v>
      </c>
    </row>
    <row r="727" spans="1:17" s="315" customFormat="1" hidden="1" outlineLevel="2">
      <c r="A727" s="311"/>
      <c r="B727" s="312"/>
      <c r="C727" s="313"/>
      <c r="D727" s="251" t="s">
        <v>473</v>
      </c>
      <c r="E727" s="314" t="str">
        <f t="shared" ref="E727:Q727" si="462" xml:space="preserve"> E720</f>
        <v>RCV - CPI(H) + RPI wedge bf depreciation - DMMY - real</v>
      </c>
      <c r="F727" s="314">
        <f t="shared" si="462"/>
        <v>0</v>
      </c>
      <c r="G727" s="314" t="str">
        <f t="shared" si="462"/>
        <v>£m</v>
      </c>
      <c r="H727" s="314">
        <f t="shared" si="462"/>
        <v>0</v>
      </c>
      <c r="I727" s="314">
        <f t="shared" si="462"/>
        <v>0</v>
      </c>
      <c r="J727" s="314">
        <f t="shared" si="462"/>
        <v>0</v>
      </c>
      <c r="K727" s="314">
        <f t="shared" si="462"/>
        <v>0</v>
      </c>
      <c r="L727" s="314">
        <f t="shared" si="462"/>
        <v>0</v>
      </c>
      <c r="M727" s="314">
        <f t="shared" si="462"/>
        <v>0</v>
      </c>
      <c r="N727" s="314">
        <f t="shared" si="462"/>
        <v>0</v>
      </c>
      <c r="O727" s="314">
        <f t="shared" si="462"/>
        <v>0</v>
      </c>
      <c r="P727" s="314">
        <f t="shared" si="462"/>
        <v>0</v>
      </c>
      <c r="Q727" s="314">
        <f t="shared" si="462"/>
        <v>0</v>
      </c>
    </row>
    <row r="728" spans="1:17" s="315" customFormat="1" hidden="1" outlineLevel="2">
      <c r="A728" s="311"/>
      <c r="B728" s="312"/>
      <c r="C728" s="313"/>
      <c r="D728" s="251"/>
      <c r="E728" s="317" t="s">
        <v>734</v>
      </c>
      <c r="F728" s="317"/>
      <c r="G728" s="317" t="s">
        <v>170</v>
      </c>
      <c r="H728" s="317"/>
      <c r="I728" s="317"/>
      <c r="J728" s="317">
        <f t="shared" ref="J728:Q728" si="463" xml:space="preserve"> J726 - J727</f>
        <v>0</v>
      </c>
      <c r="K728" s="317">
        <f t="shared" si="463"/>
        <v>0</v>
      </c>
      <c r="L728" s="317">
        <f t="shared" si="463"/>
        <v>0</v>
      </c>
      <c r="M728" s="317">
        <f t="shared" si="463"/>
        <v>0</v>
      </c>
      <c r="N728" s="317">
        <f t="shared" si="463"/>
        <v>0</v>
      </c>
      <c r="O728" s="317">
        <f t="shared" si="463"/>
        <v>0</v>
      </c>
      <c r="P728" s="317">
        <f t="shared" si="463"/>
        <v>0</v>
      </c>
      <c r="Q728" s="317">
        <f t="shared" si="463"/>
        <v>0</v>
      </c>
    </row>
    <row r="729" spans="1:17" s="92" customFormat="1" hidden="1" outlineLevel="2">
      <c r="A729" s="11"/>
      <c r="B729" s="12"/>
      <c r="C729" s="13"/>
      <c r="D729" s="14"/>
      <c r="E729" s="91"/>
      <c r="G729" s="93"/>
    </row>
    <row r="730" spans="1:17" s="92" customFormat="1" hidden="1" outlineLevel="2">
      <c r="A730" s="11"/>
      <c r="B730" s="12"/>
      <c r="C730" s="13"/>
      <c r="D730" s="115"/>
      <c r="E730" s="91" t="str">
        <f t="shared" ref="E730:Q730" si="464" xml:space="preserve"> E724</f>
        <v>Opening RCV (RPI inflated RCV) - DMMY - real</v>
      </c>
      <c r="F730" s="91">
        <f t="shared" si="464"/>
        <v>0</v>
      </c>
      <c r="G730" s="91" t="str">
        <f t="shared" si="464"/>
        <v>£m</v>
      </c>
      <c r="H730" s="91">
        <f t="shared" si="464"/>
        <v>0</v>
      </c>
      <c r="I730" s="91">
        <f t="shared" si="464"/>
        <v>0</v>
      </c>
      <c r="J730" s="91">
        <f t="shared" si="464"/>
        <v>0</v>
      </c>
      <c r="K730" s="91">
        <f t="shared" si="464"/>
        <v>0</v>
      </c>
      <c r="L730" s="91">
        <f t="shared" si="464"/>
        <v>0</v>
      </c>
      <c r="M730" s="91">
        <f t="shared" si="464"/>
        <v>0</v>
      </c>
      <c r="N730" s="91">
        <f t="shared" si="464"/>
        <v>0</v>
      </c>
      <c r="O730" s="91">
        <f t="shared" si="464"/>
        <v>0</v>
      </c>
      <c r="P730" s="91">
        <f t="shared" si="464"/>
        <v>0</v>
      </c>
      <c r="Q730" s="91">
        <f t="shared" si="464"/>
        <v>0</v>
      </c>
    </row>
    <row r="731" spans="1:17" s="92" customFormat="1" hidden="1" outlineLevel="2">
      <c r="A731" s="11"/>
      <c r="B731" s="12"/>
      <c r="C731" s="13"/>
      <c r="D731" s="115"/>
      <c r="E731" s="91" t="str">
        <f t="shared" ref="E731:Q731" si="465" xml:space="preserve"> E728</f>
        <v>Closing RCV (RPI inflated RCV) - DMMY - real</v>
      </c>
      <c r="F731" s="91">
        <f t="shared" si="465"/>
        <v>0</v>
      </c>
      <c r="G731" s="91" t="str">
        <f t="shared" si="465"/>
        <v>£m</v>
      </c>
      <c r="H731" s="91">
        <f t="shared" si="465"/>
        <v>0</v>
      </c>
      <c r="I731" s="91">
        <f t="shared" si="465"/>
        <v>0</v>
      </c>
      <c r="J731" s="91">
        <f t="shared" si="465"/>
        <v>0</v>
      </c>
      <c r="K731" s="91">
        <f t="shared" si="465"/>
        <v>0</v>
      </c>
      <c r="L731" s="91">
        <f t="shared" si="465"/>
        <v>0</v>
      </c>
      <c r="M731" s="91">
        <f t="shared" si="465"/>
        <v>0</v>
      </c>
      <c r="N731" s="91">
        <f t="shared" si="465"/>
        <v>0</v>
      </c>
      <c r="O731" s="91">
        <f t="shared" si="465"/>
        <v>0</v>
      </c>
      <c r="P731" s="91">
        <f t="shared" si="465"/>
        <v>0</v>
      </c>
      <c r="Q731" s="91">
        <f t="shared" si="465"/>
        <v>0</v>
      </c>
    </row>
    <row r="732" spans="1:17" s="315" customFormat="1" hidden="1" outlineLevel="2">
      <c r="A732" s="311"/>
      <c r="B732" s="312"/>
      <c r="C732" s="313"/>
      <c r="D732" s="251"/>
      <c r="E732" s="317" t="s">
        <v>735</v>
      </c>
      <c r="F732" s="317"/>
      <c r="G732" s="317" t="s">
        <v>170</v>
      </c>
      <c r="H732" s="317"/>
      <c r="I732" s="317"/>
      <c r="J732" s="317">
        <f t="shared" ref="J732:Q732" si="466" xml:space="preserve"> AVERAGE(J730:J731)</f>
        <v>0</v>
      </c>
      <c r="K732" s="317">
        <f t="shared" si="466"/>
        <v>0</v>
      </c>
      <c r="L732" s="317">
        <f t="shared" si="466"/>
        <v>0</v>
      </c>
      <c r="M732" s="317">
        <f t="shared" si="466"/>
        <v>0</v>
      </c>
      <c r="N732" s="317">
        <f t="shared" si="466"/>
        <v>0</v>
      </c>
      <c r="O732" s="317">
        <f t="shared" si="466"/>
        <v>0</v>
      </c>
      <c r="P732" s="317">
        <f t="shared" si="466"/>
        <v>0</v>
      </c>
      <c r="Q732" s="317">
        <f t="shared" si="466"/>
        <v>0</v>
      </c>
    </row>
    <row r="733" spans="1:17" hidden="1" outlineLevel="2">
      <c r="F733" s="84"/>
      <c r="G733" s="84"/>
      <c r="H733" s="84"/>
      <c r="I733" s="84"/>
      <c r="J733" s="84"/>
      <c r="K733" s="84"/>
      <c r="L733" s="84"/>
      <c r="M733" s="84"/>
      <c r="N733" s="84"/>
      <c r="O733" s="84"/>
      <c r="P733" s="84"/>
      <c r="Q733" s="84"/>
    </row>
    <row r="734" spans="1:17" hidden="1" outlineLevel="2">
      <c r="C734" s="86" t="s">
        <v>372</v>
      </c>
      <c r="F734" s="84"/>
      <c r="G734" s="84"/>
      <c r="H734" s="84"/>
      <c r="I734" s="84"/>
      <c r="J734" s="84"/>
      <c r="K734" s="84"/>
      <c r="L734" s="84"/>
      <c r="M734" s="84"/>
      <c r="N734" s="84"/>
      <c r="O734" s="84"/>
      <c r="P734" s="84"/>
      <c r="Q734" s="84"/>
    </row>
    <row r="735" spans="1:17" hidden="1" outlineLevel="2">
      <c r="E735" s="84" t="str">
        <f t="shared" ref="E735:Q735" si="467" xml:space="preserve"> E728</f>
        <v>Closing RCV (RPI inflated RCV) - DMMY - real</v>
      </c>
      <c r="F735" s="84">
        <f t="shared" si="467"/>
        <v>0</v>
      </c>
      <c r="G735" s="84" t="str">
        <f t="shared" si="467"/>
        <v>£m</v>
      </c>
      <c r="H735" s="84">
        <f t="shared" si="467"/>
        <v>0</v>
      </c>
      <c r="I735" s="84">
        <f t="shared" si="467"/>
        <v>0</v>
      </c>
      <c r="J735" s="84">
        <f t="shared" si="467"/>
        <v>0</v>
      </c>
      <c r="K735" s="84">
        <f t="shared" si="467"/>
        <v>0</v>
      </c>
      <c r="L735" s="84">
        <f t="shared" si="467"/>
        <v>0</v>
      </c>
      <c r="M735" s="84">
        <f t="shared" si="467"/>
        <v>0</v>
      </c>
      <c r="N735" s="84">
        <f t="shared" si="467"/>
        <v>0</v>
      </c>
      <c r="O735" s="84">
        <f t="shared" si="467"/>
        <v>0</v>
      </c>
      <c r="P735" s="84">
        <f t="shared" si="467"/>
        <v>0</v>
      </c>
      <c r="Q735" s="84">
        <f t="shared" si="467"/>
        <v>0</v>
      </c>
    </row>
    <row r="736" spans="1:17" s="188" customFormat="1" hidden="1" outlineLevel="2">
      <c r="A736" s="184"/>
      <c r="B736" s="219"/>
      <c r="C736" s="186"/>
      <c r="D736" s="187"/>
      <c r="E736" s="182" t="str">
        <f xml:space="preserve"> Inp!E$181</f>
        <v>RCV CPI(H) + RPI wedge bf balance - DMMY - real</v>
      </c>
      <c r="F736" s="182">
        <f xml:space="preserve"> Inp!F$181</f>
        <v>0</v>
      </c>
      <c r="G736" s="182" t="str">
        <f xml:space="preserve"> Inp!G$181</f>
        <v>£m</v>
      </c>
      <c r="H736" s="182">
        <f xml:space="preserve"> Inp!H$181</f>
        <v>0</v>
      </c>
      <c r="I736" s="182">
        <f xml:space="preserve"> Inp!I$181</f>
        <v>0</v>
      </c>
      <c r="J736" s="182">
        <f xml:space="preserve"> Inp!J$181</f>
        <v>0</v>
      </c>
      <c r="K736" s="182">
        <f xml:space="preserve"> Inp!K$181</f>
        <v>0</v>
      </c>
      <c r="L736" s="182">
        <f xml:space="preserve"> Inp!L$181</f>
        <v>0</v>
      </c>
      <c r="M736" s="182">
        <f xml:space="preserve"> Inp!M$181</f>
        <v>0</v>
      </c>
      <c r="N736" s="182">
        <f xml:space="preserve"> Inp!N$181</f>
        <v>0</v>
      </c>
      <c r="O736" s="182">
        <f xml:space="preserve"> Inp!O$181</f>
        <v>0</v>
      </c>
      <c r="P736" s="182">
        <f xml:space="preserve"> Inp!P$181</f>
        <v>0</v>
      </c>
      <c r="Q736" s="182">
        <f xml:space="preserve"> Inp!Q$181</f>
        <v>0</v>
      </c>
    </row>
    <row r="737" spans="1:17" s="225" customFormat="1" hidden="1" outlineLevel="2">
      <c r="A737" s="220"/>
      <c r="B737" s="221"/>
      <c r="C737" s="222"/>
      <c r="D737" s="223"/>
      <c r="E737" s="224" t="s">
        <v>736</v>
      </c>
      <c r="G737" s="225" t="s">
        <v>570</v>
      </c>
      <c r="H737" s="248">
        <f xml:space="preserve"> SUM(J737:Q737)</f>
        <v>0</v>
      </c>
      <c r="I737" s="197"/>
      <c r="J737" s="225">
        <f t="shared" ref="J737:Q737" si="468" xml:space="preserve"> IF(ROUND(J735,3) = ROUND(J736,3), 0, 1)</f>
        <v>0</v>
      </c>
      <c r="K737" s="225">
        <f t="shared" si="468"/>
        <v>0</v>
      </c>
      <c r="L737" s="225">
        <f t="shared" si="468"/>
        <v>0</v>
      </c>
      <c r="M737" s="225">
        <f t="shared" si="468"/>
        <v>0</v>
      </c>
      <c r="N737" s="225">
        <f t="shared" si="468"/>
        <v>0</v>
      </c>
      <c r="O737" s="225">
        <f t="shared" si="468"/>
        <v>0</v>
      </c>
      <c r="P737" s="225">
        <f t="shared" si="468"/>
        <v>0</v>
      </c>
      <c r="Q737" s="225">
        <f t="shared" si="468"/>
        <v>0</v>
      </c>
    </row>
    <row r="738" spans="1:17" s="149" customFormat="1" hidden="1" outlineLevel="2">
      <c r="A738" s="144"/>
      <c r="B738" s="145"/>
      <c r="C738" s="146"/>
      <c r="D738" s="218"/>
      <c r="E738" s="148"/>
      <c r="G738" s="150"/>
    </row>
    <row r="739" spans="1:17" s="188" customFormat="1" hidden="1" outlineLevel="2">
      <c r="A739" s="184"/>
      <c r="B739" s="217"/>
      <c r="C739" s="186"/>
      <c r="D739" s="187"/>
      <c r="E739" s="182"/>
      <c r="F739" s="182"/>
      <c r="G739" s="182"/>
      <c r="H739" s="182"/>
      <c r="I739" s="182"/>
      <c r="J739" s="182"/>
      <c r="K739" s="182"/>
      <c r="L739" s="182"/>
      <c r="M739" s="182"/>
      <c r="N739" s="182"/>
      <c r="O739" s="182"/>
      <c r="P739" s="182"/>
      <c r="Q739" s="182"/>
    </row>
    <row r="740" spans="1:17" s="149" customFormat="1" hidden="1" outlineLevel="1">
      <c r="A740" s="144"/>
      <c r="B740" s="145"/>
      <c r="C740" s="146"/>
      <c r="D740" s="147"/>
      <c r="E740" s="148"/>
      <c r="G740" s="150"/>
    </row>
    <row r="741" spans="1:17" s="92" customFormat="1" hidden="1" outlineLevel="1" collapsed="1">
      <c r="A741" s="11"/>
      <c r="B741" s="12" t="s">
        <v>571</v>
      </c>
      <c r="C741" s="13"/>
      <c r="D741" s="14"/>
      <c r="E741" s="91"/>
      <c r="G741" s="93"/>
    </row>
    <row r="742" spans="1:17" s="92" customFormat="1" hidden="1" outlineLevel="2">
      <c r="A742" s="11"/>
      <c r="B742" s="12"/>
      <c r="C742" s="13"/>
      <c r="D742" s="115"/>
      <c r="E742" s="91"/>
      <c r="G742" s="93"/>
    </row>
    <row r="743" spans="1:17" s="157" customFormat="1" hidden="1" outlineLevel="2">
      <c r="A743" s="152"/>
      <c r="B743" s="153"/>
      <c r="C743" s="154"/>
      <c r="D743" s="155"/>
      <c r="E743" s="156" t="str">
        <f>Inp!E$182</f>
        <v>RCV CPI(H) bf balance BEG - DMMY - nominal</v>
      </c>
      <c r="F743" s="156">
        <f>Inp!F$182</f>
        <v>0</v>
      </c>
      <c r="G743" s="156" t="str">
        <f>Inp!G$182</f>
        <v>£m</v>
      </c>
      <c r="H743" s="156">
        <f>Inp!H$182</f>
        <v>0</v>
      </c>
      <c r="I743" s="156">
        <f>Inp!I$182</f>
        <v>0</v>
      </c>
      <c r="J743" s="156">
        <f>Inp!J$182</f>
        <v>0</v>
      </c>
      <c r="K743" s="156">
        <f>Inp!K$182</f>
        <v>0</v>
      </c>
      <c r="L743" s="156">
        <f>Inp!L$182</f>
        <v>0</v>
      </c>
      <c r="M743" s="247">
        <f>Inp!M$182</f>
        <v>0</v>
      </c>
      <c r="N743" s="156">
        <f>Inp!N$182</f>
        <v>0</v>
      </c>
      <c r="O743" s="156">
        <f>Inp!O$182</f>
        <v>0</v>
      </c>
      <c r="P743" s="156">
        <f>Inp!P$182</f>
        <v>0</v>
      </c>
      <c r="Q743" s="156">
        <f>Inp!Q$182</f>
        <v>0</v>
      </c>
    </row>
    <row r="744" spans="1:17" s="162" customFormat="1" hidden="1" outlineLevel="2">
      <c r="A744" s="158"/>
      <c r="B744" s="159"/>
      <c r="C744" s="160"/>
      <c r="D744" s="161"/>
      <c r="E744" s="156" t="str">
        <f>Inp!E$183</f>
        <v>Indexation on RCV - CPI(H) bf balance - DMMY - nominal</v>
      </c>
      <c r="F744" s="156">
        <f>Inp!F$183</f>
        <v>0</v>
      </c>
      <c r="G744" s="156" t="str">
        <f>Inp!G$183</f>
        <v>£m</v>
      </c>
      <c r="H744" s="156">
        <f>Inp!H$183</f>
        <v>0</v>
      </c>
      <c r="I744" s="156">
        <f>Inp!I$183</f>
        <v>0</v>
      </c>
      <c r="J744" s="156">
        <f>Inp!J$183</f>
        <v>0</v>
      </c>
      <c r="K744" s="156">
        <f>Inp!K$183</f>
        <v>0</v>
      </c>
      <c r="L744" s="156">
        <f>Inp!L$183</f>
        <v>0</v>
      </c>
      <c r="M744" s="247">
        <f>Inp!M$183</f>
        <v>0</v>
      </c>
      <c r="N744" s="156">
        <f>Inp!N$183</f>
        <v>0</v>
      </c>
      <c r="O744" s="156">
        <f>Inp!O$183</f>
        <v>0</v>
      </c>
      <c r="P744" s="156">
        <f>Inp!P$183</f>
        <v>0</v>
      </c>
      <c r="Q744" s="156">
        <f>Inp!Q$183</f>
        <v>0</v>
      </c>
    </row>
    <row r="745" spans="1:17" s="162" customFormat="1" hidden="1" outlineLevel="2">
      <c r="A745" s="158"/>
      <c r="B745" s="159"/>
      <c r="C745" s="160"/>
      <c r="D745" s="161"/>
      <c r="E745" s="156" t="str">
        <f>Inp!E$185</f>
        <v>Indexation on RCV other adjustments balance BEG - DMMY - nominal</v>
      </c>
      <c r="F745" s="156">
        <f>Inp!F$185</f>
        <v>0</v>
      </c>
      <c r="G745" s="156" t="str">
        <f>Inp!G$185</f>
        <v>£m</v>
      </c>
      <c r="H745" s="156">
        <f>Inp!H$185</f>
        <v>0</v>
      </c>
      <c r="I745" s="156">
        <f>Inp!I$185</f>
        <v>0</v>
      </c>
      <c r="J745" s="247">
        <f>Inp!J$185</f>
        <v>0</v>
      </c>
      <c r="K745" s="156">
        <f>Inp!K$185</f>
        <v>0</v>
      </c>
      <c r="L745" s="156">
        <f>Inp!L$185</f>
        <v>0</v>
      </c>
      <c r="M745" s="156">
        <f>Inp!M$185</f>
        <v>0</v>
      </c>
      <c r="N745" s="156">
        <f>Inp!N$185</f>
        <v>0</v>
      </c>
      <c r="O745" s="156">
        <f>Inp!O$185</f>
        <v>0</v>
      </c>
      <c r="P745" s="156">
        <f>Inp!P$185</f>
        <v>0</v>
      </c>
      <c r="Q745" s="156">
        <f>Inp!Q$185</f>
        <v>0</v>
      </c>
    </row>
    <row r="746" spans="1:17" s="162" customFormat="1" hidden="1" outlineLevel="2">
      <c r="A746" s="158"/>
      <c r="B746" s="159"/>
      <c r="C746" s="160"/>
      <c r="D746" s="161"/>
      <c r="E746" s="156" t="str">
        <f>Inp!E$186</f>
        <v>RCV - CPI(H) bf depreciation - DMMY - nominal</v>
      </c>
      <c r="F746" s="156">
        <f>Inp!F$186</f>
        <v>0</v>
      </c>
      <c r="G746" s="156" t="str">
        <f>Inp!G$186</f>
        <v>£m</v>
      </c>
      <c r="H746" s="156">
        <f>Inp!H$186</f>
        <v>0</v>
      </c>
      <c r="I746" s="156">
        <f>Inp!I$186</f>
        <v>0</v>
      </c>
      <c r="J746" s="156">
        <f>Inp!J$186</f>
        <v>0</v>
      </c>
      <c r="K746" s="156">
        <f>Inp!K$186</f>
        <v>0</v>
      </c>
      <c r="L746" s="156">
        <f>Inp!L$186</f>
        <v>0</v>
      </c>
      <c r="M746" s="156">
        <f>Inp!M$186</f>
        <v>0</v>
      </c>
      <c r="N746" s="156">
        <f>Inp!N$186</f>
        <v>0</v>
      </c>
      <c r="O746" s="156">
        <f>Inp!O$186</f>
        <v>0</v>
      </c>
      <c r="P746" s="156">
        <f>Inp!P$186</f>
        <v>0</v>
      </c>
      <c r="Q746" s="156">
        <f>Inp!Q$186</f>
        <v>0</v>
      </c>
    </row>
    <row r="747" spans="1:17" s="162" customFormat="1" hidden="1" outlineLevel="2">
      <c r="A747" s="158"/>
      <c r="B747" s="159"/>
      <c r="C747" s="160"/>
      <c r="D747" s="161"/>
      <c r="E747" s="156" t="str">
        <f>Inp!E$187</f>
        <v>Other adjustments CPI(H) - DMMY - nominal</v>
      </c>
      <c r="F747" s="156">
        <f>Inp!F$187</f>
        <v>0</v>
      </c>
      <c r="G747" s="156" t="str">
        <f>Inp!G$187</f>
        <v>£m</v>
      </c>
      <c r="H747" s="156">
        <f>Inp!H$187</f>
        <v>0</v>
      </c>
      <c r="I747" s="156">
        <f>Inp!I$187</f>
        <v>0</v>
      </c>
      <c r="J747" s="156">
        <f>Inp!J$187</f>
        <v>0</v>
      </c>
      <c r="K747" s="156">
        <f>Inp!K$187</f>
        <v>0</v>
      </c>
      <c r="L747" s="156">
        <f>Inp!L$187</f>
        <v>0</v>
      </c>
      <c r="M747" s="156">
        <f>Inp!M$187</f>
        <v>0</v>
      </c>
      <c r="N747" s="156">
        <f>Inp!N$187</f>
        <v>0</v>
      </c>
      <c r="O747" s="156">
        <f>Inp!O$187</f>
        <v>0</v>
      </c>
      <c r="P747" s="156">
        <f>Inp!P$187</f>
        <v>0</v>
      </c>
      <c r="Q747" s="156">
        <f>Inp!Q$187</f>
        <v>0</v>
      </c>
    </row>
    <row r="748" spans="1:17" s="260" customFormat="1" hidden="1" outlineLevel="2">
      <c r="A748" s="257"/>
      <c r="B748" s="258"/>
      <c r="C748" s="259"/>
      <c r="D748" s="256"/>
      <c r="E748" s="273" t="str">
        <f>Time!E$39</f>
        <v>Acquisition / initial balance date flag</v>
      </c>
      <c r="F748" s="273">
        <f>Time!F$39</f>
        <v>0</v>
      </c>
      <c r="G748" s="273" t="str">
        <f>Time!G$39</f>
        <v>flag</v>
      </c>
      <c r="H748" s="273">
        <f>Time!H$39</f>
        <v>1</v>
      </c>
      <c r="I748" s="273">
        <f>Time!I$39</f>
        <v>0</v>
      </c>
      <c r="J748" s="273">
        <f>Time!J$39</f>
        <v>0</v>
      </c>
      <c r="K748" s="273">
        <f>Time!K$39</f>
        <v>0</v>
      </c>
      <c r="L748" s="273">
        <f>Time!L$39</f>
        <v>1</v>
      </c>
      <c r="M748" s="273">
        <f>Time!M$39</f>
        <v>0</v>
      </c>
      <c r="N748" s="273">
        <f>Time!N$39</f>
        <v>0</v>
      </c>
      <c r="O748" s="273">
        <f>Time!O$39</f>
        <v>0</v>
      </c>
      <c r="P748" s="273">
        <f>Time!P$39</f>
        <v>0</v>
      </c>
      <c r="Q748" s="273">
        <f>Time!Q$39</f>
        <v>0</v>
      </c>
    </row>
    <row r="749" spans="1:17" s="260" customFormat="1" hidden="1" outlineLevel="2">
      <c r="A749" s="257"/>
      <c r="B749" s="258"/>
      <c r="C749" s="259"/>
      <c r="D749" s="256"/>
      <c r="E749" s="197" t="s">
        <v>737</v>
      </c>
      <c r="F749" s="279"/>
      <c r="G749" s="197" t="s">
        <v>170</v>
      </c>
      <c r="H749" s="279"/>
      <c r="I749" s="279"/>
      <c r="J749" s="279">
        <f t="shared" ref="J749:Q749" si="469" xml:space="preserve"> IF(J748 = 1, K743 * J748, 0)</f>
        <v>0</v>
      </c>
      <c r="K749" s="279">
        <f t="shared" si="469"/>
        <v>0</v>
      </c>
      <c r="L749" s="279">
        <f t="shared" si="469"/>
        <v>0</v>
      </c>
      <c r="M749" s="279">
        <f t="shared" si="469"/>
        <v>0</v>
      </c>
      <c r="N749" s="279">
        <f t="shared" si="469"/>
        <v>0</v>
      </c>
      <c r="O749" s="279">
        <f t="shared" si="469"/>
        <v>0</v>
      </c>
      <c r="P749" s="279">
        <f t="shared" si="469"/>
        <v>0</v>
      </c>
      <c r="Q749" s="279">
        <f t="shared" si="469"/>
        <v>0</v>
      </c>
    </row>
    <row r="750" spans="1:17" hidden="1" outlineLevel="2">
      <c r="F750" s="84"/>
      <c r="G750" s="84"/>
      <c r="H750" s="84"/>
      <c r="I750" s="84"/>
      <c r="J750" s="84"/>
      <c r="K750" s="84"/>
      <c r="L750" s="84"/>
      <c r="M750" s="84"/>
      <c r="N750" s="84"/>
      <c r="O750" s="84"/>
      <c r="P750" s="84"/>
      <c r="Q750" s="84"/>
    </row>
    <row r="751" spans="1:17" s="188" customFormat="1" hidden="1" outlineLevel="2">
      <c r="A751" s="184"/>
      <c r="B751" s="217"/>
      <c r="C751" s="186"/>
      <c r="D751" s="187"/>
      <c r="E751" s="182" t="str">
        <f>Index!E$85</f>
        <v>CPIH index (PR19FD) - FYA - inflate from FYA 2017-18</v>
      </c>
      <c r="F751" s="182">
        <f>Index!F$85</f>
        <v>0</v>
      </c>
      <c r="G751" s="182" t="str">
        <f>Index!G$85</f>
        <v>Factor</v>
      </c>
      <c r="H751" s="182">
        <f>Index!H$85</f>
        <v>0</v>
      </c>
      <c r="I751" s="182">
        <f>Index!I$85</f>
        <v>0</v>
      </c>
      <c r="J751" s="182">
        <f>Index!J$85</f>
        <v>1</v>
      </c>
      <c r="K751" s="182">
        <f>Index!K$85</f>
        <v>1.0212697905005599</v>
      </c>
      <c r="L751" s="182">
        <f>Index!L$85</f>
        <v>1.0416029201511179</v>
      </c>
      <c r="M751" s="182">
        <f>Index!M$85</f>
        <v>1.0622616980779827</v>
      </c>
      <c r="N751" s="182">
        <f>Index!N$85</f>
        <v>1.0835515290872799</v>
      </c>
      <c r="O751" s="182">
        <f>Index!O$85</f>
        <v>1.1060365794841869</v>
      </c>
      <c r="P751" s="182">
        <f>Index!P$85</f>
        <v>1.1292633476533553</v>
      </c>
      <c r="Q751" s="182">
        <f>Index!Q$85</f>
        <v>1.1529778779540774</v>
      </c>
    </row>
    <row r="752" spans="1:17" hidden="1" outlineLevel="2">
      <c r="F752" s="84"/>
      <c r="G752" s="84"/>
      <c r="H752" s="84"/>
      <c r="I752" s="84"/>
      <c r="J752" s="84"/>
      <c r="K752" s="84"/>
      <c r="L752" s="84"/>
      <c r="M752" s="84"/>
      <c r="N752" s="84"/>
      <c r="O752" s="84"/>
      <c r="P752" s="84"/>
      <c r="Q752" s="84"/>
    </row>
    <row r="753" spans="1:17" s="260" customFormat="1" hidden="1" outlineLevel="2">
      <c r="A753" s="257"/>
      <c r="B753" s="258"/>
      <c r="C753" s="259"/>
      <c r="D753" s="256"/>
      <c r="E753" s="273" t="str">
        <f>Time!E$39</f>
        <v>Acquisition / initial balance date flag</v>
      </c>
      <c r="F753" s="273">
        <f>Time!F$39</f>
        <v>0</v>
      </c>
      <c r="G753" s="273" t="str">
        <f>Time!G$39</f>
        <v>flag</v>
      </c>
      <c r="H753" s="273">
        <f>Time!H$39</f>
        <v>1</v>
      </c>
      <c r="I753" s="273">
        <f>Time!I$39</f>
        <v>0</v>
      </c>
      <c r="J753" s="273">
        <f>Time!J$39</f>
        <v>0</v>
      </c>
      <c r="K753" s="273">
        <f>Time!K$39</f>
        <v>0</v>
      </c>
      <c r="L753" s="273">
        <f>Time!L$39</f>
        <v>1</v>
      </c>
      <c r="M753" s="273">
        <f>Time!M$39</f>
        <v>0</v>
      </c>
      <c r="N753" s="273">
        <f>Time!N$39</f>
        <v>0</v>
      </c>
      <c r="O753" s="273">
        <f>Time!O$39</f>
        <v>0</v>
      </c>
      <c r="P753" s="273">
        <f>Time!P$39</f>
        <v>0</v>
      </c>
      <c r="Q753" s="273">
        <f>Time!Q$39</f>
        <v>0</v>
      </c>
    </row>
    <row r="754" spans="1:17" s="188" customFormat="1" hidden="1" outlineLevel="2">
      <c r="A754" s="184"/>
      <c r="B754" s="217"/>
      <c r="C754" s="186"/>
      <c r="D754" s="187"/>
      <c r="E754" s="182" t="str">
        <f>Inp!E$184</f>
        <v>RCV other adjustments balance - DMMY - real</v>
      </c>
      <c r="F754" s="182">
        <f>Inp!F$184</f>
        <v>0</v>
      </c>
      <c r="G754" s="182" t="str">
        <f>Inp!G$184</f>
        <v>£m</v>
      </c>
      <c r="H754" s="182">
        <f>Inp!H$184</f>
        <v>0</v>
      </c>
      <c r="I754" s="182">
        <f>Inp!I$184</f>
        <v>0</v>
      </c>
      <c r="J754" s="182">
        <f>Inp!J$184</f>
        <v>0</v>
      </c>
      <c r="K754" s="182">
        <f>Inp!K$184</f>
        <v>0</v>
      </c>
      <c r="L754" s="182">
        <f>Inp!L$184</f>
        <v>0</v>
      </c>
      <c r="M754" s="182">
        <f>Inp!M$184</f>
        <v>0</v>
      </c>
      <c r="N754" s="182">
        <f>Inp!N$184</f>
        <v>0</v>
      </c>
      <c r="O754" s="182">
        <f>Inp!O$184</f>
        <v>0</v>
      </c>
      <c r="P754" s="182">
        <f>Inp!P$184</f>
        <v>0</v>
      </c>
      <c r="Q754" s="182">
        <f>Inp!Q$184</f>
        <v>0</v>
      </c>
    </row>
    <row r="755" spans="1:17" s="241" customFormat="1" hidden="1" outlineLevel="2">
      <c r="A755" s="238"/>
      <c r="B755" s="242"/>
      <c r="C755" s="239"/>
      <c r="D755" s="240"/>
      <c r="E755" s="197" t="s">
        <v>1410</v>
      </c>
      <c r="F755" s="197"/>
      <c r="G755" s="197" t="s">
        <v>170</v>
      </c>
      <c r="H755" s="197"/>
      <c r="I755" s="197"/>
      <c r="J755" s="279">
        <f t="shared" ref="J755:Q755" si="470" xml:space="preserve"> IF(J753 = 1, K754 * J753, 0)</f>
        <v>0</v>
      </c>
      <c r="K755" s="279">
        <f t="shared" si="470"/>
        <v>0</v>
      </c>
      <c r="L755" s="279">
        <f t="shared" si="470"/>
        <v>0</v>
      </c>
      <c r="M755" s="279">
        <f t="shared" si="470"/>
        <v>0</v>
      </c>
      <c r="N755" s="279">
        <f t="shared" si="470"/>
        <v>0</v>
      </c>
      <c r="O755" s="279">
        <f t="shared" si="470"/>
        <v>0</v>
      </c>
      <c r="P755" s="279">
        <f t="shared" si="470"/>
        <v>0</v>
      </c>
      <c r="Q755" s="279">
        <f t="shared" si="470"/>
        <v>0</v>
      </c>
    </row>
    <row r="756" spans="1:17" s="137" customFormat="1" hidden="1" outlineLevel="2">
      <c r="A756" s="387"/>
      <c r="B756" s="393"/>
      <c r="C756" s="388"/>
      <c r="D756" s="389"/>
      <c r="E756" s="280" t="s">
        <v>738</v>
      </c>
      <c r="F756" s="316"/>
      <c r="G756" s="280" t="s">
        <v>170</v>
      </c>
      <c r="H756" s="280"/>
      <c r="I756" s="280"/>
      <c r="J756" s="280">
        <f t="shared" ref="J756:Q756" si="471" xml:space="preserve"> J749 / J751 + J755</f>
        <v>0</v>
      </c>
      <c r="K756" s="280">
        <f t="shared" si="471"/>
        <v>0</v>
      </c>
      <c r="L756" s="280">
        <f t="shared" si="471"/>
        <v>0</v>
      </c>
      <c r="M756" s="280">
        <f t="shared" si="471"/>
        <v>0</v>
      </c>
      <c r="N756" s="280">
        <f t="shared" si="471"/>
        <v>0</v>
      </c>
      <c r="O756" s="280">
        <f t="shared" si="471"/>
        <v>0</v>
      </c>
      <c r="P756" s="280">
        <f t="shared" si="471"/>
        <v>0</v>
      </c>
      <c r="Q756" s="280">
        <f t="shared" si="471"/>
        <v>0</v>
      </c>
    </row>
    <row r="757" spans="1:17" hidden="1" outlineLevel="2">
      <c r="E757" s="196" t="s">
        <v>739</v>
      </c>
      <c r="F757" s="84"/>
      <c r="G757" s="84" t="s">
        <v>170</v>
      </c>
      <c r="H757" s="84"/>
      <c r="I757" s="84"/>
      <c r="J757" s="196">
        <f t="shared" ref="J757:Q757" si="472" xml:space="preserve"> J743 / J751</f>
        <v>0</v>
      </c>
      <c r="K757" s="196">
        <f t="shared" si="472"/>
        <v>0</v>
      </c>
      <c r="L757" s="196">
        <f t="shared" si="472"/>
        <v>0</v>
      </c>
      <c r="M757" s="196">
        <f t="shared" si="472"/>
        <v>0</v>
      </c>
      <c r="N757" s="196">
        <f t="shared" si="472"/>
        <v>0</v>
      </c>
      <c r="O757" s="196">
        <f t="shared" si="472"/>
        <v>0</v>
      </c>
      <c r="P757" s="196">
        <f t="shared" si="472"/>
        <v>0</v>
      </c>
      <c r="Q757" s="196">
        <f t="shared" si="472"/>
        <v>0</v>
      </c>
    </row>
    <row r="758" spans="1:17" hidden="1" outlineLevel="2">
      <c r="E758" s="196" t="s">
        <v>740</v>
      </c>
      <c r="F758" s="84"/>
      <c r="G758" s="84" t="s">
        <v>170</v>
      </c>
      <c r="H758" s="84"/>
      <c r="I758" s="84"/>
      <c r="J758" s="196">
        <f t="shared" ref="J758:Q758" si="473" xml:space="preserve"> J744 / J751</f>
        <v>0</v>
      </c>
      <c r="K758" s="196">
        <f t="shared" si="473"/>
        <v>0</v>
      </c>
      <c r="L758" s="196">
        <f t="shared" si="473"/>
        <v>0</v>
      </c>
      <c r="M758" s="196">
        <f t="shared" si="473"/>
        <v>0</v>
      </c>
      <c r="N758" s="196">
        <f t="shared" si="473"/>
        <v>0</v>
      </c>
      <c r="O758" s="196">
        <f t="shared" si="473"/>
        <v>0</v>
      </c>
      <c r="P758" s="196">
        <f t="shared" si="473"/>
        <v>0</v>
      </c>
      <c r="Q758" s="196">
        <f t="shared" si="473"/>
        <v>0</v>
      </c>
    </row>
    <row r="759" spans="1:17" hidden="1" outlineLevel="2">
      <c r="E759" s="196" t="s">
        <v>741</v>
      </c>
      <c r="F759" s="84"/>
      <c r="G759" s="84" t="s">
        <v>170</v>
      </c>
      <c r="H759" s="84"/>
      <c r="I759" s="84"/>
      <c r="J759" s="196">
        <f t="shared" ref="J759:Q759" si="474" xml:space="preserve"> J745 / J751</f>
        <v>0</v>
      </c>
      <c r="K759" s="196">
        <f t="shared" si="474"/>
        <v>0</v>
      </c>
      <c r="L759" s="196">
        <f t="shared" si="474"/>
        <v>0</v>
      </c>
      <c r="M759" s="196">
        <f t="shared" si="474"/>
        <v>0</v>
      </c>
      <c r="N759" s="196">
        <f t="shared" si="474"/>
        <v>0</v>
      </c>
      <c r="O759" s="196">
        <f t="shared" si="474"/>
        <v>0</v>
      </c>
      <c r="P759" s="196">
        <f t="shared" si="474"/>
        <v>0</v>
      </c>
      <c r="Q759" s="196">
        <f t="shared" si="474"/>
        <v>0</v>
      </c>
    </row>
    <row r="760" spans="1:17" hidden="1" outlineLevel="2">
      <c r="E760" s="196" t="s">
        <v>742</v>
      </c>
      <c r="F760" s="84"/>
      <c r="G760" s="84" t="s">
        <v>170</v>
      </c>
      <c r="H760" s="84"/>
      <c r="I760" s="84"/>
      <c r="J760" s="196">
        <f t="shared" ref="J760:Q760" si="475" xml:space="preserve"> J746 / J751</f>
        <v>0</v>
      </c>
      <c r="K760" s="196">
        <f t="shared" si="475"/>
        <v>0</v>
      </c>
      <c r="L760" s="196">
        <f t="shared" si="475"/>
        <v>0</v>
      </c>
      <c r="M760" s="196">
        <f t="shared" si="475"/>
        <v>0</v>
      </c>
      <c r="N760" s="196">
        <f t="shared" si="475"/>
        <v>0</v>
      </c>
      <c r="O760" s="196">
        <f t="shared" si="475"/>
        <v>0</v>
      </c>
      <c r="P760" s="196">
        <f t="shared" si="475"/>
        <v>0</v>
      </c>
      <c r="Q760" s="196">
        <f t="shared" si="475"/>
        <v>0</v>
      </c>
    </row>
    <row r="761" spans="1:17" hidden="1" outlineLevel="2">
      <c r="E761" s="196" t="s">
        <v>743</v>
      </c>
      <c r="F761" s="84"/>
      <c r="G761" s="84" t="s">
        <v>170</v>
      </c>
      <c r="H761" s="84"/>
      <c r="I761" s="84"/>
      <c r="J761" s="196">
        <f t="shared" ref="J761:Q761" si="476" xml:space="preserve"> J747 / J751</f>
        <v>0</v>
      </c>
      <c r="K761" s="196">
        <f t="shared" si="476"/>
        <v>0</v>
      </c>
      <c r="L761" s="196">
        <f t="shared" si="476"/>
        <v>0</v>
      </c>
      <c r="M761" s="196">
        <f t="shared" si="476"/>
        <v>0</v>
      </c>
      <c r="N761" s="196">
        <f t="shared" si="476"/>
        <v>0</v>
      </c>
      <c r="O761" s="196">
        <f t="shared" si="476"/>
        <v>0</v>
      </c>
      <c r="P761" s="196">
        <f t="shared" si="476"/>
        <v>0</v>
      </c>
      <c r="Q761" s="196">
        <f t="shared" si="476"/>
        <v>0</v>
      </c>
    </row>
    <row r="762" spans="1:17" hidden="1" outlineLevel="2">
      <c r="F762" s="84"/>
      <c r="G762" s="84"/>
      <c r="H762" s="84"/>
      <c r="I762" s="84"/>
      <c r="J762" s="84"/>
      <c r="K762" s="84"/>
      <c r="L762" s="84"/>
      <c r="M762" s="84"/>
      <c r="N762" s="84"/>
      <c r="O762" s="84"/>
      <c r="P762" s="84"/>
      <c r="Q762" s="84"/>
    </row>
    <row r="763" spans="1:17" hidden="1" outlineLevel="2">
      <c r="E763" s="196" t="str">
        <f t="shared" ref="E763:Q763" si="477" xml:space="preserve"> E757</f>
        <v>RCV CPI(H) bf balance BEG - DMMY - real</v>
      </c>
      <c r="F763" s="196">
        <f t="shared" si="477"/>
        <v>0</v>
      </c>
      <c r="G763" s="196" t="str">
        <f t="shared" si="477"/>
        <v>£m</v>
      </c>
      <c r="H763" s="196">
        <f t="shared" si="477"/>
        <v>0</v>
      </c>
      <c r="I763" s="196">
        <f t="shared" si="477"/>
        <v>0</v>
      </c>
      <c r="J763" s="196">
        <f t="shared" si="477"/>
        <v>0</v>
      </c>
      <c r="K763" s="196">
        <f t="shared" si="477"/>
        <v>0</v>
      </c>
      <c r="L763" s="196">
        <f t="shared" si="477"/>
        <v>0</v>
      </c>
      <c r="M763" s="196">
        <f t="shared" si="477"/>
        <v>0</v>
      </c>
      <c r="N763" s="196">
        <f t="shared" si="477"/>
        <v>0</v>
      </c>
      <c r="O763" s="196">
        <f t="shared" si="477"/>
        <v>0</v>
      </c>
      <c r="P763" s="196">
        <f t="shared" si="477"/>
        <v>0</v>
      </c>
      <c r="Q763" s="196">
        <f t="shared" si="477"/>
        <v>0</v>
      </c>
    </row>
    <row r="764" spans="1:17" hidden="1" outlineLevel="2">
      <c r="D764" s="83" t="s">
        <v>565</v>
      </c>
      <c r="E764" s="196" t="str">
        <f t="shared" ref="E764:Q764" si="478" xml:space="preserve"> E758</f>
        <v>Indexation on RCV - CPI(H) bf balance - DMMY - real</v>
      </c>
      <c r="F764" s="196">
        <f t="shared" si="478"/>
        <v>0</v>
      </c>
      <c r="G764" s="196" t="str">
        <f t="shared" si="478"/>
        <v>£m</v>
      </c>
      <c r="H764" s="196">
        <f t="shared" si="478"/>
        <v>0</v>
      </c>
      <c r="I764" s="196">
        <f t="shared" si="478"/>
        <v>0</v>
      </c>
      <c r="J764" s="196">
        <f t="shared" si="478"/>
        <v>0</v>
      </c>
      <c r="K764" s="196">
        <f t="shared" si="478"/>
        <v>0</v>
      </c>
      <c r="L764" s="196">
        <f t="shared" si="478"/>
        <v>0</v>
      </c>
      <c r="M764" s="196">
        <f t="shared" si="478"/>
        <v>0</v>
      </c>
      <c r="N764" s="196">
        <f t="shared" si="478"/>
        <v>0</v>
      </c>
      <c r="O764" s="196">
        <f t="shared" si="478"/>
        <v>0</v>
      </c>
      <c r="P764" s="196">
        <f t="shared" si="478"/>
        <v>0</v>
      </c>
      <c r="Q764" s="196">
        <f t="shared" si="478"/>
        <v>0</v>
      </c>
    </row>
    <row r="765" spans="1:17" s="193" customFormat="1" hidden="1" outlineLevel="2">
      <c r="A765" s="189"/>
      <c r="B765" s="309"/>
      <c r="C765" s="191"/>
      <c r="D765" s="192" t="s">
        <v>565</v>
      </c>
      <c r="E765" s="182" t="str">
        <f>Inp!E$184</f>
        <v>RCV other adjustments balance - DMMY - real</v>
      </c>
      <c r="F765" s="182">
        <f>Inp!F$184</f>
        <v>0</v>
      </c>
      <c r="G765" s="182" t="str">
        <f>Inp!G$184</f>
        <v>£m</v>
      </c>
      <c r="H765" s="182">
        <f>Inp!H$184</f>
        <v>0</v>
      </c>
      <c r="I765" s="182">
        <f>Inp!I$184</f>
        <v>0</v>
      </c>
      <c r="J765" s="182">
        <f>Inp!J$184</f>
        <v>0</v>
      </c>
      <c r="K765" s="182">
        <f>Inp!K$184</f>
        <v>0</v>
      </c>
      <c r="L765" s="182">
        <f>Inp!L$184</f>
        <v>0</v>
      </c>
      <c r="M765" s="182">
        <f>Inp!M$184</f>
        <v>0</v>
      </c>
      <c r="N765" s="182">
        <f>Inp!N$184</f>
        <v>0</v>
      </c>
      <c r="O765" s="182">
        <f>Inp!O$184</f>
        <v>0</v>
      </c>
      <c r="P765" s="182">
        <f>Inp!P$184</f>
        <v>0</v>
      </c>
      <c r="Q765" s="182">
        <f>Inp!Q$184</f>
        <v>0</v>
      </c>
    </row>
    <row r="766" spans="1:17" s="193" customFormat="1" hidden="1" outlineLevel="2">
      <c r="A766" s="189"/>
      <c r="B766" s="309"/>
      <c r="C766" s="191"/>
      <c r="D766" s="192" t="s">
        <v>565</v>
      </c>
      <c r="E766" s="196" t="str">
        <f t="shared" ref="E766:Q766" si="479" xml:space="preserve"> E759</f>
        <v>Indexation on RCV - CPI(H) other adjustments balance - DMMY - real</v>
      </c>
      <c r="F766" s="196">
        <f t="shared" si="479"/>
        <v>0</v>
      </c>
      <c r="G766" s="196" t="str">
        <f t="shared" si="479"/>
        <v>£m</v>
      </c>
      <c r="H766" s="196">
        <f t="shared" si="479"/>
        <v>0</v>
      </c>
      <c r="I766" s="196">
        <f t="shared" si="479"/>
        <v>0</v>
      </c>
      <c r="J766" s="196">
        <f t="shared" si="479"/>
        <v>0</v>
      </c>
      <c r="K766" s="196">
        <f t="shared" si="479"/>
        <v>0</v>
      </c>
      <c r="L766" s="196">
        <f t="shared" si="479"/>
        <v>0</v>
      </c>
      <c r="M766" s="196">
        <f t="shared" si="479"/>
        <v>0</v>
      </c>
      <c r="N766" s="196">
        <f t="shared" si="479"/>
        <v>0</v>
      </c>
      <c r="O766" s="196">
        <f t="shared" si="479"/>
        <v>0</v>
      </c>
      <c r="P766" s="196">
        <f t="shared" si="479"/>
        <v>0</v>
      </c>
      <c r="Q766" s="196">
        <f t="shared" si="479"/>
        <v>0</v>
      </c>
    </row>
    <row r="767" spans="1:17" hidden="1" outlineLevel="2">
      <c r="E767" s="244" t="s">
        <v>744</v>
      </c>
      <c r="F767" s="244"/>
      <c r="G767" s="244" t="s">
        <v>170</v>
      </c>
      <c r="H767" s="244"/>
      <c r="I767" s="244"/>
      <c r="J767" s="244">
        <f xml:space="preserve"> SUM(J763:J766)</f>
        <v>0</v>
      </c>
      <c r="K767" s="244">
        <f t="shared" ref="K767:Q767" si="480" xml:space="preserve"> SUM(K763:K766)</f>
        <v>0</v>
      </c>
      <c r="L767" s="244">
        <f t="shared" si="480"/>
        <v>0</v>
      </c>
      <c r="M767" s="244">
        <f t="shared" si="480"/>
        <v>0</v>
      </c>
      <c r="N767" s="244">
        <f t="shared" si="480"/>
        <v>0</v>
      </c>
      <c r="O767" s="244">
        <f t="shared" si="480"/>
        <v>0</v>
      </c>
      <c r="P767" s="244">
        <f t="shared" si="480"/>
        <v>0</v>
      </c>
      <c r="Q767" s="244">
        <f t="shared" si="480"/>
        <v>0</v>
      </c>
    </row>
    <row r="768" spans="1:17" s="503" customFormat="1" hidden="1" outlineLevel="2">
      <c r="A768" s="498"/>
      <c r="B768" s="499"/>
      <c r="C768" s="500"/>
      <c r="D768" s="501"/>
      <c r="E768" s="502"/>
      <c r="F768" s="502"/>
      <c r="G768" s="502"/>
      <c r="H768" s="502"/>
      <c r="I768" s="502"/>
      <c r="J768" s="502"/>
      <c r="K768" s="502"/>
      <c r="L768" s="502"/>
      <c r="M768" s="502"/>
      <c r="N768" s="502"/>
      <c r="O768" s="502"/>
      <c r="P768" s="502"/>
      <c r="Q768" s="502"/>
    </row>
    <row r="769" spans="1:17" s="118" customFormat="1" hidden="1" outlineLevel="2">
      <c r="A769" s="67"/>
      <c r="B769" s="85"/>
      <c r="C769" s="86"/>
      <c r="D769" s="192"/>
      <c r="E769" s="280" t="str">
        <f t="shared" ref="E769:Q769" si="481" xml:space="preserve"> E767</f>
        <v>Opening RCV (CPIH inflated RCV) - DMMY - real</v>
      </c>
      <c r="F769" s="280">
        <f t="shared" si="481"/>
        <v>0</v>
      </c>
      <c r="G769" s="280" t="str">
        <f t="shared" si="481"/>
        <v>£m</v>
      </c>
      <c r="H769" s="280">
        <f t="shared" si="481"/>
        <v>0</v>
      </c>
      <c r="I769" s="280">
        <f t="shared" si="481"/>
        <v>0</v>
      </c>
      <c r="J769" s="280">
        <f t="shared" si="481"/>
        <v>0</v>
      </c>
      <c r="K769" s="280">
        <f t="shared" si="481"/>
        <v>0</v>
      </c>
      <c r="L769" s="280">
        <f t="shared" si="481"/>
        <v>0</v>
      </c>
      <c r="M769" s="280">
        <f t="shared" si="481"/>
        <v>0</v>
      </c>
      <c r="N769" s="280">
        <f t="shared" si="481"/>
        <v>0</v>
      </c>
      <c r="O769" s="280">
        <f t="shared" si="481"/>
        <v>0</v>
      </c>
      <c r="P769" s="280">
        <f t="shared" si="481"/>
        <v>0</v>
      </c>
      <c r="Q769" s="280">
        <f t="shared" si="481"/>
        <v>0</v>
      </c>
    </row>
    <row r="770" spans="1:17" s="118" customFormat="1" hidden="1" outlineLevel="2">
      <c r="A770" s="67"/>
      <c r="B770" s="85"/>
      <c r="C770" s="86"/>
      <c r="D770" s="192" t="s">
        <v>473</v>
      </c>
      <c r="E770" s="280" t="str">
        <f t="shared" ref="E770:Q770" si="482" xml:space="preserve"> E760</f>
        <v>RCV - CPI(H) bf depreciation - DMMY - real</v>
      </c>
      <c r="F770" s="280">
        <f t="shared" si="482"/>
        <v>0</v>
      </c>
      <c r="G770" s="280" t="str">
        <f t="shared" si="482"/>
        <v>£m</v>
      </c>
      <c r="H770" s="280">
        <f t="shared" si="482"/>
        <v>0</v>
      </c>
      <c r="I770" s="280">
        <f t="shared" si="482"/>
        <v>0</v>
      </c>
      <c r="J770" s="280">
        <f t="shared" si="482"/>
        <v>0</v>
      </c>
      <c r="K770" s="280">
        <f t="shared" si="482"/>
        <v>0</v>
      </c>
      <c r="L770" s="280">
        <f t="shared" si="482"/>
        <v>0</v>
      </c>
      <c r="M770" s="280">
        <f t="shared" si="482"/>
        <v>0</v>
      </c>
      <c r="N770" s="280">
        <f t="shared" si="482"/>
        <v>0</v>
      </c>
      <c r="O770" s="280">
        <f t="shared" si="482"/>
        <v>0</v>
      </c>
      <c r="P770" s="280">
        <f t="shared" si="482"/>
        <v>0</v>
      </c>
      <c r="Q770" s="280">
        <f t="shared" si="482"/>
        <v>0</v>
      </c>
    </row>
    <row r="771" spans="1:17" s="118" customFormat="1" hidden="1" outlineLevel="2">
      <c r="A771" s="67"/>
      <c r="B771" s="85"/>
      <c r="C771" s="86"/>
      <c r="D771" s="192" t="s">
        <v>473</v>
      </c>
      <c r="E771" s="280" t="str">
        <f t="shared" ref="E771:Q771" si="483" xml:space="preserve"> E761</f>
        <v>Other adjustments CPI(H) - DMMY - real</v>
      </c>
      <c r="F771" s="280">
        <f t="shared" si="483"/>
        <v>0</v>
      </c>
      <c r="G771" s="280" t="str">
        <f t="shared" si="483"/>
        <v>£m</v>
      </c>
      <c r="H771" s="280">
        <f t="shared" si="483"/>
        <v>0</v>
      </c>
      <c r="I771" s="280">
        <f t="shared" si="483"/>
        <v>0</v>
      </c>
      <c r="J771" s="280">
        <f t="shared" si="483"/>
        <v>0</v>
      </c>
      <c r="K771" s="280">
        <f t="shared" si="483"/>
        <v>0</v>
      </c>
      <c r="L771" s="280">
        <f t="shared" si="483"/>
        <v>0</v>
      </c>
      <c r="M771" s="280">
        <f t="shared" si="483"/>
        <v>0</v>
      </c>
      <c r="N771" s="280">
        <f t="shared" si="483"/>
        <v>0</v>
      </c>
      <c r="O771" s="280">
        <f t="shared" si="483"/>
        <v>0</v>
      </c>
      <c r="P771" s="280">
        <f t="shared" si="483"/>
        <v>0</v>
      </c>
      <c r="Q771" s="280">
        <f t="shared" si="483"/>
        <v>0</v>
      </c>
    </row>
    <row r="772" spans="1:17" s="118" customFormat="1" hidden="1" outlineLevel="2">
      <c r="A772" s="67"/>
      <c r="B772" s="85"/>
      <c r="C772" s="86"/>
      <c r="D772" s="83"/>
      <c r="E772" s="381" t="s">
        <v>745</v>
      </c>
      <c r="F772" s="381"/>
      <c r="G772" s="381" t="s">
        <v>170</v>
      </c>
      <c r="H772" s="381"/>
      <c r="I772" s="381"/>
      <c r="J772" s="381">
        <f t="shared" ref="J772:Q772" si="484" xml:space="preserve"> J769 - J770 - J771</f>
        <v>0</v>
      </c>
      <c r="K772" s="381">
        <f t="shared" si="484"/>
        <v>0</v>
      </c>
      <c r="L772" s="381">
        <f t="shared" si="484"/>
        <v>0</v>
      </c>
      <c r="M772" s="381">
        <f t="shared" si="484"/>
        <v>0</v>
      </c>
      <c r="N772" s="381">
        <f t="shared" si="484"/>
        <v>0</v>
      </c>
      <c r="O772" s="381">
        <f t="shared" si="484"/>
        <v>0</v>
      </c>
      <c r="P772" s="381">
        <f t="shared" si="484"/>
        <v>0</v>
      </c>
      <c r="Q772" s="381">
        <f t="shared" si="484"/>
        <v>0</v>
      </c>
    </row>
    <row r="773" spans="1:17" s="503" customFormat="1" hidden="1" outlineLevel="2">
      <c r="A773" s="498"/>
      <c r="B773" s="499"/>
      <c r="C773" s="500"/>
      <c r="D773" s="501"/>
      <c r="E773" s="502"/>
      <c r="F773" s="502"/>
      <c r="G773" s="502"/>
      <c r="H773" s="502"/>
      <c r="I773" s="502"/>
      <c r="J773" s="502"/>
      <c r="K773" s="502"/>
      <c r="L773" s="502"/>
      <c r="M773" s="502"/>
      <c r="N773" s="502"/>
      <c r="O773" s="502"/>
      <c r="P773" s="502"/>
      <c r="Q773" s="502"/>
    </row>
    <row r="774" spans="1:17" s="92" customFormat="1" hidden="1" outlineLevel="2">
      <c r="A774" s="11"/>
      <c r="B774" s="12"/>
      <c r="C774" s="13"/>
      <c r="D774" s="115"/>
      <c r="E774" s="148" t="str">
        <f t="shared" ref="E774:Q774" si="485" xml:space="preserve"> E767</f>
        <v>Opening RCV (CPIH inflated RCV) - DMMY - real</v>
      </c>
      <c r="F774" s="148">
        <f t="shared" si="485"/>
        <v>0</v>
      </c>
      <c r="G774" s="148" t="str">
        <f t="shared" si="485"/>
        <v>£m</v>
      </c>
      <c r="H774" s="148">
        <f t="shared" si="485"/>
        <v>0</v>
      </c>
      <c r="I774" s="148">
        <f t="shared" si="485"/>
        <v>0</v>
      </c>
      <c r="J774" s="148">
        <f t="shared" si="485"/>
        <v>0</v>
      </c>
      <c r="K774" s="148">
        <f t="shared" si="485"/>
        <v>0</v>
      </c>
      <c r="L774" s="148">
        <f t="shared" si="485"/>
        <v>0</v>
      </c>
      <c r="M774" s="148">
        <f t="shared" si="485"/>
        <v>0</v>
      </c>
      <c r="N774" s="148">
        <f t="shared" si="485"/>
        <v>0</v>
      </c>
      <c r="O774" s="148">
        <f t="shared" si="485"/>
        <v>0</v>
      </c>
      <c r="P774" s="148">
        <f t="shared" si="485"/>
        <v>0</v>
      </c>
      <c r="Q774" s="148">
        <f t="shared" si="485"/>
        <v>0</v>
      </c>
    </row>
    <row r="775" spans="1:17" s="92" customFormat="1" hidden="1" outlineLevel="2">
      <c r="A775" s="11"/>
      <c r="B775" s="12"/>
      <c r="C775" s="13"/>
      <c r="D775" s="115"/>
      <c r="E775" s="148" t="str">
        <f t="shared" ref="E775:Q775" si="486" xml:space="preserve"> E772</f>
        <v>Closing RCV (CPIH inflated RCV) - DMMY - real</v>
      </c>
      <c r="F775" s="148">
        <f t="shared" si="486"/>
        <v>0</v>
      </c>
      <c r="G775" s="148" t="str">
        <f t="shared" si="486"/>
        <v>£m</v>
      </c>
      <c r="H775" s="148">
        <f t="shared" si="486"/>
        <v>0</v>
      </c>
      <c r="I775" s="148">
        <f t="shared" si="486"/>
        <v>0</v>
      </c>
      <c r="J775" s="148">
        <f t="shared" si="486"/>
        <v>0</v>
      </c>
      <c r="K775" s="148">
        <f t="shared" si="486"/>
        <v>0</v>
      </c>
      <c r="L775" s="148">
        <f t="shared" si="486"/>
        <v>0</v>
      </c>
      <c r="M775" s="148">
        <f t="shared" si="486"/>
        <v>0</v>
      </c>
      <c r="N775" s="148">
        <f t="shared" si="486"/>
        <v>0</v>
      </c>
      <c r="O775" s="148">
        <f t="shared" si="486"/>
        <v>0</v>
      </c>
      <c r="P775" s="148">
        <f t="shared" si="486"/>
        <v>0</v>
      </c>
      <c r="Q775" s="148">
        <f t="shared" si="486"/>
        <v>0</v>
      </c>
    </row>
    <row r="776" spans="1:17" hidden="1" outlineLevel="2">
      <c r="C776" s="191"/>
      <c r="E776" s="381" t="s">
        <v>746</v>
      </c>
      <c r="F776" s="261"/>
      <c r="G776" s="381" t="s">
        <v>170</v>
      </c>
      <c r="H776" s="261"/>
      <c r="I776" s="261"/>
      <c r="J776" s="381">
        <f t="shared" ref="J776:Q776" si="487" xml:space="preserve"> AVERAGE(J774:J775)</f>
        <v>0</v>
      </c>
      <c r="K776" s="381">
        <f t="shared" si="487"/>
        <v>0</v>
      </c>
      <c r="L776" s="381">
        <f t="shared" si="487"/>
        <v>0</v>
      </c>
      <c r="M776" s="381">
        <f t="shared" si="487"/>
        <v>0</v>
      </c>
      <c r="N776" s="381">
        <f t="shared" si="487"/>
        <v>0</v>
      </c>
      <c r="O776" s="381">
        <f t="shared" si="487"/>
        <v>0</v>
      </c>
      <c r="P776" s="381">
        <f t="shared" si="487"/>
        <v>0</v>
      </c>
      <c r="Q776" s="381">
        <f t="shared" si="487"/>
        <v>0</v>
      </c>
    </row>
    <row r="777" spans="1:17" s="503" customFormat="1" hidden="1" outlineLevel="2">
      <c r="A777" s="498"/>
      <c r="B777" s="499"/>
      <c r="C777" s="500"/>
      <c r="D777" s="501"/>
      <c r="E777" s="502"/>
      <c r="F777" s="502"/>
      <c r="G777" s="502"/>
      <c r="H777" s="502"/>
      <c r="I777" s="502"/>
      <c r="J777" s="502"/>
      <c r="K777" s="502"/>
      <c r="L777" s="502"/>
      <c r="M777" s="502"/>
      <c r="N777" s="502"/>
      <c r="O777" s="502"/>
      <c r="P777" s="502"/>
      <c r="Q777" s="502"/>
    </row>
    <row r="778" spans="1:17" hidden="1" outlineLevel="2">
      <c r="C778" s="191" t="s">
        <v>372</v>
      </c>
      <c r="E778" s="196"/>
      <c r="F778" s="196"/>
      <c r="G778" s="196"/>
      <c r="H778" s="196"/>
      <c r="I778" s="196"/>
      <c r="J778" s="196"/>
      <c r="K778" s="196"/>
      <c r="L778" s="196"/>
      <c r="M778" s="196"/>
      <c r="N778" s="196"/>
      <c r="O778" s="196"/>
      <c r="P778" s="196"/>
      <c r="Q778" s="196"/>
    </row>
    <row r="779" spans="1:17" hidden="1" outlineLevel="2">
      <c r="E779" s="196" t="str">
        <f t="shared" ref="E779:Q779" si="488" xml:space="preserve"> E772</f>
        <v>Closing RCV (CPIH inflated RCV) - DMMY - real</v>
      </c>
      <c r="F779" s="196">
        <f t="shared" si="488"/>
        <v>0</v>
      </c>
      <c r="G779" s="196" t="str">
        <f t="shared" si="488"/>
        <v>£m</v>
      </c>
      <c r="H779" s="196">
        <f t="shared" si="488"/>
        <v>0</v>
      </c>
      <c r="I779" s="196">
        <f t="shared" si="488"/>
        <v>0</v>
      </c>
      <c r="J779" s="196">
        <f t="shared" si="488"/>
        <v>0</v>
      </c>
      <c r="K779" s="196">
        <f t="shared" si="488"/>
        <v>0</v>
      </c>
      <c r="L779" s="196">
        <f t="shared" si="488"/>
        <v>0</v>
      </c>
      <c r="M779" s="196">
        <f t="shared" si="488"/>
        <v>0</v>
      </c>
      <c r="N779" s="196">
        <f t="shared" si="488"/>
        <v>0</v>
      </c>
      <c r="O779" s="196">
        <f t="shared" si="488"/>
        <v>0</v>
      </c>
      <c r="P779" s="196">
        <f t="shared" si="488"/>
        <v>0</v>
      </c>
      <c r="Q779" s="196">
        <f t="shared" si="488"/>
        <v>0</v>
      </c>
    </row>
    <row r="780" spans="1:17" s="188" customFormat="1" hidden="1" outlineLevel="2">
      <c r="A780" s="184"/>
      <c r="B780" s="219"/>
      <c r="C780" s="186"/>
      <c r="D780" s="187"/>
      <c r="E780" s="182" t="str">
        <f xml:space="preserve"> Inp!E$188</f>
        <v>RCV CPI(H) bf balance - DMMY - real</v>
      </c>
      <c r="F780" s="182">
        <f xml:space="preserve"> Inp!F$188</f>
        <v>0</v>
      </c>
      <c r="G780" s="182" t="str">
        <f xml:space="preserve"> Inp!G$188</f>
        <v>£m</v>
      </c>
      <c r="H780" s="182">
        <f xml:space="preserve"> Inp!H$188</f>
        <v>0</v>
      </c>
      <c r="I780" s="182">
        <f xml:space="preserve"> Inp!I$188</f>
        <v>0</v>
      </c>
      <c r="J780" s="182">
        <f xml:space="preserve"> Inp!J$188</f>
        <v>0</v>
      </c>
      <c r="K780" s="182">
        <f xml:space="preserve"> Inp!K$188</f>
        <v>0</v>
      </c>
      <c r="L780" s="182">
        <f xml:space="preserve"> Inp!L$188</f>
        <v>0</v>
      </c>
      <c r="M780" s="182">
        <f xml:space="preserve"> Inp!M$188</f>
        <v>0</v>
      </c>
      <c r="N780" s="182">
        <f xml:space="preserve"> Inp!N$188</f>
        <v>0</v>
      </c>
      <c r="O780" s="182">
        <f xml:space="preserve"> Inp!O$188</f>
        <v>0</v>
      </c>
      <c r="P780" s="182">
        <f xml:space="preserve"> Inp!P$188</f>
        <v>0</v>
      </c>
      <c r="Q780" s="182">
        <f xml:space="preserve"> Inp!Q$188</f>
        <v>0</v>
      </c>
    </row>
    <row r="781" spans="1:17" s="188" customFormat="1" hidden="1" outlineLevel="2">
      <c r="A781" s="184"/>
      <c r="B781" s="219"/>
      <c r="C781" s="186"/>
      <c r="D781" s="187"/>
      <c r="E781" s="182" t="str">
        <f xml:space="preserve"> Inp!E$184</f>
        <v>RCV other adjustments balance - DMMY - real</v>
      </c>
      <c r="F781" s="182">
        <f xml:space="preserve"> Inp!F$184</f>
        <v>0</v>
      </c>
      <c r="G781" s="182" t="str">
        <f xml:space="preserve"> Inp!G$184</f>
        <v>£m</v>
      </c>
      <c r="H781" s="182">
        <f xml:space="preserve"> Inp!H$184</f>
        <v>0</v>
      </c>
      <c r="I781" s="182">
        <f xml:space="preserve"> Inp!I$184</f>
        <v>0</v>
      </c>
      <c r="J781" s="182">
        <f xml:space="preserve"> Inp!J$184</f>
        <v>0</v>
      </c>
      <c r="K781" s="182">
        <f xml:space="preserve"> Inp!K$184</f>
        <v>0</v>
      </c>
      <c r="L781" s="182">
        <f xml:space="preserve"> Inp!L$184</f>
        <v>0</v>
      </c>
      <c r="M781" s="182">
        <f xml:space="preserve"> Inp!M$184</f>
        <v>0</v>
      </c>
      <c r="N781" s="182">
        <f xml:space="preserve"> Inp!N$184</f>
        <v>0</v>
      </c>
      <c r="O781" s="182">
        <f xml:space="preserve"> Inp!O$184</f>
        <v>0</v>
      </c>
      <c r="P781" s="182">
        <f xml:space="preserve"> Inp!P$184</f>
        <v>0</v>
      </c>
      <c r="Q781" s="182">
        <f xml:space="preserve"> Inp!Q$184</f>
        <v>0</v>
      </c>
    </row>
    <row r="782" spans="1:17" s="241" customFormat="1" hidden="1" outlineLevel="2">
      <c r="A782" s="238"/>
      <c r="B782" s="221"/>
      <c r="C782" s="239"/>
      <c r="D782" s="240"/>
      <c r="E782" s="197" t="str">
        <f t="shared" ref="E782:Q782" si="489" xml:space="preserve"> E759</f>
        <v>Indexation on RCV - CPI(H) other adjustments balance - DMMY - real</v>
      </c>
      <c r="F782" s="197">
        <f t="shared" si="489"/>
        <v>0</v>
      </c>
      <c r="G782" s="197" t="str">
        <f t="shared" si="489"/>
        <v>£m</v>
      </c>
      <c r="H782" s="197">
        <f t="shared" si="489"/>
        <v>0</v>
      </c>
      <c r="I782" s="197">
        <f t="shared" si="489"/>
        <v>0</v>
      </c>
      <c r="J782" s="197">
        <f t="shared" si="489"/>
        <v>0</v>
      </c>
      <c r="K782" s="197">
        <f t="shared" si="489"/>
        <v>0</v>
      </c>
      <c r="L782" s="197">
        <f t="shared" si="489"/>
        <v>0</v>
      </c>
      <c r="M782" s="197">
        <f t="shared" si="489"/>
        <v>0</v>
      </c>
      <c r="N782" s="197">
        <f t="shared" si="489"/>
        <v>0</v>
      </c>
      <c r="O782" s="197">
        <f t="shared" si="489"/>
        <v>0</v>
      </c>
      <c r="P782" s="197">
        <f t="shared" si="489"/>
        <v>0</v>
      </c>
      <c r="Q782" s="197">
        <f t="shared" si="489"/>
        <v>0</v>
      </c>
    </row>
    <row r="783" spans="1:17" s="225" customFormat="1" hidden="1" outlineLevel="2">
      <c r="A783" s="220"/>
      <c r="B783" s="221"/>
      <c r="C783" s="222"/>
      <c r="D783" s="223"/>
      <c r="E783" s="224" t="s">
        <v>747</v>
      </c>
      <c r="G783" s="225" t="s">
        <v>570</v>
      </c>
      <c r="H783" s="248">
        <f xml:space="preserve"> SUM(J783:Q783)</f>
        <v>0</v>
      </c>
      <c r="I783" s="197"/>
      <c r="J783" s="225">
        <f xml:space="preserve"> IF(ROUND(J779,3) = ROUND((J780 + J781 + J782),3), 0, 1)</f>
        <v>0</v>
      </c>
      <c r="K783" s="225">
        <f t="shared" ref="K783" si="490" xml:space="preserve"> IF(ROUND(K779,3) = ROUND((K780 + K781 + K782),3), 0, 1)</f>
        <v>0</v>
      </c>
      <c r="L783" s="225">
        <f t="shared" ref="L783" si="491" xml:space="preserve"> IF(ROUND(L779,3) = ROUND((L780 + L781 + L782),3), 0, 1)</f>
        <v>0</v>
      </c>
      <c r="M783" s="225">
        <f xml:space="preserve"> IF(ROUND(M779,3) = ROUND((M780 + M781 + M782),3), 0, 1)</f>
        <v>0</v>
      </c>
      <c r="N783" s="225">
        <f t="shared" ref="N783" si="492" xml:space="preserve"> IF(ROUND(N779,3) = ROUND((N780 + N781 + N782),3), 0, 1)</f>
        <v>0</v>
      </c>
      <c r="O783" s="225">
        <f t="shared" ref="O783" si="493" xml:space="preserve"> IF(ROUND(O779,3) = ROUND((O780 + O781 + O782),3), 0, 1)</f>
        <v>0</v>
      </c>
      <c r="P783" s="225">
        <f t="shared" ref="P783" si="494" xml:space="preserve"> IF(ROUND(P779,3) = ROUND((P780 + P781 + P782),3), 0, 1)</f>
        <v>0</v>
      </c>
      <c r="Q783" s="225">
        <f t="shared" ref="Q783" si="495" xml:space="preserve"> IF(ROUND(Q779,3) = ROUND((Q780 + Q781 + Q782),3), 0, 1)</f>
        <v>0</v>
      </c>
    </row>
    <row r="784" spans="1:17" hidden="1" outlineLevel="2">
      <c r="F784" s="84"/>
      <c r="G784" s="84"/>
      <c r="H784" s="84"/>
      <c r="I784" s="84"/>
      <c r="J784" s="84"/>
      <c r="K784" s="84"/>
      <c r="L784" s="84"/>
      <c r="M784" s="84"/>
      <c r="N784" s="84"/>
      <c r="O784" s="84"/>
      <c r="P784" s="84"/>
      <c r="Q784" s="84"/>
    </row>
    <row r="785" spans="1:17" hidden="1" outlineLevel="2">
      <c r="F785" s="84"/>
      <c r="G785" s="84"/>
      <c r="H785" s="84"/>
      <c r="I785" s="84"/>
      <c r="J785" s="84"/>
      <c r="K785" s="84"/>
      <c r="L785" s="84"/>
      <c r="M785" s="84"/>
      <c r="N785" s="84"/>
      <c r="O785" s="84"/>
      <c r="P785" s="84"/>
      <c r="Q785" s="84"/>
    </row>
    <row r="786" spans="1:17" hidden="1" outlineLevel="1">
      <c r="F786" s="84"/>
      <c r="G786" s="84"/>
      <c r="H786" s="84"/>
      <c r="I786" s="84"/>
      <c r="J786" s="84"/>
      <c r="K786" s="84"/>
      <c r="L786" s="84"/>
      <c r="M786" s="84"/>
      <c r="N786" s="84"/>
      <c r="O786" s="84"/>
      <c r="P786" s="84"/>
      <c r="Q786" s="84"/>
    </row>
    <row r="787" spans="1:17" s="92" customFormat="1" hidden="1" outlineLevel="1" collapsed="1">
      <c r="A787" s="11"/>
      <c r="B787" s="12" t="s">
        <v>583</v>
      </c>
      <c r="C787" s="13"/>
      <c r="D787" s="14"/>
      <c r="E787" s="91"/>
      <c r="G787" s="93"/>
    </row>
    <row r="788" spans="1:17" s="92" customFormat="1" hidden="1" outlineLevel="2">
      <c r="A788" s="11"/>
      <c r="B788" s="12"/>
      <c r="C788" s="13"/>
      <c r="D788" s="115"/>
      <c r="E788" s="91"/>
      <c r="G788" s="93"/>
    </row>
    <row r="789" spans="1:17" s="231" customFormat="1" hidden="1" outlineLevel="2">
      <c r="A789" s="226"/>
      <c r="B789" s="227"/>
      <c r="C789" s="228"/>
      <c r="D789" s="229"/>
      <c r="E789" s="230" t="str">
        <f xml:space="preserve"> Inp!E$189</f>
        <v>RCV additions balance BEG - DMMY - nominal</v>
      </c>
      <c r="F789" s="230">
        <f xml:space="preserve"> Inp!F$189</f>
        <v>0</v>
      </c>
      <c r="G789" s="230" t="str">
        <f xml:space="preserve"> Inp!G$189</f>
        <v>£m</v>
      </c>
      <c r="H789" s="230">
        <f xml:space="preserve"> Inp!H$189</f>
        <v>0</v>
      </c>
      <c r="I789" s="230">
        <f xml:space="preserve"> Inp!I$189</f>
        <v>0</v>
      </c>
      <c r="J789" s="230">
        <f xml:space="preserve"> Inp!J$189</f>
        <v>0</v>
      </c>
      <c r="K789" s="230">
        <f xml:space="preserve"> Inp!K$189</f>
        <v>0</v>
      </c>
      <c r="L789" s="230">
        <f xml:space="preserve"> Inp!L$189</f>
        <v>0</v>
      </c>
      <c r="M789" s="230">
        <f xml:space="preserve"> Inp!M$189</f>
        <v>0</v>
      </c>
      <c r="N789" s="230">
        <f xml:space="preserve"> Inp!N$189</f>
        <v>0</v>
      </c>
      <c r="O789" s="230">
        <f xml:space="preserve"> Inp!O$189</f>
        <v>0</v>
      </c>
      <c r="P789" s="230">
        <f xml:space="preserve"> Inp!P$189</f>
        <v>0</v>
      </c>
      <c r="Q789" s="230">
        <f xml:space="preserve"> Inp!Q$189</f>
        <v>0</v>
      </c>
    </row>
    <row r="790" spans="1:17" s="231" customFormat="1" hidden="1" outlineLevel="2">
      <c r="A790" s="226"/>
      <c r="B790" s="227"/>
      <c r="C790" s="228"/>
      <c r="D790" s="229"/>
      <c r="E790" s="230" t="str">
        <f xml:space="preserve"> Inp!E$190</f>
        <v>Indexation of RCV additions b/f - DMMY - nominal</v>
      </c>
      <c r="F790" s="230">
        <f xml:space="preserve"> Inp!F$190</f>
        <v>0</v>
      </c>
      <c r="G790" s="230" t="str">
        <f xml:space="preserve"> Inp!G$190</f>
        <v>£m</v>
      </c>
      <c r="H790" s="230">
        <f xml:space="preserve"> Inp!H$190</f>
        <v>0</v>
      </c>
      <c r="I790" s="230">
        <f xml:space="preserve"> Inp!I$190</f>
        <v>0</v>
      </c>
      <c r="J790" s="230">
        <f xml:space="preserve"> Inp!J$190</f>
        <v>0</v>
      </c>
      <c r="K790" s="230">
        <f xml:space="preserve"> Inp!K$190</f>
        <v>0</v>
      </c>
      <c r="L790" s="230">
        <f xml:space="preserve"> Inp!L$190</f>
        <v>0</v>
      </c>
      <c r="M790" s="230">
        <f xml:space="preserve"> Inp!M$190</f>
        <v>0</v>
      </c>
      <c r="N790" s="230">
        <f xml:space="preserve"> Inp!N$190</f>
        <v>0</v>
      </c>
      <c r="O790" s="230">
        <f xml:space="preserve"> Inp!O$190</f>
        <v>0</v>
      </c>
      <c r="P790" s="230">
        <f xml:space="preserve"> Inp!P$190</f>
        <v>0</v>
      </c>
      <c r="Q790" s="230">
        <f xml:space="preserve"> Inp!Q$190</f>
        <v>0</v>
      </c>
    </row>
    <row r="791" spans="1:17" s="231" customFormat="1" hidden="1" outlineLevel="2">
      <c r="A791" s="226"/>
      <c r="B791" s="227"/>
      <c r="C791" s="228"/>
      <c r="D791" s="229"/>
      <c r="E791" s="230" t="str">
        <f xml:space="preserve"> Inp!E$191</f>
        <v>Dummy control: Non-PAYG Totex - nominal</v>
      </c>
      <c r="F791" s="230">
        <f xml:space="preserve"> Inp!F$191</f>
        <v>0</v>
      </c>
      <c r="G791" s="230" t="str">
        <f xml:space="preserve"> Inp!G$191</f>
        <v>£m</v>
      </c>
      <c r="H791" s="230">
        <f xml:space="preserve"> Inp!H$191</f>
        <v>0</v>
      </c>
      <c r="I791" s="230">
        <f xml:space="preserve"> Inp!I$191</f>
        <v>0</v>
      </c>
      <c r="J791" s="230">
        <f xml:space="preserve"> Inp!J$191</f>
        <v>0</v>
      </c>
      <c r="K791" s="230">
        <f xml:space="preserve"> Inp!K$191</f>
        <v>0</v>
      </c>
      <c r="L791" s="230">
        <f xml:space="preserve"> Inp!L$191</f>
        <v>0</v>
      </c>
      <c r="M791" s="230">
        <f xml:space="preserve"> Inp!M$191</f>
        <v>0</v>
      </c>
      <c r="N791" s="230">
        <f xml:space="preserve"> Inp!N$191</f>
        <v>0</v>
      </c>
      <c r="O791" s="230">
        <f xml:space="preserve"> Inp!O$191</f>
        <v>0</v>
      </c>
      <c r="P791" s="230">
        <f xml:space="preserve"> Inp!P$191</f>
        <v>0</v>
      </c>
      <c r="Q791" s="230">
        <f xml:space="preserve"> Inp!Q$191</f>
        <v>0</v>
      </c>
    </row>
    <row r="792" spans="1:17" s="231" customFormat="1" hidden="1" outlineLevel="2">
      <c r="A792" s="226"/>
      <c r="B792" s="227"/>
      <c r="C792" s="228"/>
      <c r="D792" s="229"/>
      <c r="E792" s="230" t="str">
        <f xml:space="preserve"> Inp!E$192</f>
        <v>RCV additions depreciation - DMMY - nominal POS</v>
      </c>
      <c r="F792" s="230">
        <f xml:space="preserve"> Inp!F$192</f>
        <v>0</v>
      </c>
      <c r="G792" s="230" t="str">
        <f xml:space="preserve"> Inp!G$192</f>
        <v>£m</v>
      </c>
      <c r="H792" s="230">
        <f xml:space="preserve"> Inp!H$192</f>
        <v>0</v>
      </c>
      <c r="I792" s="230">
        <f xml:space="preserve"> Inp!I$192</f>
        <v>0</v>
      </c>
      <c r="J792" s="230">
        <f xml:space="preserve"> Inp!J$192</f>
        <v>0</v>
      </c>
      <c r="K792" s="230">
        <f xml:space="preserve"> Inp!K$192</f>
        <v>0</v>
      </c>
      <c r="L792" s="230">
        <f xml:space="preserve"> Inp!L$192</f>
        <v>0</v>
      </c>
      <c r="M792" s="230">
        <f xml:space="preserve"> Inp!M$192</f>
        <v>0</v>
      </c>
      <c r="N792" s="230">
        <f xml:space="preserve"> Inp!N$192</f>
        <v>0</v>
      </c>
      <c r="O792" s="230">
        <f xml:space="preserve"> Inp!O$192</f>
        <v>0</v>
      </c>
      <c r="P792" s="230">
        <f xml:space="preserve"> Inp!P$192</f>
        <v>0</v>
      </c>
      <c r="Q792" s="230">
        <f xml:space="preserve"> Inp!Q$192</f>
        <v>0</v>
      </c>
    </row>
    <row r="793" spans="1:17" s="260" customFormat="1" hidden="1" outlineLevel="2">
      <c r="A793" s="257"/>
      <c r="B793" s="258"/>
      <c r="C793" s="259"/>
      <c r="D793" s="256"/>
      <c r="E793" s="273" t="str">
        <f>Time!E$39</f>
        <v>Acquisition / initial balance date flag</v>
      </c>
      <c r="F793" s="273">
        <f>Time!F$39</f>
        <v>0</v>
      </c>
      <c r="G793" s="273" t="str">
        <f>Time!G$39</f>
        <v>flag</v>
      </c>
      <c r="H793" s="273">
        <f>Time!H$39</f>
        <v>1</v>
      </c>
      <c r="I793" s="273">
        <f>Time!I$39</f>
        <v>0</v>
      </c>
      <c r="J793" s="273">
        <f>Time!J$39</f>
        <v>0</v>
      </c>
      <c r="K793" s="273">
        <f>Time!K$39</f>
        <v>0</v>
      </c>
      <c r="L793" s="273">
        <f>Time!L$39</f>
        <v>1</v>
      </c>
      <c r="M793" s="273">
        <f>Time!M$39</f>
        <v>0</v>
      </c>
      <c r="N793" s="273">
        <f>Time!N$39</f>
        <v>0</v>
      </c>
      <c r="O793" s="273">
        <f>Time!O$39</f>
        <v>0</v>
      </c>
      <c r="P793" s="273">
        <f>Time!P$39</f>
        <v>0</v>
      </c>
      <c r="Q793" s="273">
        <f>Time!Q$39</f>
        <v>0</v>
      </c>
    </row>
    <row r="794" spans="1:17" s="260" customFormat="1" hidden="1" outlineLevel="2">
      <c r="A794" s="257"/>
      <c r="B794" s="258"/>
      <c r="C794" s="259"/>
      <c r="D794" s="256"/>
      <c r="E794" s="197" t="s">
        <v>748</v>
      </c>
      <c r="F794" s="279"/>
      <c r="G794" s="197" t="s">
        <v>170</v>
      </c>
      <c r="H794" s="279"/>
      <c r="I794" s="279"/>
      <c r="J794" s="279">
        <f t="shared" ref="J794" si="496" xml:space="preserve"> IF(J793 = 1, K789 * J793, 0)</f>
        <v>0</v>
      </c>
      <c r="K794" s="279">
        <f t="shared" ref="K794" si="497" xml:space="preserve"> IF(K793 = 1, L789 * K793, 0)</f>
        <v>0</v>
      </c>
      <c r="L794" s="279">
        <f t="shared" ref="L794" si="498" xml:space="preserve"> IF(L793 = 1, M789 * L793, 0)</f>
        <v>0</v>
      </c>
      <c r="M794" s="279">
        <f t="shared" ref="M794" si="499" xml:space="preserve"> IF(M793 = 1, N789 * M793, 0)</f>
        <v>0</v>
      </c>
      <c r="N794" s="279">
        <f t="shared" ref="N794" si="500" xml:space="preserve"> IF(N793 = 1, O789 * N793, 0)</f>
        <v>0</v>
      </c>
      <c r="O794" s="279">
        <f t="shared" ref="O794" si="501" xml:space="preserve"> IF(O793 = 1, P789 * O793, 0)</f>
        <v>0</v>
      </c>
      <c r="P794" s="279">
        <f t="shared" ref="P794" si="502" xml:space="preserve"> IF(P793 = 1, Q789 * P793, 0)</f>
        <v>0</v>
      </c>
      <c r="Q794" s="279">
        <f t="shared" ref="Q794" si="503" xml:space="preserve"> IF(Q793 = 1, R789 * Q793, 0)</f>
        <v>0</v>
      </c>
    </row>
    <row r="795" spans="1:17" s="92" customFormat="1" hidden="1" outlineLevel="2">
      <c r="A795" s="11"/>
      <c r="B795" s="12"/>
      <c r="C795" s="13"/>
      <c r="D795" s="115"/>
      <c r="E795" s="91"/>
      <c r="G795" s="93"/>
    </row>
    <row r="796" spans="1:17" s="188" customFormat="1" hidden="1" outlineLevel="2">
      <c r="A796" s="184"/>
      <c r="B796" s="217"/>
      <c r="C796" s="186"/>
      <c r="D796" s="187"/>
      <c r="E796" s="182" t="str">
        <f>Index!E$85</f>
        <v>CPIH index (PR19FD) - FYA - inflate from FYA 2017-18</v>
      </c>
      <c r="F796" s="182">
        <f>Index!F$85</f>
        <v>0</v>
      </c>
      <c r="G796" s="182" t="str">
        <f>Index!G$85</f>
        <v>Factor</v>
      </c>
      <c r="H796" s="182">
        <f>Index!H$85</f>
        <v>0</v>
      </c>
      <c r="I796" s="182">
        <f>Index!I$85</f>
        <v>0</v>
      </c>
      <c r="J796" s="182">
        <f>Index!J$85</f>
        <v>1</v>
      </c>
      <c r="K796" s="182">
        <f>Index!K$85</f>
        <v>1.0212697905005599</v>
      </c>
      <c r="L796" s="182">
        <f>Index!L$85</f>
        <v>1.0416029201511179</v>
      </c>
      <c r="M796" s="182">
        <f>Index!M$85</f>
        <v>1.0622616980779827</v>
      </c>
      <c r="N796" s="182">
        <f>Index!N$85</f>
        <v>1.0835515290872799</v>
      </c>
      <c r="O796" s="182">
        <f>Index!O$85</f>
        <v>1.1060365794841869</v>
      </c>
      <c r="P796" s="182">
        <f>Index!P$85</f>
        <v>1.1292633476533553</v>
      </c>
      <c r="Q796" s="182">
        <f>Index!Q$85</f>
        <v>1.1529778779540774</v>
      </c>
    </row>
    <row r="797" spans="1:17" s="237" customFormat="1" hidden="1" outlineLevel="2">
      <c r="A797" s="232"/>
      <c r="B797" s="233"/>
      <c r="C797" s="234"/>
      <c r="D797" s="235"/>
      <c r="E797" s="236"/>
    </row>
    <row r="798" spans="1:17" s="237" customFormat="1" hidden="1" outlineLevel="2">
      <c r="A798" s="232"/>
      <c r="B798" s="233"/>
      <c r="C798" s="234"/>
      <c r="D798" s="235"/>
      <c r="E798" s="197" t="s">
        <v>749</v>
      </c>
      <c r="G798" s="237" t="s">
        <v>170</v>
      </c>
      <c r="J798" s="314">
        <f t="shared" ref="J798:Q798" si="504" xml:space="preserve"> J794 / J796</f>
        <v>0</v>
      </c>
      <c r="K798" s="314">
        <f t="shared" si="504"/>
        <v>0</v>
      </c>
      <c r="L798" s="314">
        <f t="shared" si="504"/>
        <v>0</v>
      </c>
      <c r="M798" s="314">
        <f t="shared" si="504"/>
        <v>0</v>
      </c>
      <c r="N798" s="314">
        <f t="shared" si="504"/>
        <v>0</v>
      </c>
      <c r="O798" s="314">
        <f t="shared" si="504"/>
        <v>0</v>
      </c>
      <c r="P798" s="314">
        <f t="shared" si="504"/>
        <v>0</v>
      </c>
      <c r="Q798" s="314">
        <f t="shared" si="504"/>
        <v>0</v>
      </c>
    </row>
    <row r="799" spans="1:17" s="237" customFormat="1" hidden="1" outlineLevel="2">
      <c r="A799" s="232"/>
      <c r="B799" s="233"/>
      <c r="C799" s="234"/>
      <c r="D799" s="235"/>
      <c r="E799" s="236" t="s">
        <v>750</v>
      </c>
      <c r="G799" s="237" t="s">
        <v>170</v>
      </c>
      <c r="J799" s="84">
        <f t="shared" ref="J799:Q799" si="505" xml:space="preserve"> J789 / J796</f>
        <v>0</v>
      </c>
      <c r="K799" s="84">
        <f t="shared" si="505"/>
        <v>0</v>
      </c>
      <c r="L799" s="84">
        <f t="shared" si="505"/>
        <v>0</v>
      </c>
      <c r="M799" s="84">
        <f t="shared" si="505"/>
        <v>0</v>
      </c>
      <c r="N799" s="84">
        <f t="shared" si="505"/>
        <v>0</v>
      </c>
      <c r="O799" s="84">
        <f t="shared" si="505"/>
        <v>0</v>
      </c>
      <c r="P799" s="84">
        <f t="shared" si="505"/>
        <v>0</v>
      </c>
      <c r="Q799" s="84">
        <f t="shared" si="505"/>
        <v>0</v>
      </c>
    </row>
    <row r="800" spans="1:17" s="237" customFormat="1" hidden="1" outlineLevel="2">
      <c r="A800" s="232"/>
      <c r="B800" s="233"/>
      <c r="C800" s="234"/>
      <c r="D800" s="235"/>
      <c r="E800" s="236" t="s">
        <v>751</v>
      </c>
      <c r="G800" s="237" t="s">
        <v>170</v>
      </c>
      <c r="J800" s="84">
        <f t="shared" ref="J800:Q800" si="506" xml:space="preserve"> J790 / J796</f>
        <v>0</v>
      </c>
      <c r="K800" s="84">
        <f t="shared" si="506"/>
        <v>0</v>
      </c>
      <c r="L800" s="84">
        <f t="shared" si="506"/>
        <v>0</v>
      </c>
      <c r="M800" s="84">
        <f t="shared" si="506"/>
        <v>0</v>
      </c>
      <c r="N800" s="84">
        <f t="shared" si="506"/>
        <v>0</v>
      </c>
      <c r="O800" s="84">
        <f t="shared" si="506"/>
        <v>0</v>
      </c>
      <c r="P800" s="84">
        <f t="shared" si="506"/>
        <v>0</v>
      </c>
      <c r="Q800" s="84">
        <f t="shared" si="506"/>
        <v>0</v>
      </c>
    </row>
    <row r="801" spans="1:17" s="237" customFormat="1" hidden="1" outlineLevel="2">
      <c r="A801" s="232"/>
      <c r="B801" s="233"/>
      <c r="C801" s="234"/>
      <c r="D801" s="235"/>
      <c r="E801" s="236" t="s">
        <v>752</v>
      </c>
      <c r="G801" s="237" t="s">
        <v>170</v>
      </c>
      <c r="J801" s="84">
        <f t="shared" ref="J801:Q801" si="507" xml:space="preserve"> J791 / J796</f>
        <v>0</v>
      </c>
      <c r="K801" s="84">
        <f t="shared" si="507"/>
        <v>0</v>
      </c>
      <c r="L801" s="84">
        <f t="shared" si="507"/>
        <v>0</v>
      </c>
      <c r="M801" s="84">
        <f t="shared" si="507"/>
        <v>0</v>
      </c>
      <c r="N801" s="84">
        <f t="shared" si="507"/>
        <v>0</v>
      </c>
      <c r="O801" s="84">
        <f t="shared" si="507"/>
        <v>0</v>
      </c>
      <c r="P801" s="84">
        <f t="shared" si="507"/>
        <v>0</v>
      </c>
      <c r="Q801" s="84">
        <f t="shared" si="507"/>
        <v>0</v>
      </c>
    </row>
    <row r="802" spans="1:17" s="237" customFormat="1" hidden="1" outlineLevel="2">
      <c r="A802" s="232"/>
      <c r="B802" s="233"/>
      <c r="C802" s="234"/>
      <c r="D802" s="235"/>
      <c r="E802" s="236" t="s">
        <v>753</v>
      </c>
      <c r="G802" s="237" t="s">
        <v>170</v>
      </c>
      <c r="J802" s="84">
        <f t="shared" ref="J802:Q802" si="508" xml:space="preserve"> J792 / J796</f>
        <v>0</v>
      </c>
      <c r="K802" s="84">
        <f t="shared" si="508"/>
        <v>0</v>
      </c>
      <c r="L802" s="84">
        <f t="shared" si="508"/>
        <v>0</v>
      </c>
      <c r="M802" s="84">
        <f t="shared" si="508"/>
        <v>0</v>
      </c>
      <c r="N802" s="84">
        <f t="shared" si="508"/>
        <v>0</v>
      </c>
      <c r="O802" s="84">
        <f t="shared" si="508"/>
        <v>0</v>
      </c>
      <c r="P802" s="84">
        <f t="shared" si="508"/>
        <v>0</v>
      </c>
      <c r="Q802" s="84">
        <f t="shared" si="508"/>
        <v>0</v>
      </c>
    </row>
    <row r="803" spans="1:17" s="237" customFormat="1" hidden="1" outlineLevel="2">
      <c r="A803" s="232"/>
      <c r="B803" s="233"/>
      <c r="C803" s="234"/>
      <c r="D803" s="235"/>
      <c r="E803" s="236"/>
      <c r="J803" s="84"/>
      <c r="K803" s="84"/>
      <c r="L803" s="84"/>
      <c r="M803" s="84"/>
      <c r="N803" s="84"/>
      <c r="O803" s="84"/>
      <c r="P803" s="84"/>
      <c r="Q803" s="84"/>
    </row>
    <row r="804" spans="1:17" s="237" customFormat="1" hidden="1" outlineLevel="2">
      <c r="A804" s="232"/>
      <c r="B804" s="233"/>
      <c r="C804" s="234"/>
      <c r="D804" s="235"/>
      <c r="E804" s="236" t="str">
        <f t="shared" ref="E804:Q804" si="509" xml:space="preserve"> E799</f>
        <v>RCV additions balance BEG - DMMY - real</v>
      </c>
      <c r="F804" s="236">
        <f t="shared" si="509"/>
        <v>0</v>
      </c>
      <c r="G804" s="236" t="str">
        <f t="shared" si="509"/>
        <v>£m</v>
      </c>
      <c r="H804" s="236">
        <f t="shared" si="509"/>
        <v>0</v>
      </c>
      <c r="I804" s="236">
        <f t="shared" si="509"/>
        <v>0</v>
      </c>
      <c r="J804" s="236">
        <f t="shared" si="509"/>
        <v>0</v>
      </c>
      <c r="K804" s="236">
        <f t="shared" si="509"/>
        <v>0</v>
      </c>
      <c r="L804" s="236">
        <f t="shared" si="509"/>
        <v>0</v>
      </c>
      <c r="M804" s="236">
        <f t="shared" si="509"/>
        <v>0</v>
      </c>
      <c r="N804" s="236">
        <f t="shared" si="509"/>
        <v>0</v>
      </c>
      <c r="O804" s="236">
        <f t="shared" si="509"/>
        <v>0</v>
      </c>
      <c r="P804" s="236">
        <f t="shared" si="509"/>
        <v>0</v>
      </c>
      <c r="Q804" s="236">
        <f t="shared" si="509"/>
        <v>0</v>
      </c>
    </row>
    <row r="805" spans="1:17" s="237" customFormat="1" hidden="1" outlineLevel="2">
      <c r="A805" s="232"/>
      <c r="B805" s="233"/>
      <c r="C805" s="234"/>
      <c r="D805" s="235" t="s">
        <v>565</v>
      </c>
      <c r="E805" s="236" t="str">
        <f t="shared" ref="E805:Q805" si="510" xml:space="preserve"> E800</f>
        <v>Indexation of RCV additions b/f - DMMY - real</v>
      </c>
      <c r="F805" s="236">
        <f t="shared" si="510"/>
        <v>0</v>
      </c>
      <c r="G805" s="236" t="str">
        <f t="shared" si="510"/>
        <v>£m</v>
      </c>
      <c r="H805" s="236">
        <f t="shared" si="510"/>
        <v>0</v>
      </c>
      <c r="I805" s="236">
        <f t="shared" si="510"/>
        <v>0</v>
      </c>
      <c r="J805" s="236">
        <f t="shared" si="510"/>
        <v>0</v>
      </c>
      <c r="K805" s="236">
        <f t="shared" si="510"/>
        <v>0</v>
      </c>
      <c r="L805" s="236">
        <f t="shared" si="510"/>
        <v>0</v>
      </c>
      <c r="M805" s="236">
        <f t="shared" si="510"/>
        <v>0</v>
      </c>
      <c r="N805" s="236">
        <f t="shared" si="510"/>
        <v>0</v>
      </c>
      <c r="O805" s="236">
        <f t="shared" si="510"/>
        <v>0</v>
      </c>
      <c r="P805" s="236">
        <f t="shared" si="510"/>
        <v>0</v>
      </c>
      <c r="Q805" s="236">
        <f t="shared" si="510"/>
        <v>0</v>
      </c>
    </row>
    <row r="806" spans="1:17" hidden="1" outlineLevel="2">
      <c r="E806" s="212" t="s">
        <v>754</v>
      </c>
      <c r="F806" s="212"/>
      <c r="G806" s="212" t="s">
        <v>170</v>
      </c>
      <c r="H806" s="212"/>
      <c r="I806" s="212"/>
      <c r="J806" s="212">
        <f t="shared" ref="J806:Q806" si="511" xml:space="preserve"> SUM(J804:J805)</f>
        <v>0</v>
      </c>
      <c r="K806" s="212">
        <f t="shared" si="511"/>
        <v>0</v>
      </c>
      <c r="L806" s="212">
        <f t="shared" si="511"/>
        <v>0</v>
      </c>
      <c r="M806" s="212">
        <f t="shared" si="511"/>
        <v>0</v>
      </c>
      <c r="N806" s="212">
        <f t="shared" si="511"/>
        <v>0</v>
      </c>
      <c r="O806" s="212">
        <f t="shared" si="511"/>
        <v>0</v>
      </c>
      <c r="P806" s="212">
        <f t="shared" si="511"/>
        <v>0</v>
      </c>
      <c r="Q806" s="212">
        <f t="shared" si="511"/>
        <v>0</v>
      </c>
    </row>
    <row r="807" spans="1:17" s="237" customFormat="1" hidden="1" outlineLevel="2">
      <c r="A807" s="232"/>
      <c r="B807" s="233"/>
      <c r="C807" s="234"/>
      <c r="D807" s="235"/>
      <c r="E807" s="236"/>
      <c r="J807" s="84"/>
      <c r="K807" s="84"/>
      <c r="L807" s="84"/>
      <c r="M807" s="84"/>
      <c r="N807" s="84"/>
      <c r="O807" s="84"/>
      <c r="P807" s="84"/>
      <c r="Q807" s="84"/>
    </row>
    <row r="808" spans="1:17" s="237" customFormat="1" hidden="1" outlineLevel="2">
      <c r="A808" s="232"/>
      <c r="B808" s="233"/>
      <c r="C808" s="234"/>
      <c r="D808" s="235"/>
      <c r="E808" s="262" t="str">
        <f t="shared" ref="E808:Q808" si="512" xml:space="preserve"> E806</f>
        <v>Opening RCV (Post 2020 investment RCV) - DMMY - real</v>
      </c>
      <c r="F808" s="262">
        <f t="shared" si="512"/>
        <v>0</v>
      </c>
      <c r="G808" s="262" t="str">
        <f t="shared" si="512"/>
        <v>£m</v>
      </c>
      <c r="H808" s="262">
        <f t="shared" si="512"/>
        <v>0</v>
      </c>
      <c r="I808" s="262">
        <f t="shared" si="512"/>
        <v>0</v>
      </c>
      <c r="J808" s="262">
        <f t="shared" si="512"/>
        <v>0</v>
      </c>
      <c r="K808" s="262">
        <f t="shared" si="512"/>
        <v>0</v>
      </c>
      <c r="L808" s="262">
        <f t="shared" si="512"/>
        <v>0</v>
      </c>
      <c r="M808" s="262">
        <f t="shared" si="512"/>
        <v>0</v>
      </c>
      <c r="N808" s="262">
        <f t="shared" si="512"/>
        <v>0</v>
      </c>
      <c r="O808" s="262">
        <f t="shared" si="512"/>
        <v>0</v>
      </c>
      <c r="P808" s="262">
        <f t="shared" si="512"/>
        <v>0</v>
      </c>
      <c r="Q808" s="262">
        <f t="shared" si="512"/>
        <v>0</v>
      </c>
    </row>
    <row r="809" spans="1:17" s="237" customFormat="1" hidden="1" outlineLevel="2">
      <c r="A809" s="232"/>
      <c r="B809" s="233"/>
      <c r="C809" s="234"/>
      <c r="D809" s="235" t="s">
        <v>565</v>
      </c>
      <c r="E809" s="262" t="str">
        <f t="shared" ref="E809:Q809" si="513" xml:space="preserve"> E801</f>
        <v>Dummy control: Non-PAYG Totex - real</v>
      </c>
      <c r="F809" s="262">
        <f t="shared" si="513"/>
        <v>0</v>
      </c>
      <c r="G809" s="262" t="str">
        <f t="shared" si="513"/>
        <v>£m</v>
      </c>
      <c r="H809" s="262">
        <f t="shared" si="513"/>
        <v>0</v>
      </c>
      <c r="I809" s="262">
        <f t="shared" si="513"/>
        <v>0</v>
      </c>
      <c r="J809" s="262">
        <f t="shared" si="513"/>
        <v>0</v>
      </c>
      <c r="K809" s="262">
        <f t="shared" si="513"/>
        <v>0</v>
      </c>
      <c r="L809" s="262">
        <f t="shared" si="513"/>
        <v>0</v>
      </c>
      <c r="M809" s="262">
        <f t="shared" si="513"/>
        <v>0</v>
      </c>
      <c r="N809" s="262">
        <f t="shared" si="513"/>
        <v>0</v>
      </c>
      <c r="O809" s="262">
        <f t="shared" si="513"/>
        <v>0</v>
      </c>
      <c r="P809" s="262">
        <f t="shared" si="513"/>
        <v>0</v>
      </c>
      <c r="Q809" s="262">
        <f t="shared" si="513"/>
        <v>0</v>
      </c>
    </row>
    <row r="810" spans="1:17" s="237" customFormat="1" hidden="1" outlineLevel="2">
      <c r="A810" s="232"/>
      <c r="B810" s="233"/>
      <c r="C810" s="234"/>
      <c r="D810" s="235" t="s">
        <v>473</v>
      </c>
      <c r="E810" s="262" t="str">
        <f t="shared" ref="E810:Q810" si="514" xml:space="preserve"> E802</f>
        <v>RCV additions depreciation - DMMY - real POS</v>
      </c>
      <c r="F810" s="262">
        <f t="shared" si="514"/>
        <v>0</v>
      </c>
      <c r="G810" s="262" t="str">
        <f t="shared" si="514"/>
        <v>£m</v>
      </c>
      <c r="H810" s="262">
        <f t="shared" si="514"/>
        <v>0</v>
      </c>
      <c r="I810" s="262">
        <f t="shared" si="514"/>
        <v>0</v>
      </c>
      <c r="J810" s="262">
        <f t="shared" si="514"/>
        <v>0</v>
      </c>
      <c r="K810" s="262">
        <f t="shared" si="514"/>
        <v>0</v>
      </c>
      <c r="L810" s="262">
        <f t="shared" si="514"/>
        <v>0</v>
      </c>
      <c r="M810" s="262">
        <f t="shared" si="514"/>
        <v>0</v>
      </c>
      <c r="N810" s="262">
        <f t="shared" si="514"/>
        <v>0</v>
      </c>
      <c r="O810" s="262">
        <f t="shared" si="514"/>
        <v>0</v>
      </c>
      <c r="P810" s="262">
        <f t="shared" si="514"/>
        <v>0</v>
      </c>
      <c r="Q810" s="262">
        <f t="shared" si="514"/>
        <v>0</v>
      </c>
    </row>
    <row r="811" spans="1:17" hidden="1" outlineLevel="2">
      <c r="E811" s="261" t="s">
        <v>755</v>
      </c>
      <c r="F811" s="261"/>
      <c r="G811" s="261" t="s">
        <v>170</v>
      </c>
      <c r="H811" s="261"/>
      <c r="I811" s="261"/>
      <c r="J811" s="261">
        <f t="shared" ref="J811:Q811" si="515" xml:space="preserve"> J808 + J809 - J810</f>
        <v>0</v>
      </c>
      <c r="K811" s="261">
        <f t="shared" si="515"/>
        <v>0</v>
      </c>
      <c r="L811" s="261">
        <f t="shared" si="515"/>
        <v>0</v>
      </c>
      <c r="M811" s="261">
        <f t="shared" si="515"/>
        <v>0</v>
      </c>
      <c r="N811" s="261">
        <f t="shared" si="515"/>
        <v>0</v>
      </c>
      <c r="O811" s="261">
        <f t="shared" si="515"/>
        <v>0</v>
      </c>
      <c r="P811" s="261">
        <f t="shared" si="515"/>
        <v>0</v>
      </c>
      <c r="Q811" s="261">
        <f t="shared" si="515"/>
        <v>0</v>
      </c>
    </row>
    <row r="812" spans="1:17" hidden="1" outlineLevel="2"/>
    <row r="813" spans="1:17" hidden="1" outlineLevel="2">
      <c r="E813" s="84" t="str">
        <f t="shared" ref="E813:Q813" si="516" xml:space="preserve"> E806</f>
        <v>Opening RCV (Post 2020 investment RCV) - DMMY - real</v>
      </c>
      <c r="F813" s="84">
        <f t="shared" si="516"/>
        <v>0</v>
      </c>
      <c r="G813" s="84" t="str">
        <f t="shared" si="516"/>
        <v>£m</v>
      </c>
      <c r="H813" s="84">
        <f t="shared" si="516"/>
        <v>0</v>
      </c>
      <c r="I813" s="84">
        <f t="shared" si="516"/>
        <v>0</v>
      </c>
      <c r="J813" s="84">
        <f t="shared" si="516"/>
        <v>0</v>
      </c>
      <c r="K813" s="84">
        <f t="shared" si="516"/>
        <v>0</v>
      </c>
      <c r="L813" s="84">
        <f t="shared" si="516"/>
        <v>0</v>
      </c>
      <c r="M813" s="84">
        <f t="shared" si="516"/>
        <v>0</v>
      </c>
      <c r="N813" s="84">
        <f t="shared" si="516"/>
        <v>0</v>
      </c>
      <c r="O813" s="84">
        <f t="shared" si="516"/>
        <v>0</v>
      </c>
      <c r="P813" s="84">
        <f t="shared" si="516"/>
        <v>0</v>
      </c>
      <c r="Q813" s="84">
        <f t="shared" si="516"/>
        <v>0</v>
      </c>
    </row>
    <row r="814" spans="1:17" hidden="1" outlineLevel="2">
      <c r="E814" s="84" t="str">
        <f t="shared" ref="E814:Q814" si="517" xml:space="preserve"> E811</f>
        <v>Closing RCV (Post 2020 investment RCV) - DMMY - real</v>
      </c>
      <c r="F814" s="84">
        <f t="shared" si="517"/>
        <v>0</v>
      </c>
      <c r="G814" s="84" t="str">
        <f t="shared" si="517"/>
        <v>£m</v>
      </c>
      <c r="H814" s="84">
        <f t="shared" si="517"/>
        <v>0</v>
      </c>
      <c r="I814" s="84">
        <f t="shared" si="517"/>
        <v>0</v>
      </c>
      <c r="J814" s="84">
        <f t="shared" si="517"/>
        <v>0</v>
      </c>
      <c r="K814" s="84">
        <f t="shared" si="517"/>
        <v>0</v>
      </c>
      <c r="L814" s="84">
        <f t="shared" si="517"/>
        <v>0</v>
      </c>
      <c r="M814" s="84">
        <f t="shared" si="517"/>
        <v>0</v>
      </c>
      <c r="N814" s="84">
        <f t="shared" si="517"/>
        <v>0</v>
      </c>
      <c r="O814" s="84">
        <f t="shared" si="517"/>
        <v>0</v>
      </c>
      <c r="P814" s="84">
        <f t="shared" si="517"/>
        <v>0</v>
      </c>
      <c r="Q814" s="84">
        <f t="shared" si="517"/>
        <v>0</v>
      </c>
    </row>
    <row r="815" spans="1:17" hidden="1" outlineLevel="2">
      <c r="E815" s="261" t="s">
        <v>756</v>
      </c>
      <c r="F815" s="261"/>
      <c r="G815" s="261" t="s">
        <v>170</v>
      </c>
      <c r="H815" s="261"/>
      <c r="I815" s="261"/>
      <c r="J815" s="261">
        <f t="shared" ref="J815:Q815" si="518" xml:space="preserve"> AVERAGE(J813:J814)</f>
        <v>0</v>
      </c>
      <c r="K815" s="261">
        <f t="shared" si="518"/>
        <v>0</v>
      </c>
      <c r="L815" s="261">
        <f t="shared" si="518"/>
        <v>0</v>
      </c>
      <c r="M815" s="261">
        <f t="shared" si="518"/>
        <v>0</v>
      </c>
      <c r="N815" s="261">
        <f t="shared" si="518"/>
        <v>0</v>
      </c>
      <c r="O815" s="261">
        <f t="shared" si="518"/>
        <v>0</v>
      </c>
      <c r="P815" s="261">
        <f t="shared" si="518"/>
        <v>0</v>
      </c>
      <c r="Q815" s="261">
        <f t="shared" si="518"/>
        <v>0</v>
      </c>
    </row>
    <row r="816" spans="1:17" hidden="1" outlineLevel="2">
      <c r="F816" s="84"/>
      <c r="G816" s="84"/>
      <c r="H816" s="84"/>
      <c r="I816" s="84"/>
      <c r="J816" s="84"/>
      <c r="K816" s="84"/>
      <c r="L816" s="84"/>
      <c r="M816" s="84"/>
      <c r="N816" s="84"/>
      <c r="O816" s="84"/>
      <c r="P816" s="84"/>
      <c r="Q816" s="84"/>
    </row>
    <row r="817" spans="1:17" hidden="1" outlineLevel="2">
      <c r="C817" s="86" t="s">
        <v>372</v>
      </c>
      <c r="F817" s="84"/>
      <c r="G817" s="84"/>
      <c r="H817" s="84"/>
      <c r="I817" s="84"/>
      <c r="J817" s="84"/>
      <c r="K817" s="84"/>
      <c r="L817" s="84"/>
      <c r="M817" s="84"/>
      <c r="N817" s="84"/>
      <c r="O817" s="84"/>
      <c r="P817" s="84"/>
      <c r="Q817" s="84"/>
    </row>
    <row r="818" spans="1:17" hidden="1" outlineLevel="2">
      <c r="E818" s="84" t="str">
        <f t="shared" ref="E818:Q818" si="519" xml:space="preserve"> E811</f>
        <v>Closing RCV (Post 2020 investment RCV) - DMMY - real</v>
      </c>
      <c r="F818" s="84">
        <f t="shared" si="519"/>
        <v>0</v>
      </c>
      <c r="G818" s="84" t="str">
        <f t="shared" si="519"/>
        <v>£m</v>
      </c>
      <c r="H818" s="84">
        <f t="shared" si="519"/>
        <v>0</v>
      </c>
      <c r="I818" s="84">
        <f t="shared" si="519"/>
        <v>0</v>
      </c>
      <c r="J818" s="84">
        <f t="shared" si="519"/>
        <v>0</v>
      </c>
      <c r="K818" s="84">
        <f t="shared" si="519"/>
        <v>0</v>
      </c>
      <c r="L818" s="84">
        <f t="shared" si="519"/>
        <v>0</v>
      </c>
      <c r="M818" s="84">
        <f t="shared" si="519"/>
        <v>0</v>
      </c>
      <c r="N818" s="84">
        <f t="shared" si="519"/>
        <v>0</v>
      </c>
      <c r="O818" s="84">
        <f t="shared" si="519"/>
        <v>0</v>
      </c>
      <c r="P818" s="84">
        <f t="shared" si="519"/>
        <v>0</v>
      </c>
      <c r="Q818" s="84">
        <f t="shared" si="519"/>
        <v>0</v>
      </c>
    </row>
    <row r="819" spans="1:17" s="188" customFormat="1" hidden="1" outlineLevel="2">
      <c r="A819" s="184"/>
      <c r="B819" s="219"/>
      <c r="C819" s="186"/>
      <c r="D819" s="187"/>
      <c r="E819" s="182" t="str">
        <f xml:space="preserve"> Inp!E$193</f>
        <v>RCV additions balance - DMMY - real</v>
      </c>
      <c r="F819" s="182">
        <f xml:space="preserve"> Inp!F$193</f>
        <v>0</v>
      </c>
      <c r="G819" s="182" t="str">
        <f xml:space="preserve"> Inp!G$193</f>
        <v>£m</v>
      </c>
      <c r="H819" s="182">
        <f xml:space="preserve"> Inp!H$193</f>
        <v>0</v>
      </c>
      <c r="I819" s="182">
        <f xml:space="preserve"> Inp!I$193</f>
        <v>0</v>
      </c>
      <c r="J819" s="182">
        <f xml:space="preserve"> Inp!J$193</f>
        <v>0</v>
      </c>
      <c r="K819" s="182">
        <f xml:space="preserve"> Inp!K$193</f>
        <v>0</v>
      </c>
      <c r="L819" s="182">
        <f xml:space="preserve"> Inp!L$193</f>
        <v>0</v>
      </c>
      <c r="M819" s="182">
        <f xml:space="preserve"> Inp!M$193</f>
        <v>0</v>
      </c>
      <c r="N819" s="182">
        <f xml:space="preserve"> Inp!N$193</f>
        <v>0</v>
      </c>
      <c r="O819" s="182">
        <f xml:space="preserve"> Inp!O$193</f>
        <v>0</v>
      </c>
      <c r="P819" s="182">
        <f xml:space="preserve"> Inp!P$193</f>
        <v>0</v>
      </c>
      <c r="Q819" s="182">
        <f xml:space="preserve"> Inp!Q$193</f>
        <v>0</v>
      </c>
    </row>
    <row r="820" spans="1:17" s="225" customFormat="1" hidden="1" outlineLevel="2">
      <c r="A820" s="220"/>
      <c r="B820" s="221"/>
      <c r="C820" s="222"/>
      <c r="D820" s="223"/>
      <c r="E820" s="224" t="s">
        <v>757</v>
      </c>
      <c r="G820" s="225" t="s">
        <v>570</v>
      </c>
      <c r="H820" s="248">
        <f xml:space="preserve"> SUM(J820:Q820)</f>
        <v>0</v>
      </c>
      <c r="I820" s="197"/>
      <c r="J820" s="225">
        <f t="shared" ref="J820:Q820" si="520" xml:space="preserve"> IF(ROUND(J818,3) = ROUND(J819,3), 0, 1)</f>
        <v>0</v>
      </c>
      <c r="K820" s="225">
        <f t="shared" si="520"/>
        <v>0</v>
      </c>
      <c r="L820" s="225">
        <f t="shared" si="520"/>
        <v>0</v>
      </c>
      <c r="M820" s="225">
        <f t="shared" si="520"/>
        <v>0</v>
      </c>
      <c r="N820" s="225">
        <f t="shared" si="520"/>
        <v>0</v>
      </c>
      <c r="O820" s="225">
        <f t="shared" si="520"/>
        <v>0</v>
      </c>
      <c r="P820" s="225">
        <f t="shared" si="520"/>
        <v>0</v>
      </c>
      <c r="Q820" s="225">
        <f t="shared" si="520"/>
        <v>0</v>
      </c>
    </row>
    <row r="821" spans="1:17" hidden="1" outlineLevel="2"/>
    <row r="822" spans="1:17" hidden="1" outlineLevel="2"/>
    <row r="823" spans="1:17" s="149" customFormat="1" hidden="1" outlineLevel="1">
      <c r="A823" s="144"/>
      <c r="B823" s="145"/>
      <c r="C823" s="146"/>
      <c r="D823" s="147"/>
      <c r="E823" s="148"/>
      <c r="G823" s="150"/>
    </row>
    <row r="824" spans="1:17" s="92" customFormat="1" hidden="1" outlineLevel="1" collapsed="1">
      <c r="A824" s="11"/>
      <c r="B824" s="12" t="s">
        <v>594</v>
      </c>
      <c r="C824" s="13"/>
      <c r="D824" s="14"/>
      <c r="E824" s="91"/>
      <c r="G824" s="93"/>
    </row>
    <row r="825" spans="1:17" s="92" customFormat="1" hidden="1" outlineLevel="2">
      <c r="A825" s="11"/>
      <c r="B825" s="12"/>
      <c r="C825" s="13"/>
      <c r="D825" s="115"/>
      <c r="E825" s="91"/>
      <c r="G825" s="93"/>
    </row>
    <row r="826" spans="1:17" s="92" customFormat="1" hidden="1" outlineLevel="2">
      <c r="A826" s="11"/>
      <c r="B826" s="12"/>
      <c r="C826" s="13"/>
      <c r="D826" s="115"/>
      <c r="E826" s="91" t="str">
        <f t="shared" ref="E826:Q826" si="521" xml:space="preserve"> E717</f>
        <v>RCV (RPI inflated RCV) 31 March 2020 post midnight adjustments - DMMY - real</v>
      </c>
      <c r="F826" s="91">
        <f t="shared" si="521"/>
        <v>0</v>
      </c>
      <c r="G826" s="91" t="str">
        <f t="shared" si="521"/>
        <v>£m</v>
      </c>
      <c r="H826" s="91">
        <f t="shared" si="521"/>
        <v>0</v>
      </c>
      <c r="I826" s="91">
        <f t="shared" si="521"/>
        <v>0</v>
      </c>
      <c r="J826" s="91">
        <f t="shared" si="521"/>
        <v>0</v>
      </c>
      <c r="K826" s="91">
        <f t="shared" si="521"/>
        <v>0</v>
      </c>
      <c r="L826" s="91">
        <f t="shared" si="521"/>
        <v>0</v>
      </c>
      <c r="M826" s="91">
        <f t="shared" si="521"/>
        <v>0</v>
      </c>
      <c r="N826" s="91">
        <f t="shared" si="521"/>
        <v>0</v>
      </c>
      <c r="O826" s="91">
        <f t="shared" si="521"/>
        <v>0</v>
      </c>
      <c r="P826" s="91">
        <f t="shared" si="521"/>
        <v>0</v>
      </c>
      <c r="Q826" s="91">
        <f t="shared" si="521"/>
        <v>0</v>
      </c>
    </row>
    <row r="827" spans="1:17" s="92" customFormat="1" hidden="1" outlineLevel="2">
      <c r="A827" s="11"/>
      <c r="B827" s="12"/>
      <c r="C827" s="13"/>
      <c r="D827" s="115"/>
      <c r="E827" s="91" t="str">
        <f t="shared" ref="E827:Q827" si="522" xml:space="preserve"> E756</f>
        <v>RCV (CPIH inflated RCV) 31 March 2020 post midnight adjustments - DMMY - real</v>
      </c>
      <c r="F827" s="91">
        <f t="shared" si="522"/>
        <v>0</v>
      </c>
      <c r="G827" s="91" t="str">
        <f t="shared" si="522"/>
        <v>£m</v>
      </c>
      <c r="H827" s="91">
        <f t="shared" si="522"/>
        <v>0</v>
      </c>
      <c r="I827" s="91">
        <f t="shared" si="522"/>
        <v>0</v>
      </c>
      <c r="J827" s="91">
        <f t="shared" si="522"/>
        <v>0</v>
      </c>
      <c r="K827" s="91">
        <f t="shared" si="522"/>
        <v>0</v>
      </c>
      <c r="L827" s="91">
        <f t="shared" si="522"/>
        <v>0</v>
      </c>
      <c r="M827" s="91">
        <f t="shared" si="522"/>
        <v>0</v>
      </c>
      <c r="N827" s="91">
        <f t="shared" si="522"/>
        <v>0</v>
      </c>
      <c r="O827" s="91">
        <f t="shared" si="522"/>
        <v>0</v>
      </c>
      <c r="P827" s="91">
        <f t="shared" si="522"/>
        <v>0</v>
      </c>
      <c r="Q827" s="91">
        <f t="shared" si="522"/>
        <v>0</v>
      </c>
    </row>
    <row r="828" spans="1:17" s="92" customFormat="1" hidden="1" outlineLevel="2">
      <c r="A828" s="11"/>
      <c r="B828" s="12"/>
      <c r="C828" s="13"/>
      <c r="D828" s="115"/>
      <c r="E828" s="91" t="str">
        <f t="shared" ref="E828:Q828" si="523" xml:space="preserve"> E798</f>
        <v>RCV (post 2020 investment RCV) 31 March 2020 post midnight adjustments - DMMY - real</v>
      </c>
      <c r="F828" s="91">
        <f t="shared" si="523"/>
        <v>0</v>
      </c>
      <c r="G828" s="91" t="str">
        <f t="shared" si="523"/>
        <v>£m</v>
      </c>
      <c r="H828" s="91">
        <f t="shared" si="523"/>
        <v>0</v>
      </c>
      <c r="I828" s="91">
        <f t="shared" si="523"/>
        <v>0</v>
      </c>
      <c r="J828" s="91">
        <f t="shared" si="523"/>
        <v>0</v>
      </c>
      <c r="K828" s="91">
        <f t="shared" si="523"/>
        <v>0</v>
      </c>
      <c r="L828" s="91">
        <f t="shared" si="523"/>
        <v>0</v>
      </c>
      <c r="M828" s="91">
        <f t="shared" si="523"/>
        <v>0</v>
      </c>
      <c r="N828" s="91">
        <f t="shared" si="523"/>
        <v>0</v>
      </c>
      <c r="O828" s="91">
        <f t="shared" si="523"/>
        <v>0</v>
      </c>
      <c r="P828" s="91">
        <f t="shared" si="523"/>
        <v>0</v>
      </c>
      <c r="Q828" s="91">
        <f t="shared" si="523"/>
        <v>0</v>
      </c>
    </row>
    <row r="829" spans="1:17" s="315" customFormat="1" hidden="1" outlineLevel="2">
      <c r="A829" s="311"/>
      <c r="B829" s="312"/>
      <c r="C829" s="313"/>
      <c r="D829" s="251"/>
      <c r="E829" s="317" t="s">
        <v>758</v>
      </c>
      <c r="F829" s="317"/>
      <c r="G829" s="317" t="s">
        <v>170</v>
      </c>
      <c r="H829" s="317"/>
      <c r="I829" s="317"/>
      <c r="J829" s="317">
        <f t="shared" ref="J829:Q829" si="524" xml:space="preserve"> SUM(J826:J828)</f>
        <v>0</v>
      </c>
      <c r="K829" s="317">
        <f t="shared" si="524"/>
        <v>0</v>
      </c>
      <c r="L829" s="317">
        <f t="shared" si="524"/>
        <v>0</v>
      </c>
      <c r="M829" s="317">
        <f t="shared" si="524"/>
        <v>0</v>
      </c>
      <c r="N829" s="317">
        <f t="shared" si="524"/>
        <v>0</v>
      </c>
      <c r="O829" s="317">
        <f t="shared" si="524"/>
        <v>0</v>
      </c>
      <c r="P829" s="317">
        <f t="shared" si="524"/>
        <v>0</v>
      </c>
      <c r="Q829" s="317">
        <f t="shared" si="524"/>
        <v>0</v>
      </c>
    </row>
    <row r="830" spans="1:17" s="92" customFormat="1" hidden="1" outlineLevel="2">
      <c r="A830" s="11"/>
      <c r="B830" s="12"/>
      <c r="C830" s="13"/>
      <c r="D830" s="115"/>
      <c r="E830" s="91"/>
      <c r="G830" s="93"/>
    </row>
    <row r="831" spans="1:17" s="98" customFormat="1" hidden="1" outlineLevel="2">
      <c r="A831" s="94"/>
      <c r="B831" s="95"/>
      <c r="C831" s="96"/>
      <c r="D831" s="97"/>
      <c r="E831" s="84" t="str">
        <f t="shared" ref="E831:Q831" si="525" xml:space="preserve"> E724</f>
        <v>Opening RCV (RPI inflated RCV) - DMMY - real</v>
      </c>
      <c r="F831" s="84">
        <f t="shared" si="525"/>
        <v>0</v>
      </c>
      <c r="G831" s="84" t="str">
        <f t="shared" si="525"/>
        <v>£m</v>
      </c>
      <c r="H831" s="84">
        <f t="shared" si="525"/>
        <v>0</v>
      </c>
      <c r="I831" s="84">
        <f t="shared" si="525"/>
        <v>0</v>
      </c>
      <c r="J831" s="84">
        <f t="shared" si="525"/>
        <v>0</v>
      </c>
      <c r="K831" s="84">
        <f t="shared" si="525"/>
        <v>0</v>
      </c>
      <c r="L831" s="84">
        <f t="shared" si="525"/>
        <v>0</v>
      </c>
      <c r="M831" s="84">
        <f t="shared" si="525"/>
        <v>0</v>
      </c>
      <c r="N831" s="84">
        <f t="shared" si="525"/>
        <v>0</v>
      </c>
      <c r="O831" s="84">
        <f t="shared" si="525"/>
        <v>0</v>
      </c>
      <c r="P831" s="84">
        <f t="shared" si="525"/>
        <v>0</v>
      </c>
      <c r="Q831" s="84">
        <f t="shared" si="525"/>
        <v>0</v>
      </c>
    </row>
    <row r="832" spans="1:17" hidden="1" outlineLevel="2">
      <c r="D832" s="83" t="s">
        <v>565</v>
      </c>
      <c r="E832" s="196" t="str">
        <f t="shared" ref="E832:Q832" si="526" xml:space="preserve"> E767</f>
        <v>Opening RCV (CPIH inflated RCV) - DMMY - real</v>
      </c>
      <c r="F832" s="196">
        <f t="shared" si="526"/>
        <v>0</v>
      </c>
      <c r="G832" s="196" t="str">
        <f t="shared" si="526"/>
        <v>£m</v>
      </c>
      <c r="H832" s="196">
        <f t="shared" si="526"/>
        <v>0</v>
      </c>
      <c r="I832" s="196">
        <f t="shared" si="526"/>
        <v>0</v>
      </c>
      <c r="J832" s="196">
        <f t="shared" si="526"/>
        <v>0</v>
      </c>
      <c r="K832" s="196">
        <f t="shared" si="526"/>
        <v>0</v>
      </c>
      <c r="L832" s="196">
        <f t="shared" si="526"/>
        <v>0</v>
      </c>
      <c r="M832" s="196">
        <f t="shared" si="526"/>
        <v>0</v>
      </c>
      <c r="N832" s="196">
        <f t="shared" si="526"/>
        <v>0</v>
      </c>
      <c r="O832" s="196">
        <f t="shared" si="526"/>
        <v>0</v>
      </c>
      <c r="P832" s="196">
        <f t="shared" si="526"/>
        <v>0</v>
      </c>
      <c r="Q832" s="196">
        <f t="shared" si="526"/>
        <v>0</v>
      </c>
    </row>
    <row r="833" spans="1:17" hidden="1" outlineLevel="2">
      <c r="D833" s="83" t="s">
        <v>565</v>
      </c>
      <c r="E833" s="84" t="str">
        <f t="shared" ref="E833:Q833" si="527" xml:space="preserve"> E806</f>
        <v>Opening RCV (Post 2020 investment RCV) - DMMY - real</v>
      </c>
      <c r="F833" s="84">
        <f t="shared" si="527"/>
        <v>0</v>
      </c>
      <c r="G833" s="84" t="str">
        <f t="shared" si="527"/>
        <v>£m</v>
      </c>
      <c r="H833" s="84">
        <f t="shared" si="527"/>
        <v>0</v>
      </c>
      <c r="I833" s="84">
        <f t="shared" si="527"/>
        <v>0</v>
      </c>
      <c r="J833" s="84">
        <f t="shared" si="527"/>
        <v>0</v>
      </c>
      <c r="K833" s="84">
        <f t="shared" si="527"/>
        <v>0</v>
      </c>
      <c r="L833" s="84">
        <f t="shared" si="527"/>
        <v>0</v>
      </c>
      <c r="M833" s="84">
        <f t="shared" si="527"/>
        <v>0</v>
      </c>
      <c r="N833" s="84">
        <f t="shared" si="527"/>
        <v>0</v>
      </c>
      <c r="O833" s="84">
        <f t="shared" si="527"/>
        <v>0</v>
      </c>
      <c r="P833" s="84">
        <f t="shared" si="527"/>
        <v>0</v>
      </c>
      <c r="Q833" s="84">
        <f t="shared" si="527"/>
        <v>0</v>
      </c>
    </row>
    <row r="834" spans="1:17" s="315" customFormat="1" hidden="1" outlineLevel="2">
      <c r="A834" s="311"/>
      <c r="B834" s="312"/>
      <c r="C834" s="313"/>
      <c r="D834" s="251"/>
      <c r="E834" s="317" t="s">
        <v>759</v>
      </c>
      <c r="F834" s="317"/>
      <c r="G834" s="317" t="s">
        <v>170</v>
      </c>
      <c r="H834" s="317"/>
      <c r="I834" s="317"/>
      <c r="J834" s="317">
        <f t="shared" ref="J834:Q834" si="528" xml:space="preserve"> SUM(J831:J833)</f>
        <v>0</v>
      </c>
      <c r="K834" s="317">
        <f t="shared" si="528"/>
        <v>0</v>
      </c>
      <c r="L834" s="317">
        <f t="shared" si="528"/>
        <v>0</v>
      </c>
      <c r="M834" s="317">
        <f t="shared" si="528"/>
        <v>0</v>
      </c>
      <c r="N834" s="317">
        <f t="shared" si="528"/>
        <v>0</v>
      </c>
      <c r="O834" s="317">
        <f t="shared" si="528"/>
        <v>0</v>
      </c>
      <c r="P834" s="317">
        <f t="shared" si="528"/>
        <v>0</v>
      </c>
      <c r="Q834" s="317">
        <f t="shared" si="528"/>
        <v>0</v>
      </c>
    </row>
    <row r="835" spans="1:17" hidden="1" outlineLevel="2">
      <c r="F835" s="84"/>
      <c r="G835" s="84"/>
      <c r="H835" s="84"/>
      <c r="I835" s="84"/>
      <c r="J835" s="84"/>
      <c r="K835" s="84"/>
      <c r="L835" s="84"/>
      <c r="M835" s="84"/>
      <c r="N835" s="84"/>
      <c r="O835" s="84"/>
      <c r="P835" s="84"/>
      <c r="Q835" s="84"/>
    </row>
    <row r="836" spans="1:17" s="98" customFormat="1" hidden="1" outlineLevel="2">
      <c r="A836" s="94"/>
      <c r="B836" s="95"/>
      <c r="C836" s="96"/>
      <c r="D836" s="97"/>
      <c r="E836" s="84" t="str">
        <f t="shared" ref="E836:Q836" si="529" xml:space="preserve"> E728</f>
        <v>Closing RCV (RPI inflated RCV) - DMMY - real</v>
      </c>
      <c r="F836" s="84">
        <f t="shared" si="529"/>
        <v>0</v>
      </c>
      <c r="G836" s="84" t="str">
        <f t="shared" si="529"/>
        <v>£m</v>
      </c>
      <c r="H836" s="84">
        <f t="shared" si="529"/>
        <v>0</v>
      </c>
      <c r="I836" s="84">
        <f t="shared" si="529"/>
        <v>0</v>
      </c>
      <c r="J836" s="84">
        <f t="shared" si="529"/>
        <v>0</v>
      </c>
      <c r="K836" s="84">
        <f t="shared" si="529"/>
        <v>0</v>
      </c>
      <c r="L836" s="84">
        <f t="shared" si="529"/>
        <v>0</v>
      </c>
      <c r="M836" s="84">
        <f t="shared" si="529"/>
        <v>0</v>
      </c>
      <c r="N836" s="84">
        <f t="shared" si="529"/>
        <v>0</v>
      </c>
      <c r="O836" s="84">
        <f t="shared" si="529"/>
        <v>0</v>
      </c>
      <c r="P836" s="84">
        <f t="shared" si="529"/>
        <v>0</v>
      </c>
      <c r="Q836" s="84">
        <f t="shared" si="529"/>
        <v>0</v>
      </c>
    </row>
    <row r="837" spans="1:17" hidden="1" outlineLevel="2">
      <c r="D837" s="83" t="s">
        <v>565</v>
      </c>
      <c r="E837" s="196" t="str">
        <f t="shared" ref="E837:Q837" si="530" xml:space="preserve"> E772</f>
        <v>Closing RCV (CPIH inflated RCV) - DMMY - real</v>
      </c>
      <c r="F837" s="196">
        <f t="shared" si="530"/>
        <v>0</v>
      </c>
      <c r="G837" s="196" t="str">
        <f t="shared" si="530"/>
        <v>£m</v>
      </c>
      <c r="H837" s="196">
        <f t="shared" si="530"/>
        <v>0</v>
      </c>
      <c r="I837" s="196">
        <f t="shared" si="530"/>
        <v>0</v>
      </c>
      <c r="J837" s="196">
        <f t="shared" si="530"/>
        <v>0</v>
      </c>
      <c r="K837" s="196">
        <f t="shared" si="530"/>
        <v>0</v>
      </c>
      <c r="L837" s="196">
        <f t="shared" si="530"/>
        <v>0</v>
      </c>
      <c r="M837" s="196">
        <f t="shared" si="530"/>
        <v>0</v>
      </c>
      <c r="N837" s="196">
        <f t="shared" si="530"/>
        <v>0</v>
      </c>
      <c r="O837" s="196">
        <f t="shared" si="530"/>
        <v>0</v>
      </c>
      <c r="P837" s="196">
        <f t="shared" si="530"/>
        <v>0</v>
      </c>
      <c r="Q837" s="196">
        <f t="shared" si="530"/>
        <v>0</v>
      </c>
    </row>
    <row r="838" spans="1:17" hidden="1" outlineLevel="2">
      <c r="D838" s="83" t="s">
        <v>565</v>
      </c>
      <c r="E838" s="84" t="str">
        <f t="shared" ref="E838:Q838" si="531" xml:space="preserve"> E811</f>
        <v>Closing RCV (Post 2020 investment RCV) - DMMY - real</v>
      </c>
      <c r="F838" s="84">
        <f t="shared" si="531"/>
        <v>0</v>
      </c>
      <c r="G838" s="84" t="str">
        <f t="shared" si="531"/>
        <v>£m</v>
      </c>
      <c r="H838" s="84">
        <f t="shared" si="531"/>
        <v>0</v>
      </c>
      <c r="I838" s="84">
        <f t="shared" si="531"/>
        <v>0</v>
      </c>
      <c r="J838" s="84">
        <f t="shared" si="531"/>
        <v>0</v>
      </c>
      <c r="K838" s="84">
        <f t="shared" si="531"/>
        <v>0</v>
      </c>
      <c r="L838" s="84">
        <f t="shared" si="531"/>
        <v>0</v>
      </c>
      <c r="M838" s="84">
        <f t="shared" si="531"/>
        <v>0</v>
      </c>
      <c r="N838" s="84">
        <f t="shared" si="531"/>
        <v>0</v>
      </c>
      <c r="O838" s="84">
        <f t="shared" si="531"/>
        <v>0</v>
      </c>
      <c r="P838" s="84">
        <f t="shared" si="531"/>
        <v>0</v>
      </c>
      <c r="Q838" s="84">
        <f t="shared" si="531"/>
        <v>0</v>
      </c>
    </row>
    <row r="839" spans="1:17" hidden="1" outlineLevel="2">
      <c r="E839" s="212" t="s">
        <v>760</v>
      </c>
      <c r="F839" s="212"/>
      <c r="G839" s="212" t="s">
        <v>170</v>
      </c>
      <c r="H839" s="212"/>
      <c r="I839" s="212"/>
      <c r="J839" s="212">
        <f t="shared" ref="J839" si="532" xml:space="preserve"> SUM(J836:J838)</f>
        <v>0</v>
      </c>
      <c r="K839" s="212">
        <f t="shared" ref="K839:Q839" si="533" xml:space="preserve"> SUM(K836:K838)</f>
        <v>0</v>
      </c>
      <c r="L839" s="212">
        <f t="shared" si="533"/>
        <v>0</v>
      </c>
      <c r="M839" s="212">
        <f t="shared" si="533"/>
        <v>0</v>
      </c>
      <c r="N839" s="212">
        <f t="shared" si="533"/>
        <v>0</v>
      </c>
      <c r="O839" s="212">
        <f t="shared" si="533"/>
        <v>0</v>
      </c>
      <c r="P839" s="212">
        <f t="shared" si="533"/>
        <v>0</v>
      </c>
      <c r="Q839" s="212">
        <f t="shared" si="533"/>
        <v>0</v>
      </c>
    </row>
    <row r="840" spans="1:17" s="149" customFormat="1" hidden="1" outlineLevel="2">
      <c r="A840" s="144"/>
      <c r="B840" s="145"/>
      <c r="C840" s="146"/>
      <c r="D840" s="147"/>
      <c r="E840" s="148"/>
      <c r="G840" s="150"/>
    </row>
    <row r="841" spans="1:17" hidden="1" outlineLevel="2">
      <c r="E841" s="84" t="str">
        <f t="shared" ref="E841:Q841" si="534" xml:space="preserve"> E834</f>
        <v>Total: Opening RCV - DMMY - real</v>
      </c>
      <c r="F841" s="84">
        <f t="shared" si="534"/>
        <v>0</v>
      </c>
      <c r="G841" s="84" t="str">
        <f t="shared" si="534"/>
        <v>£m</v>
      </c>
      <c r="H841" s="84">
        <f t="shared" si="534"/>
        <v>0</v>
      </c>
      <c r="I841" s="84">
        <f t="shared" si="534"/>
        <v>0</v>
      </c>
      <c r="J841" s="84">
        <f t="shared" si="534"/>
        <v>0</v>
      </c>
      <c r="K841" s="84">
        <f t="shared" si="534"/>
        <v>0</v>
      </c>
      <c r="L841" s="84">
        <f t="shared" si="534"/>
        <v>0</v>
      </c>
      <c r="M841" s="84">
        <f t="shared" si="534"/>
        <v>0</v>
      </c>
      <c r="N841" s="84">
        <f t="shared" si="534"/>
        <v>0</v>
      </c>
      <c r="O841" s="84">
        <f t="shared" si="534"/>
        <v>0</v>
      </c>
      <c r="P841" s="84">
        <f t="shared" si="534"/>
        <v>0</v>
      </c>
      <c r="Q841" s="84">
        <f t="shared" si="534"/>
        <v>0</v>
      </c>
    </row>
    <row r="842" spans="1:17" hidden="1" outlineLevel="2">
      <c r="E842" s="84" t="str">
        <f t="shared" ref="E842:Q842" si="535" xml:space="preserve"> E839</f>
        <v>Total: Closing RCV - DMMY - real</v>
      </c>
      <c r="F842" s="84">
        <f t="shared" si="535"/>
        <v>0</v>
      </c>
      <c r="G842" s="84" t="str">
        <f t="shared" si="535"/>
        <v>£m</v>
      </c>
      <c r="H842" s="84">
        <f t="shared" si="535"/>
        <v>0</v>
      </c>
      <c r="I842" s="84">
        <f t="shared" si="535"/>
        <v>0</v>
      </c>
      <c r="J842" s="84">
        <f t="shared" si="535"/>
        <v>0</v>
      </c>
      <c r="K842" s="84">
        <f t="shared" si="535"/>
        <v>0</v>
      </c>
      <c r="L842" s="84">
        <f t="shared" si="535"/>
        <v>0</v>
      </c>
      <c r="M842" s="84">
        <f t="shared" si="535"/>
        <v>0</v>
      </c>
      <c r="N842" s="84">
        <f t="shared" si="535"/>
        <v>0</v>
      </c>
      <c r="O842" s="84">
        <f t="shared" si="535"/>
        <v>0</v>
      </c>
      <c r="P842" s="84">
        <f t="shared" si="535"/>
        <v>0</v>
      </c>
      <c r="Q842" s="84">
        <f t="shared" si="535"/>
        <v>0</v>
      </c>
    </row>
    <row r="843" spans="1:17" hidden="1" outlineLevel="2">
      <c r="E843" s="212" t="s">
        <v>761</v>
      </c>
      <c r="F843" s="212"/>
      <c r="G843" s="212" t="s">
        <v>170</v>
      </c>
      <c r="H843" s="212"/>
      <c r="I843" s="212"/>
      <c r="J843" s="212">
        <f t="shared" ref="J843:Q843" si="536" xml:space="preserve"> AVERAGE(J841:J842)</f>
        <v>0</v>
      </c>
      <c r="K843" s="212">
        <f t="shared" si="536"/>
        <v>0</v>
      </c>
      <c r="L843" s="212">
        <f t="shared" si="536"/>
        <v>0</v>
      </c>
      <c r="M843" s="212">
        <f t="shared" si="536"/>
        <v>0</v>
      </c>
      <c r="N843" s="212">
        <f t="shared" si="536"/>
        <v>0</v>
      </c>
      <c r="O843" s="212">
        <f t="shared" si="536"/>
        <v>0</v>
      </c>
      <c r="P843" s="212">
        <f t="shared" si="536"/>
        <v>0</v>
      </c>
      <c r="Q843" s="212">
        <f t="shared" si="536"/>
        <v>0</v>
      </c>
    </row>
    <row r="844" spans="1:17" hidden="1" outlineLevel="2">
      <c r="F844" s="84"/>
      <c r="G844" s="84"/>
      <c r="H844" s="84"/>
      <c r="I844" s="84"/>
      <c r="J844" s="84"/>
      <c r="K844" s="84"/>
      <c r="L844" s="84"/>
      <c r="M844" s="84"/>
      <c r="N844" s="84"/>
      <c r="O844" s="84"/>
      <c r="P844" s="84"/>
      <c r="Q844" s="84"/>
    </row>
    <row r="845" spans="1:17" hidden="1" outlineLevel="2">
      <c r="C845" s="86" t="s">
        <v>372</v>
      </c>
      <c r="F845" s="84"/>
      <c r="G845" s="84"/>
      <c r="H845" s="84"/>
      <c r="I845" s="84"/>
      <c r="J845" s="84"/>
      <c r="K845" s="84"/>
      <c r="L845" s="84"/>
      <c r="M845" s="84"/>
      <c r="N845" s="84"/>
      <c r="O845" s="84"/>
      <c r="P845" s="84"/>
      <c r="Q845" s="84"/>
    </row>
    <row r="846" spans="1:17" s="188" customFormat="1" hidden="1" outlineLevel="2">
      <c r="A846" s="184"/>
      <c r="B846" s="219"/>
      <c r="C846" s="186"/>
      <c r="D846" s="187"/>
      <c r="E846" s="182" t="str">
        <f xml:space="preserve"> Inp!E$194</f>
        <v>RCV balance - DMMY BEG - nominal</v>
      </c>
      <c r="F846" s="182">
        <f xml:space="preserve"> Inp!F$194</f>
        <v>0</v>
      </c>
      <c r="G846" s="182" t="str">
        <f xml:space="preserve"> Inp!G$194</f>
        <v>£m</v>
      </c>
      <c r="H846" s="182">
        <f xml:space="preserve"> Inp!H$194</f>
        <v>0</v>
      </c>
      <c r="I846" s="182">
        <f xml:space="preserve"> Inp!I$194</f>
        <v>0</v>
      </c>
      <c r="J846" s="182">
        <f xml:space="preserve"> Inp!J$194</f>
        <v>0</v>
      </c>
      <c r="K846" s="182">
        <f xml:space="preserve"> Inp!K$194</f>
        <v>0</v>
      </c>
      <c r="L846" s="182">
        <f xml:space="preserve"> Inp!L$194</f>
        <v>0</v>
      </c>
      <c r="M846" s="182">
        <f xml:space="preserve"> Inp!M$194</f>
        <v>0</v>
      </c>
      <c r="N846" s="182">
        <f xml:space="preserve"> Inp!N$194</f>
        <v>0</v>
      </c>
      <c r="O846" s="182">
        <f xml:space="preserve"> Inp!O$194</f>
        <v>0</v>
      </c>
      <c r="P846" s="182">
        <f xml:space="preserve"> Inp!P$194</f>
        <v>0</v>
      </c>
      <c r="Q846" s="182">
        <f xml:space="preserve"> Inp!Q$194</f>
        <v>0</v>
      </c>
    </row>
    <row r="847" spans="1:17" s="188" customFormat="1" hidden="1" outlineLevel="2">
      <c r="A847" s="184"/>
      <c r="B847" s="219"/>
      <c r="C847" s="186"/>
      <c r="D847" s="187"/>
      <c r="E847" s="182" t="str">
        <f xml:space="preserve"> Inp!E$195</f>
        <v>Indexation on RCV balance BEG - DMMY - nominal</v>
      </c>
      <c r="F847" s="182">
        <f xml:space="preserve"> Inp!F$195</f>
        <v>0</v>
      </c>
      <c r="G847" s="182" t="str">
        <f xml:space="preserve"> Inp!G$195</f>
        <v>£m</v>
      </c>
      <c r="H847" s="182">
        <f xml:space="preserve"> Inp!H$195</f>
        <v>0</v>
      </c>
      <c r="I847" s="182">
        <f xml:space="preserve"> Inp!I$195</f>
        <v>0</v>
      </c>
      <c r="J847" s="182">
        <f xml:space="preserve"> Inp!J$195</f>
        <v>0</v>
      </c>
      <c r="K847" s="182">
        <f xml:space="preserve"> Inp!K$195</f>
        <v>0</v>
      </c>
      <c r="L847" s="182">
        <f xml:space="preserve"> Inp!L$195</f>
        <v>0</v>
      </c>
      <c r="M847" s="297">
        <f xml:space="preserve"> Inp!M$195</f>
        <v>0</v>
      </c>
      <c r="N847" s="297">
        <f xml:space="preserve"> Inp!N$195</f>
        <v>0</v>
      </c>
      <c r="O847" s="297">
        <f xml:space="preserve"> Inp!O$195</f>
        <v>0</v>
      </c>
      <c r="P847" s="297">
        <f xml:space="preserve"> Inp!P$195</f>
        <v>0</v>
      </c>
      <c r="Q847" s="297">
        <f xml:space="preserve"> Inp!Q$195</f>
        <v>0</v>
      </c>
    </row>
    <row r="848" spans="1:17" s="188" customFormat="1" hidden="1" outlineLevel="2">
      <c r="A848" s="184"/>
      <c r="B848" s="217"/>
      <c r="C848" s="186"/>
      <c r="D848" s="187"/>
      <c r="E848" s="182" t="str">
        <f>Index!E$85</f>
        <v>CPIH index (PR19FD) - FYA - inflate from FYA 2017-18</v>
      </c>
      <c r="F848" s="182">
        <f>Index!F$85</f>
        <v>0</v>
      </c>
      <c r="G848" s="182" t="str">
        <f>Index!G$85</f>
        <v>Factor</v>
      </c>
      <c r="H848" s="182">
        <f>Index!H$85</f>
        <v>0</v>
      </c>
      <c r="I848" s="182">
        <f>Index!I$85</f>
        <v>0</v>
      </c>
      <c r="J848" s="182">
        <f>Index!J$85</f>
        <v>1</v>
      </c>
      <c r="K848" s="182">
        <f>Index!K$85</f>
        <v>1.0212697905005599</v>
      </c>
      <c r="L848" s="182">
        <f>Index!L$85</f>
        <v>1.0416029201511179</v>
      </c>
      <c r="M848" s="182">
        <f>Index!M$85</f>
        <v>1.0622616980779827</v>
      </c>
      <c r="N848" s="182">
        <f>Index!N$85</f>
        <v>1.0835515290872799</v>
      </c>
      <c r="O848" s="182">
        <f>Index!O$85</f>
        <v>1.1060365794841869</v>
      </c>
      <c r="P848" s="182">
        <f>Index!P$85</f>
        <v>1.1292633476533553</v>
      </c>
      <c r="Q848" s="182">
        <f>Index!Q$85</f>
        <v>1.1529778779540774</v>
      </c>
    </row>
    <row r="849" spans="1:17" s="241" customFormat="1" hidden="1" outlineLevel="2">
      <c r="A849" s="238"/>
      <c r="B849" s="221"/>
      <c r="C849" s="239"/>
      <c r="D849" s="240"/>
      <c r="E849" s="197" t="s">
        <v>762</v>
      </c>
      <c r="F849" s="197"/>
      <c r="G849" s="197" t="s">
        <v>170</v>
      </c>
      <c r="H849" s="197"/>
      <c r="I849" s="197"/>
      <c r="J849" s="197">
        <f t="shared" ref="J849:Q849" si="537" xml:space="preserve"> J846 / J848</f>
        <v>0</v>
      </c>
      <c r="K849" s="197">
        <f t="shared" si="537"/>
        <v>0</v>
      </c>
      <c r="L849" s="197">
        <f t="shared" si="537"/>
        <v>0</v>
      </c>
      <c r="M849" s="197">
        <f t="shared" si="537"/>
        <v>0</v>
      </c>
      <c r="N849" s="197">
        <f t="shared" si="537"/>
        <v>0</v>
      </c>
      <c r="O849" s="197">
        <f t="shared" si="537"/>
        <v>0</v>
      </c>
      <c r="P849" s="197">
        <f t="shared" si="537"/>
        <v>0</v>
      </c>
      <c r="Q849" s="197">
        <f t="shared" si="537"/>
        <v>0</v>
      </c>
    </row>
    <row r="850" spans="1:17" s="225" customFormat="1" hidden="1" outlineLevel="2">
      <c r="A850" s="220"/>
      <c r="B850" s="221"/>
      <c r="C850" s="222"/>
      <c r="D850" s="223"/>
      <c r="E850" s="224" t="s">
        <v>763</v>
      </c>
      <c r="F850" s="224"/>
      <c r="G850" s="224" t="s">
        <v>170</v>
      </c>
      <c r="H850" s="224"/>
      <c r="I850" s="224"/>
      <c r="J850" s="224">
        <f xml:space="preserve"> J847 / J848</f>
        <v>0</v>
      </c>
      <c r="K850" s="224">
        <f t="shared" ref="K850:Q850" si="538" xml:space="preserve"> K847 / K848</f>
        <v>0</v>
      </c>
      <c r="L850" s="224">
        <f t="shared" si="538"/>
        <v>0</v>
      </c>
      <c r="M850" s="224">
        <f t="shared" si="538"/>
        <v>0</v>
      </c>
      <c r="N850" s="224">
        <f t="shared" si="538"/>
        <v>0</v>
      </c>
      <c r="O850" s="224">
        <f t="shared" si="538"/>
        <v>0</v>
      </c>
      <c r="P850" s="224">
        <f t="shared" si="538"/>
        <v>0</v>
      </c>
      <c r="Q850" s="224">
        <f t="shared" si="538"/>
        <v>0</v>
      </c>
    </row>
    <row r="851" spans="1:17" s="225" customFormat="1" hidden="1" outlineLevel="2">
      <c r="A851" s="220"/>
      <c r="B851" s="221"/>
      <c r="C851" s="222"/>
      <c r="D851" s="223"/>
      <c r="E851" s="224" t="str">
        <f t="shared" ref="E851:Q851" si="539" xml:space="preserve"> E759</f>
        <v>Indexation on RCV - CPI(H) other adjustments balance - DMMY - real</v>
      </c>
      <c r="F851" s="224">
        <f t="shared" si="539"/>
        <v>0</v>
      </c>
      <c r="G851" s="224" t="str">
        <f t="shared" si="539"/>
        <v>£m</v>
      </c>
      <c r="H851" s="224">
        <f t="shared" si="539"/>
        <v>0</v>
      </c>
      <c r="I851" s="224">
        <f t="shared" si="539"/>
        <v>0</v>
      </c>
      <c r="J851" s="224">
        <f t="shared" si="539"/>
        <v>0</v>
      </c>
      <c r="K851" s="224">
        <f t="shared" si="539"/>
        <v>0</v>
      </c>
      <c r="L851" s="224">
        <f t="shared" si="539"/>
        <v>0</v>
      </c>
      <c r="M851" s="224">
        <f t="shared" si="539"/>
        <v>0</v>
      </c>
      <c r="N851" s="224">
        <f t="shared" si="539"/>
        <v>0</v>
      </c>
      <c r="O851" s="224">
        <f t="shared" si="539"/>
        <v>0</v>
      </c>
      <c r="P851" s="224">
        <f t="shared" si="539"/>
        <v>0</v>
      </c>
      <c r="Q851" s="224">
        <f t="shared" si="539"/>
        <v>0</v>
      </c>
    </row>
    <row r="852" spans="1:17" s="496" customFormat="1" hidden="1" outlineLevel="2">
      <c r="A852" s="144"/>
      <c r="B852" s="145"/>
      <c r="C852" s="146"/>
      <c r="D852" s="147"/>
      <c r="E852" s="495" t="s">
        <v>764</v>
      </c>
      <c r="F852" s="495"/>
      <c r="G852" s="495" t="s">
        <v>170</v>
      </c>
      <c r="H852" s="495"/>
      <c r="I852" s="495"/>
      <c r="J852" s="495">
        <f t="shared" ref="J852:Q852" si="540" xml:space="preserve"> SUM(J849:J851)</f>
        <v>0</v>
      </c>
      <c r="K852" s="495">
        <f t="shared" si="540"/>
        <v>0</v>
      </c>
      <c r="L852" s="495">
        <f t="shared" si="540"/>
        <v>0</v>
      </c>
      <c r="M852" s="495">
        <f t="shared" si="540"/>
        <v>0</v>
      </c>
      <c r="N852" s="495">
        <f t="shared" si="540"/>
        <v>0</v>
      </c>
      <c r="O852" s="495">
        <f t="shared" si="540"/>
        <v>0</v>
      </c>
      <c r="P852" s="495">
        <f t="shared" si="540"/>
        <v>0</v>
      </c>
      <c r="Q852" s="495">
        <f t="shared" si="540"/>
        <v>0</v>
      </c>
    </row>
    <row r="853" spans="1:17" s="241" customFormat="1" hidden="1" outlineLevel="2">
      <c r="A853" s="238"/>
      <c r="B853" s="242"/>
      <c r="C853" s="239"/>
      <c r="D853" s="240"/>
      <c r="E853" s="197"/>
      <c r="F853" s="197"/>
      <c r="G853" s="197"/>
      <c r="H853" s="197"/>
      <c r="I853" s="197"/>
      <c r="J853" s="197"/>
      <c r="K853" s="197"/>
      <c r="L853" s="197"/>
      <c r="M853" s="197"/>
      <c r="N853" s="197"/>
      <c r="O853" s="197"/>
      <c r="P853" s="197"/>
      <c r="Q853" s="197"/>
    </row>
    <row r="854" spans="1:17" hidden="1" outlineLevel="2">
      <c r="E854" s="84" t="str">
        <f t="shared" ref="E854:Q854" si="541" xml:space="preserve"> E834</f>
        <v>Total: Opening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s="241" customFormat="1" hidden="1" outlineLevel="2">
      <c r="A855" s="238"/>
      <c r="B855" s="221"/>
      <c r="C855" s="239"/>
      <c r="D855" s="240"/>
      <c r="E855" s="197" t="str">
        <f t="shared" ref="E855:Q855" si="542" xml:space="preserve"> E852</f>
        <v>Total: DMMY BEG - real</v>
      </c>
      <c r="F855" s="197">
        <f t="shared" si="542"/>
        <v>0</v>
      </c>
      <c r="G855" s="197" t="str">
        <f t="shared" si="542"/>
        <v>£m</v>
      </c>
      <c r="H855" s="197">
        <f t="shared" si="542"/>
        <v>0</v>
      </c>
      <c r="I855" s="197">
        <f t="shared" si="542"/>
        <v>0</v>
      </c>
      <c r="J855" s="197">
        <f t="shared" si="542"/>
        <v>0</v>
      </c>
      <c r="K855" s="197">
        <f t="shared" si="542"/>
        <v>0</v>
      </c>
      <c r="L855" s="197">
        <f t="shared" si="542"/>
        <v>0</v>
      </c>
      <c r="M855" s="197">
        <f t="shared" si="542"/>
        <v>0</v>
      </c>
      <c r="N855" s="197">
        <f t="shared" si="542"/>
        <v>0</v>
      </c>
      <c r="O855" s="197">
        <f t="shared" si="542"/>
        <v>0</v>
      </c>
      <c r="P855" s="197">
        <f t="shared" si="542"/>
        <v>0</v>
      </c>
      <c r="Q855" s="197">
        <f t="shared" si="542"/>
        <v>0</v>
      </c>
    </row>
    <row r="856" spans="1:17" s="225" customFormat="1" hidden="1" outlineLevel="2">
      <c r="A856" s="220"/>
      <c r="B856" s="221"/>
      <c r="C856" s="222"/>
      <c r="D856" s="223"/>
      <c r="E856" s="224" t="s">
        <v>765</v>
      </c>
      <c r="G856" s="225" t="s">
        <v>570</v>
      </c>
      <c r="H856" s="248">
        <f xml:space="preserve"> SUM(J856:Q856)</f>
        <v>0</v>
      </c>
      <c r="I856" s="197"/>
      <c r="J856" s="225">
        <f t="shared" ref="J856:Q856" si="543" xml:space="preserve"> IF(ROUND(J854,3) = ROUND(J855,3), 0, 1)</f>
        <v>0</v>
      </c>
      <c r="K856" s="225">
        <f t="shared" si="543"/>
        <v>0</v>
      </c>
      <c r="L856" s="225">
        <f t="shared" si="543"/>
        <v>0</v>
      </c>
      <c r="M856" s="225">
        <f t="shared" si="543"/>
        <v>0</v>
      </c>
      <c r="N856" s="225">
        <f t="shared" si="543"/>
        <v>0</v>
      </c>
      <c r="O856" s="225">
        <f t="shared" si="543"/>
        <v>0</v>
      </c>
      <c r="P856" s="225">
        <f t="shared" si="543"/>
        <v>0</v>
      </c>
      <c r="Q856" s="225">
        <f t="shared" si="543"/>
        <v>0</v>
      </c>
    </row>
    <row r="857" spans="1:17" s="193" customFormat="1" hidden="1" outlineLevel="2">
      <c r="A857" s="189"/>
      <c r="B857" s="309"/>
      <c r="C857" s="191"/>
      <c r="D857" s="192"/>
      <c r="E857" s="196"/>
      <c r="M857" s="497"/>
      <c r="N857" s="497"/>
      <c r="O857" s="497"/>
      <c r="P857" s="497"/>
      <c r="Q857" s="497"/>
    </row>
    <row r="858" spans="1:17" hidden="1" outlineLevel="2">
      <c r="C858" s="86" t="s">
        <v>372</v>
      </c>
      <c r="F858" s="84"/>
      <c r="G858" s="84"/>
      <c r="H858" s="84"/>
      <c r="I858" s="84"/>
      <c r="J858" s="84"/>
      <c r="K858" s="84"/>
      <c r="L858" s="84"/>
      <c r="M858" s="84"/>
      <c r="N858" s="84"/>
      <c r="O858" s="84"/>
      <c r="P858" s="84"/>
      <c r="Q858" s="84"/>
    </row>
    <row r="859" spans="1:17" hidden="1" outlineLevel="2">
      <c r="E859" s="84" t="str">
        <f t="shared" ref="E859:Q859" si="544" xml:space="preserve"> E839</f>
        <v>Total: Closing RCV - DMMY - real</v>
      </c>
      <c r="F859" s="84">
        <f t="shared" si="544"/>
        <v>0</v>
      </c>
      <c r="G859" s="84" t="str">
        <f t="shared" si="544"/>
        <v>£m</v>
      </c>
      <c r="H859" s="84">
        <f t="shared" si="544"/>
        <v>0</v>
      </c>
      <c r="I859" s="84">
        <f t="shared" si="544"/>
        <v>0</v>
      </c>
      <c r="J859" s="84">
        <f t="shared" si="544"/>
        <v>0</v>
      </c>
      <c r="K859" s="84">
        <f t="shared" si="544"/>
        <v>0</v>
      </c>
      <c r="L859" s="84">
        <f t="shared" si="544"/>
        <v>0</v>
      </c>
      <c r="M859" s="84">
        <f t="shared" si="544"/>
        <v>0</v>
      </c>
      <c r="N859" s="84">
        <f t="shared" si="544"/>
        <v>0</v>
      </c>
      <c r="O859" s="84">
        <f t="shared" si="544"/>
        <v>0</v>
      </c>
      <c r="P859" s="84">
        <f t="shared" si="544"/>
        <v>0</v>
      </c>
      <c r="Q859" s="84">
        <f t="shared" si="544"/>
        <v>0</v>
      </c>
    </row>
    <row r="860" spans="1:17" s="188" customFormat="1" hidden="1" outlineLevel="2">
      <c r="A860" s="184"/>
      <c r="B860" s="219"/>
      <c r="C860" s="186"/>
      <c r="D860" s="187"/>
      <c r="E860" s="182" t="str">
        <f xml:space="preserve"> Inp!E$196</f>
        <v>RCV balance - DMMY - real</v>
      </c>
      <c r="F860" s="182">
        <f xml:space="preserve"> Inp!F$196</f>
        <v>0</v>
      </c>
      <c r="G860" s="182" t="str">
        <f xml:space="preserve"> Inp!G$196</f>
        <v>£m</v>
      </c>
      <c r="H860" s="182">
        <f xml:space="preserve"> Inp!H$196</f>
        <v>0</v>
      </c>
      <c r="I860" s="182">
        <f xml:space="preserve"> Inp!I$196</f>
        <v>0</v>
      </c>
      <c r="J860" s="182">
        <f xml:space="preserve"> Inp!J$196</f>
        <v>0</v>
      </c>
      <c r="K860" s="182">
        <f xml:space="preserve"> Inp!K$196</f>
        <v>0</v>
      </c>
      <c r="L860" s="182">
        <f xml:space="preserve"> Inp!L$196</f>
        <v>0</v>
      </c>
      <c r="M860" s="182">
        <f xml:space="preserve"> Inp!M$196</f>
        <v>0</v>
      </c>
      <c r="N860" s="182">
        <f xml:space="preserve"> Inp!N$196</f>
        <v>0</v>
      </c>
      <c r="O860" s="182">
        <f xml:space="preserve"> Inp!O$196</f>
        <v>0</v>
      </c>
      <c r="P860" s="182">
        <f xml:space="preserve"> Inp!P$196</f>
        <v>0</v>
      </c>
      <c r="Q860" s="182">
        <f xml:space="preserve"> Inp!Q$196</f>
        <v>0</v>
      </c>
    </row>
    <row r="861" spans="1:17" s="241" customFormat="1" hidden="1" outlineLevel="2">
      <c r="A861" s="238"/>
      <c r="B861" s="221"/>
      <c r="C861" s="239"/>
      <c r="D861" s="240"/>
      <c r="E861" s="197" t="str">
        <f t="shared" ref="E861:Q861" si="545" xml:space="preserve"> E759</f>
        <v>Indexation on RCV - CPI(H) other adjustments balance - DMMY - real</v>
      </c>
      <c r="F861" s="197">
        <f t="shared" si="545"/>
        <v>0</v>
      </c>
      <c r="G861" s="197" t="str">
        <f t="shared" si="545"/>
        <v>£m</v>
      </c>
      <c r="H861" s="197">
        <f t="shared" si="545"/>
        <v>0</v>
      </c>
      <c r="I861" s="197">
        <f t="shared" si="545"/>
        <v>0</v>
      </c>
      <c r="J861" s="197">
        <f t="shared" si="545"/>
        <v>0</v>
      </c>
      <c r="K861" s="197">
        <f t="shared" si="545"/>
        <v>0</v>
      </c>
      <c r="L861" s="197">
        <f t="shared" si="545"/>
        <v>0</v>
      </c>
      <c r="M861" s="197">
        <f t="shared" si="545"/>
        <v>0</v>
      </c>
      <c r="N861" s="197">
        <f t="shared" si="545"/>
        <v>0</v>
      </c>
      <c r="O861" s="197">
        <f t="shared" si="545"/>
        <v>0</v>
      </c>
      <c r="P861" s="197">
        <f t="shared" si="545"/>
        <v>0</v>
      </c>
      <c r="Q861" s="197">
        <f t="shared" si="545"/>
        <v>0</v>
      </c>
    </row>
    <row r="862" spans="1:17" s="225" customFormat="1" hidden="1" outlineLevel="2">
      <c r="A862" s="220"/>
      <c r="B862" s="221"/>
      <c r="C862" s="222"/>
      <c r="D862" s="223"/>
      <c r="E862" s="224" t="s">
        <v>765</v>
      </c>
      <c r="G862" s="225" t="s">
        <v>570</v>
      </c>
      <c r="H862" s="248">
        <f xml:space="preserve"> SUM(J862:Q862)</f>
        <v>0</v>
      </c>
      <c r="I862" s="197"/>
      <c r="J862" s="225">
        <f t="shared" ref="J862:Q862" si="546" xml:space="preserve"> IF(ROUND(J859,3) = ROUND((J860 + J861),3), 0, 1)</f>
        <v>0</v>
      </c>
      <c r="K862" s="225">
        <f t="shared" si="546"/>
        <v>0</v>
      </c>
      <c r="L862" s="225">
        <f t="shared" si="546"/>
        <v>0</v>
      </c>
      <c r="M862" s="225">
        <f t="shared" si="546"/>
        <v>0</v>
      </c>
      <c r="N862" s="225">
        <f t="shared" si="546"/>
        <v>0</v>
      </c>
      <c r="O862" s="225">
        <f t="shared" si="546"/>
        <v>0</v>
      </c>
      <c r="P862" s="225">
        <f t="shared" si="546"/>
        <v>0</v>
      </c>
      <c r="Q862" s="225">
        <f t="shared" si="546"/>
        <v>0</v>
      </c>
    </row>
    <row r="863" spans="1:17" hidden="1" outlineLevel="2"/>
    <row r="864" spans="1:17" hidden="1" outlineLevel="2"/>
    <row r="865" spans="1:20" hidden="1" outlineLevel="1"/>
    <row r="866" spans="1:20" hidden="1" outlineLevel="1" collapsed="1">
      <c r="B866" s="85" t="s">
        <v>603</v>
      </c>
    </row>
    <row r="867" spans="1:20" hidden="1" outlineLevel="2"/>
    <row r="868" spans="1:20" s="162" customFormat="1" hidden="1" outlineLevel="2">
      <c r="A868" s="158"/>
      <c r="B868" s="159"/>
      <c r="C868" s="160"/>
      <c r="D868" s="161"/>
      <c r="E868" s="156" t="str">
        <f xml:space="preserve"> Inp!E$201</f>
        <v>Regulatory equity notional (PR19FD)</v>
      </c>
      <c r="F868" s="156">
        <f xml:space="preserve"> Inp!F$201</f>
        <v>0</v>
      </c>
      <c r="G868" s="156" t="str">
        <f xml:space="preserve"> Inp!G$201</f>
        <v>%</v>
      </c>
      <c r="H868" s="156">
        <f xml:space="preserve"> Inp!H$201</f>
        <v>0</v>
      </c>
      <c r="I868" s="156">
        <f xml:space="preserve"> Inp!I$201</f>
        <v>0</v>
      </c>
      <c r="J868" s="250">
        <f xml:space="preserve"> Inp!J$201</f>
        <v>0</v>
      </c>
      <c r="K868" s="250">
        <f xml:space="preserve"> Inp!K$201</f>
        <v>0</v>
      </c>
      <c r="L868" s="250">
        <f xml:space="preserve"> Inp!L$201</f>
        <v>0</v>
      </c>
      <c r="M868" s="250">
        <f xml:space="preserve"> Inp!M$201</f>
        <v>0.4</v>
      </c>
      <c r="N868" s="250">
        <f xml:space="preserve"> Inp!N$201</f>
        <v>0.4</v>
      </c>
      <c r="O868" s="250">
        <f xml:space="preserve"> Inp!O$201</f>
        <v>0.4</v>
      </c>
      <c r="P868" s="250">
        <f xml:space="preserve"> Inp!P$201</f>
        <v>0.4</v>
      </c>
      <c r="Q868" s="250">
        <f xml:space="preserve"> Inp!Q$201</f>
        <v>0.4</v>
      </c>
    </row>
    <row r="869" spans="1:20" hidden="1" outlineLevel="2">
      <c r="B869" s="309"/>
      <c r="E869" s="84" t="str">
        <f t="shared" ref="E869:Q869" si="547" xml:space="preserve"> E843</f>
        <v>Average total RCV - DMMY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0</v>
      </c>
      <c r="N869" s="84">
        <f t="shared" si="547"/>
        <v>0</v>
      </c>
      <c r="O869" s="84">
        <f t="shared" si="547"/>
        <v>0</v>
      </c>
      <c r="P869" s="84">
        <f t="shared" si="547"/>
        <v>0</v>
      </c>
      <c r="Q869" s="84">
        <f t="shared" si="547"/>
        <v>0</v>
      </c>
    </row>
    <row r="870" spans="1:20" hidden="1" outlineLevel="2">
      <c r="B870" s="270"/>
      <c r="E870" s="84" t="s">
        <v>766</v>
      </c>
      <c r="G870" s="70" t="s">
        <v>170</v>
      </c>
      <c r="J870" s="84">
        <f t="shared" ref="J870:Q870" si="548" xml:space="preserve"> J868 * J869</f>
        <v>0</v>
      </c>
      <c r="K870" s="84">
        <f t="shared" si="548"/>
        <v>0</v>
      </c>
      <c r="L870" s="84">
        <f t="shared" si="548"/>
        <v>0</v>
      </c>
      <c r="M870" s="84">
        <f t="shared" si="548"/>
        <v>0</v>
      </c>
      <c r="N870" s="84">
        <f t="shared" si="548"/>
        <v>0</v>
      </c>
      <c r="O870" s="84">
        <f t="shared" si="548"/>
        <v>0</v>
      </c>
      <c r="P870" s="84">
        <f t="shared" si="548"/>
        <v>0</v>
      </c>
      <c r="Q870" s="84">
        <f t="shared" si="548"/>
        <v>0</v>
      </c>
    </row>
    <row r="871" spans="1:20" hidden="1" outlineLevel="1"/>
    <row r="872" spans="1:20" hidden="1" outlineLevel="1" collapsed="1">
      <c r="B872" s="85" t="s">
        <v>605</v>
      </c>
    </row>
    <row r="873" spans="1:20" hidden="1" outlineLevel="2"/>
    <row r="874" spans="1:20" s="162" customFormat="1" hidden="1" outlineLevel="2">
      <c r="A874" s="158"/>
      <c r="B874" s="159"/>
      <c r="C874" s="160"/>
      <c r="D874" s="161"/>
      <c r="E874" s="156" t="str">
        <f xml:space="preserve"> Inp!E$209</f>
        <v>Regulatory equity actual</v>
      </c>
      <c r="F874" s="156">
        <f xml:space="preserve"> Inp!F$209</f>
        <v>0</v>
      </c>
      <c r="G874" s="156" t="str">
        <f xml:space="preserve"> Inp!G$209</f>
        <v>%</v>
      </c>
      <c r="H874" s="156">
        <f xml:space="preserve"> Inp!H$209</f>
        <v>0</v>
      </c>
      <c r="I874" s="156">
        <f xml:space="preserve"> Inp!I$209</f>
        <v>0</v>
      </c>
      <c r="J874" s="250">
        <f xml:space="preserve"> Inp!J$209</f>
        <v>0</v>
      </c>
      <c r="K874" s="250">
        <f xml:space="preserve"> Inp!K$209</f>
        <v>0</v>
      </c>
      <c r="L874" s="250">
        <f xml:space="preserve"> Inp!L$209</f>
        <v>0</v>
      </c>
      <c r="M874" s="250">
        <f xml:space="preserve"> Inp!M$209</f>
        <v>0</v>
      </c>
      <c r="N874" s="250">
        <f xml:space="preserve"> Inp!N$209</f>
        <v>0</v>
      </c>
      <c r="O874" s="250">
        <f xml:space="preserve"> Inp!O$209</f>
        <v>0</v>
      </c>
      <c r="P874" s="250">
        <f xml:space="preserve"> Inp!P$209</f>
        <v>0</v>
      </c>
      <c r="Q874" s="250">
        <f xml:space="preserve"> Inp!Q$209</f>
        <v>0</v>
      </c>
    </row>
    <row r="875" spans="1:20" hidden="1" outlineLevel="2">
      <c r="E875" s="84" t="str">
        <f t="shared" ref="E875:Q875" si="549" xml:space="preserve"> E843</f>
        <v>Average total RCV - DMMY - real</v>
      </c>
      <c r="F875" s="84">
        <f t="shared" si="549"/>
        <v>0</v>
      </c>
      <c r="G875" s="84" t="str">
        <f t="shared" si="549"/>
        <v>£m</v>
      </c>
      <c r="H875" s="84">
        <f t="shared" si="549"/>
        <v>0</v>
      </c>
      <c r="I875" s="84">
        <f t="shared" si="549"/>
        <v>0</v>
      </c>
      <c r="J875" s="84">
        <f t="shared" si="549"/>
        <v>0</v>
      </c>
      <c r="K875" s="84">
        <f t="shared" si="549"/>
        <v>0</v>
      </c>
      <c r="L875" s="84">
        <f t="shared" si="549"/>
        <v>0</v>
      </c>
      <c r="M875" s="84">
        <f t="shared" si="549"/>
        <v>0</v>
      </c>
      <c r="N875" s="84">
        <f t="shared" si="549"/>
        <v>0</v>
      </c>
      <c r="O875" s="84">
        <f t="shared" si="549"/>
        <v>0</v>
      </c>
      <c r="P875" s="84">
        <f t="shared" si="549"/>
        <v>0</v>
      </c>
      <c r="Q875" s="84">
        <f t="shared" si="549"/>
        <v>0</v>
      </c>
    </row>
    <row r="876" spans="1:20" hidden="1" outlineLevel="2">
      <c r="E876" s="84" t="s">
        <v>767</v>
      </c>
      <c r="G876" s="70" t="s">
        <v>170</v>
      </c>
      <c r="J876" s="84">
        <f t="shared" ref="J876:Q876" si="550" xml:space="preserve"> J874 * J875</f>
        <v>0</v>
      </c>
      <c r="K876" s="84">
        <f t="shared" si="550"/>
        <v>0</v>
      </c>
      <c r="L876" s="84">
        <f t="shared" si="550"/>
        <v>0</v>
      </c>
      <c r="M876" s="84">
        <f t="shared" si="550"/>
        <v>0</v>
      </c>
      <c r="N876" s="84">
        <f t="shared" si="550"/>
        <v>0</v>
      </c>
      <c r="O876" s="84">
        <f t="shared" si="550"/>
        <v>0</v>
      </c>
      <c r="P876" s="84">
        <f t="shared" si="550"/>
        <v>0</v>
      </c>
      <c r="Q876" s="84">
        <f t="shared" si="550"/>
        <v>0</v>
      </c>
    </row>
    <row r="877" spans="1:20" hidden="1" outlineLevel="1">
      <c r="J877" s="84"/>
      <c r="K877" s="84"/>
      <c r="L877" s="84"/>
      <c r="M877" s="84"/>
      <c r="N877" s="84"/>
      <c r="O877" s="84"/>
      <c r="P877" s="84"/>
      <c r="Q877" s="84"/>
    </row>
    <row r="878" spans="1:20" hidden="1" outlineLevel="1">
      <c r="J878" s="84"/>
      <c r="K878" s="84"/>
      <c r="L878" s="84"/>
      <c r="M878" s="84"/>
      <c r="N878" s="84"/>
      <c r="O878" s="84"/>
      <c r="P878" s="84"/>
      <c r="Q878" s="84"/>
    </row>
    <row r="879" spans="1:20"/>
    <row r="880" spans="1:20" collapsed="1">
      <c r="A880" s="33" t="s">
        <v>768</v>
      </c>
      <c r="B880" s="33"/>
      <c r="C880" s="33"/>
      <c r="D880" s="33"/>
      <c r="E880" s="33"/>
      <c r="F880" s="33"/>
      <c r="G880" s="33"/>
      <c r="H880" s="33"/>
      <c r="I880" s="33"/>
      <c r="J880" s="33"/>
      <c r="K880" s="33"/>
      <c r="L880" s="33"/>
      <c r="M880" s="33"/>
      <c r="N880" s="33"/>
      <c r="O880" s="33"/>
      <c r="P880" s="33"/>
      <c r="Q880" s="33"/>
      <c r="R880" s="33"/>
      <c r="S880" s="33"/>
      <c r="T880" s="33"/>
    </row>
    <row r="881" spans="1:20" hidden="1" outlineLevel="1"/>
    <row r="882" spans="1:20" hidden="1" outlineLevel="1">
      <c r="E882" s="84" t="str">
        <f t="shared" ref="E882:Q882" si="551" xml:space="preserve"> E$172</f>
        <v>Notional regulated equity - WR - real</v>
      </c>
      <c r="F882" s="84">
        <f t="shared" si="551"/>
        <v>0</v>
      </c>
      <c r="G882" s="84" t="str">
        <f t="shared" si="551"/>
        <v>£m</v>
      </c>
      <c r="H882" s="84">
        <f t="shared" si="551"/>
        <v>0</v>
      </c>
      <c r="I882" s="84">
        <f t="shared" si="551"/>
        <v>0</v>
      </c>
      <c r="J882" s="84">
        <f t="shared" si="551"/>
        <v>0</v>
      </c>
      <c r="K882" s="84">
        <f t="shared" si="551"/>
        <v>0</v>
      </c>
      <c r="L882" s="84">
        <f t="shared" si="551"/>
        <v>0</v>
      </c>
      <c r="M882" s="84">
        <f t="shared" si="551"/>
        <v>53.397988413188614</v>
      </c>
      <c r="N882" s="84">
        <f t="shared" si="551"/>
        <v>53.796193149175501</v>
      </c>
      <c r="O882" s="84">
        <f t="shared" si="551"/>
        <v>54.187254263252093</v>
      </c>
      <c r="P882" s="84">
        <f t="shared" si="551"/>
        <v>54.220581403209849</v>
      </c>
      <c r="Q882" s="84">
        <f t="shared" si="551"/>
        <v>54.021107314431333</v>
      </c>
    </row>
    <row r="883" spans="1:20" hidden="1" outlineLevel="1">
      <c r="E883" s="84" t="str">
        <f t="shared" ref="E883:Q883" si="552" xml:space="preserve"> E$346</f>
        <v>Notional regulated equity - WN - real</v>
      </c>
      <c r="F883" s="84">
        <f t="shared" si="552"/>
        <v>0</v>
      </c>
      <c r="G883" s="84" t="str">
        <f t="shared" si="552"/>
        <v>£m</v>
      </c>
      <c r="H883" s="84">
        <f t="shared" si="552"/>
        <v>0</v>
      </c>
      <c r="I883" s="84">
        <f t="shared" si="552"/>
        <v>0</v>
      </c>
      <c r="J883" s="84">
        <f t="shared" si="552"/>
        <v>0</v>
      </c>
      <c r="K883" s="84">
        <f t="shared" si="552"/>
        <v>0</v>
      </c>
      <c r="L883" s="84">
        <f t="shared" si="552"/>
        <v>0</v>
      </c>
      <c r="M883" s="84">
        <f t="shared" si="552"/>
        <v>541.89162300162798</v>
      </c>
      <c r="N883" s="84">
        <f t="shared" si="552"/>
        <v>541.25939832842903</v>
      </c>
      <c r="O883" s="84">
        <f t="shared" si="552"/>
        <v>545.89122837630839</v>
      </c>
      <c r="P883" s="84">
        <f t="shared" si="552"/>
        <v>552.35331452053185</v>
      </c>
      <c r="Q883" s="84">
        <f t="shared" si="552"/>
        <v>556.95907506362801</v>
      </c>
    </row>
    <row r="884" spans="1:20" hidden="1" outlineLevel="1">
      <c r="E884" s="84" t="str">
        <f t="shared" ref="E884:Q884" si="553" xml:space="preserve"> E$520</f>
        <v>Notional regulated equity - WWN - real</v>
      </c>
      <c r="F884" s="84">
        <f t="shared" si="553"/>
        <v>0</v>
      </c>
      <c r="G884" s="84" t="str">
        <f t="shared" si="553"/>
        <v>£m</v>
      </c>
      <c r="H884" s="84">
        <f t="shared" si="553"/>
        <v>0</v>
      </c>
      <c r="I884" s="84">
        <f t="shared" si="553"/>
        <v>0</v>
      </c>
      <c r="J884" s="84">
        <f t="shared" si="553"/>
        <v>0</v>
      </c>
      <c r="K884" s="84">
        <f t="shared" si="553"/>
        <v>0</v>
      </c>
      <c r="L884" s="84">
        <f t="shared" si="553"/>
        <v>0</v>
      </c>
      <c r="M884" s="84">
        <f t="shared" si="553"/>
        <v>655.19890879459513</v>
      </c>
      <c r="N884" s="84">
        <f t="shared" si="553"/>
        <v>657.8957718647797</v>
      </c>
      <c r="O884" s="84">
        <f t="shared" si="553"/>
        <v>657.6638498984114</v>
      </c>
      <c r="P884" s="84">
        <f t="shared" si="553"/>
        <v>655.01771845216774</v>
      </c>
      <c r="Q884" s="84">
        <f t="shared" si="553"/>
        <v>650.77796695324218</v>
      </c>
    </row>
    <row r="885" spans="1:20" hidden="1" outlineLevel="1">
      <c r="E885" s="84" t="str">
        <f t="shared" ref="E885:Q885" si="554" xml:space="preserve"> E$695</f>
        <v>Notional regulated equity - BR - real</v>
      </c>
      <c r="F885" s="84">
        <f t="shared" si="554"/>
        <v>0</v>
      </c>
      <c r="G885" s="84" t="str">
        <f t="shared" si="554"/>
        <v>£m</v>
      </c>
      <c r="H885" s="84">
        <f t="shared" si="554"/>
        <v>0</v>
      </c>
      <c r="I885" s="84">
        <f t="shared" si="554"/>
        <v>0</v>
      </c>
      <c r="J885" s="84">
        <f t="shared" si="554"/>
        <v>0</v>
      </c>
      <c r="K885" s="84">
        <f t="shared" si="554"/>
        <v>0</v>
      </c>
      <c r="L885" s="84">
        <f t="shared" si="554"/>
        <v>0</v>
      </c>
      <c r="M885" s="84">
        <f t="shared" si="554"/>
        <v>31.619863046541468</v>
      </c>
      <c r="N885" s="84">
        <f t="shared" si="554"/>
        <v>30.614567148205289</v>
      </c>
      <c r="O885" s="84">
        <f t="shared" si="554"/>
        <v>29.864260411570452</v>
      </c>
      <c r="P885" s="84">
        <f t="shared" si="554"/>
        <v>29.282098236034951</v>
      </c>
      <c r="Q885" s="84">
        <f t="shared" si="554"/>
        <v>28.738677389496956</v>
      </c>
    </row>
    <row r="886" spans="1:20" hidden="1" outlineLevel="1">
      <c r="E886" s="84" t="str">
        <f t="shared" ref="E886:Q886" si="555" xml:space="preserve"> E$870</f>
        <v>Notional regulated equity - DMMY - real</v>
      </c>
      <c r="F886" s="84">
        <f t="shared" si="555"/>
        <v>0</v>
      </c>
      <c r="G886" s="84" t="str">
        <f t="shared" si="555"/>
        <v>£m</v>
      </c>
      <c r="H886" s="84">
        <f t="shared" si="555"/>
        <v>0</v>
      </c>
      <c r="I886" s="84">
        <f t="shared" si="555"/>
        <v>0</v>
      </c>
      <c r="J886" s="84">
        <f t="shared" si="555"/>
        <v>0</v>
      </c>
      <c r="K886" s="84">
        <f t="shared" si="555"/>
        <v>0</v>
      </c>
      <c r="L886" s="84">
        <f t="shared" si="555"/>
        <v>0</v>
      </c>
      <c r="M886" s="84">
        <f t="shared" si="555"/>
        <v>0</v>
      </c>
      <c r="N886" s="84">
        <f t="shared" si="555"/>
        <v>0</v>
      </c>
      <c r="O886" s="84">
        <f t="shared" si="555"/>
        <v>0</v>
      </c>
      <c r="P886" s="84">
        <f t="shared" si="555"/>
        <v>0</v>
      </c>
      <c r="Q886" s="84">
        <f t="shared" si="555"/>
        <v>0</v>
      </c>
    </row>
    <row r="887" spans="1:20" hidden="1" outlineLevel="1">
      <c r="E887" s="244" t="s">
        <v>769</v>
      </c>
      <c r="F887" s="212"/>
      <c r="G887" s="212" t="s">
        <v>170</v>
      </c>
      <c r="H887" s="212"/>
      <c r="I887" s="212"/>
      <c r="J887" s="212">
        <f t="shared" ref="J887" si="556" xml:space="preserve"> SUM(J882:J886)</f>
        <v>0</v>
      </c>
      <c r="K887" s="212">
        <f t="shared" ref="K887" si="557" xml:space="preserve"> SUM(K882:K886)</f>
        <v>0</v>
      </c>
      <c r="L887" s="212">
        <f t="shared" ref="L887" si="558" xml:space="preserve"> SUM(L882:L886)</f>
        <v>0</v>
      </c>
      <c r="M887" s="212">
        <f t="shared" ref="M887" si="559" xml:space="preserve"> SUM(M882:M886)</f>
        <v>1282.1083832559532</v>
      </c>
      <c r="N887" s="212">
        <f t="shared" ref="N887" si="560" xml:space="preserve"> SUM(N882:N886)</f>
        <v>1283.5659304905894</v>
      </c>
      <c r="O887" s="212">
        <f t="shared" ref="O887" si="561" xml:space="preserve"> SUM(O882:O886)</f>
        <v>1287.6065929495423</v>
      </c>
      <c r="P887" s="212">
        <f t="shared" ref="P887" si="562" xml:space="preserve"> SUM(P882:P886)</f>
        <v>1290.8737126119445</v>
      </c>
      <c r="Q887" s="212">
        <f t="shared" ref="Q887" si="563" xml:space="preserve"> SUM(Q882:Q886)</f>
        <v>1290.4968267207983</v>
      </c>
    </row>
    <row r="888" spans="1:20" s="149" customFormat="1" hidden="1" outlineLevel="1">
      <c r="A888" s="144"/>
      <c r="B888" s="145"/>
      <c r="C888" s="146"/>
      <c r="D888" s="147"/>
      <c r="E888" s="148"/>
      <c r="G888" s="150"/>
    </row>
    <row r="889" spans="1:20"/>
    <row r="890" spans="1:20" collapsed="1">
      <c r="A890" s="33" t="s">
        <v>770</v>
      </c>
      <c r="B890" s="33"/>
      <c r="C890" s="33"/>
      <c r="D890" s="33"/>
      <c r="E890" s="33"/>
      <c r="F890" s="33"/>
      <c r="G890" s="33"/>
      <c r="H890" s="33"/>
      <c r="I890" s="33"/>
      <c r="J890" s="33"/>
      <c r="K890" s="33"/>
      <c r="L890" s="33"/>
      <c r="M890" s="33"/>
      <c r="N890" s="33"/>
      <c r="O890" s="33"/>
      <c r="P890" s="33"/>
      <c r="Q890" s="33"/>
      <c r="R890" s="33"/>
      <c r="S890" s="33"/>
      <c r="T890" s="33"/>
    </row>
    <row r="891" spans="1:20" hidden="1" outlineLevel="1"/>
    <row r="892" spans="1:20" hidden="1" outlineLevel="1">
      <c r="E892" s="84" t="str">
        <f t="shared" ref="E892:Q892" si="564" xml:space="preserve"> E$178</f>
        <v>Actual regulated equity - WR - real</v>
      </c>
      <c r="F892" s="84">
        <f t="shared" si="564"/>
        <v>0</v>
      </c>
      <c r="G892" s="84" t="str">
        <f t="shared" si="564"/>
        <v>£m</v>
      </c>
      <c r="H892" s="84">
        <f t="shared" si="564"/>
        <v>0</v>
      </c>
      <c r="I892" s="84">
        <f t="shared" si="564"/>
        <v>0</v>
      </c>
      <c r="J892" s="84">
        <f t="shared" si="564"/>
        <v>0</v>
      </c>
      <c r="K892" s="84">
        <f t="shared" si="564"/>
        <v>0</v>
      </c>
      <c r="L892" s="84">
        <f t="shared" si="564"/>
        <v>0</v>
      </c>
      <c r="M892" s="84">
        <f t="shared" si="564"/>
        <v>0</v>
      </c>
      <c r="N892" s="84">
        <f t="shared" si="564"/>
        <v>0</v>
      </c>
      <c r="O892" s="84">
        <f t="shared" si="564"/>
        <v>0</v>
      </c>
      <c r="P892" s="84">
        <f t="shared" si="564"/>
        <v>0</v>
      </c>
      <c r="Q892" s="84">
        <f t="shared" si="564"/>
        <v>0</v>
      </c>
    </row>
    <row r="893" spans="1:20" hidden="1" outlineLevel="1">
      <c r="E893" s="84" t="str">
        <f t="shared" ref="E893:Q893" si="565" xml:space="preserve"> E$352</f>
        <v>Actual regulated equity - WN - real</v>
      </c>
      <c r="F893" s="84">
        <f t="shared" si="565"/>
        <v>0</v>
      </c>
      <c r="G893" s="84" t="str">
        <f t="shared" si="565"/>
        <v>£m</v>
      </c>
      <c r="H893" s="84">
        <f t="shared" si="565"/>
        <v>0</v>
      </c>
      <c r="I893" s="84">
        <f t="shared" si="565"/>
        <v>0</v>
      </c>
      <c r="J893" s="84">
        <f t="shared" si="565"/>
        <v>0</v>
      </c>
      <c r="K893" s="84">
        <f t="shared" si="565"/>
        <v>0</v>
      </c>
      <c r="L893" s="84">
        <f t="shared" si="565"/>
        <v>0</v>
      </c>
      <c r="M893" s="84">
        <f t="shared" si="565"/>
        <v>0</v>
      </c>
      <c r="N893" s="84">
        <f t="shared" si="565"/>
        <v>0</v>
      </c>
      <c r="O893" s="84">
        <f t="shared" si="565"/>
        <v>0</v>
      </c>
      <c r="P893" s="84">
        <f t="shared" si="565"/>
        <v>0</v>
      </c>
      <c r="Q893" s="84">
        <f t="shared" si="565"/>
        <v>0</v>
      </c>
    </row>
    <row r="894" spans="1:20" hidden="1" outlineLevel="1">
      <c r="E894" s="84" t="str">
        <f t="shared" ref="E894:Q894" si="566" xml:space="preserve"> E$526</f>
        <v>Actual regulated equity - WWN - real</v>
      </c>
      <c r="F894" s="84">
        <f t="shared" si="566"/>
        <v>0</v>
      </c>
      <c r="G894" s="84" t="str">
        <f t="shared" si="566"/>
        <v>£m</v>
      </c>
      <c r="H894" s="84">
        <f t="shared" si="566"/>
        <v>0</v>
      </c>
      <c r="I894" s="84">
        <f t="shared" si="566"/>
        <v>0</v>
      </c>
      <c r="J894" s="84">
        <f t="shared" si="566"/>
        <v>0</v>
      </c>
      <c r="K894" s="84">
        <f t="shared" si="566"/>
        <v>0</v>
      </c>
      <c r="L894" s="84">
        <f t="shared" si="566"/>
        <v>0</v>
      </c>
      <c r="M894" s="84">
        <f t="shared" si="566"/>
        <v>0</v>
      </c>
      <c r="N894" s="84">
        <f t="shared" si="566"/>
        <v>0</v>
      </c>
      <c r="O894" s="84">
        <f t="shared" si="566"/>
        <v>0</v>
      </c>
      <c r="P894" s="84">
        <f t="shared" si="566"/>
        <v>0</v>
      </c>
      <c r="Q894" s="84">
        <f t="shared" si="566"/>
        <v>0</v>
      </c>
    </row>
    <row r="895" spans="1:20" hidden="1" outlineLevel="1">
      <c r="E895" s="84" t="str">
        <f t="shared" ref="E895:Q895" si="567" xml:space="preserve"> E$701</f>
        <v>Actual regulated equity - BR - real</v>
      </c>
      <c r="F895" s="84">
        <f t="shared" si="567"/>
        <v>0</v>
      </c>
      <c r="G895" s="84" t="str">
        <f t="shared" si="567"/>
        <v>£m</v>
      </c>
      <c r="H895" s="84">
        <f t="shared" si="567"/>
        <v>0</v>
      </c>
      <c r="I895" s="84">
        <f t="shared" si="567"/>
        <v>0</v>
      </c>
      <c r="J895" s="84">
        <f t="shared" si="567"/>
        <v>0</v>
      </c>
      <c r="K895" s="84">
        <f t="shared" si="567"/>
        <v>0</v>
      </c>
      <c r="L895" s="84">
        <f t="shared" si="567"/>
        <v>0</v>
      </c>
      <c r="M895" s="84">
        <f t="shared" si="567"/>
        <v>0</v>
      </c>
      <c r="N895" s="84">
        <f t="shared" si="567"/>
        <v>0</v>
      </c>
      <c r="O895" s="84">
        <f t="shared" si="567"/>
        <v>0</v>
      </c>
      <c r="P895" s="84">
        <f t="shared" si="567"/>
        <v>0</v>
      </c>
      <c r="Q895" s="84">
        <f t="shared" si="567"/>
        <v>0</v>
      </c>
    </row>
    <row r="896" spans="1:20" hidden="1" outlineLevel="1">
      <c r="E896" s="84" t="str">
        <f t="shared" ref="E896:Q896" si="568" xml:space="preserve"> E$876</f>
        <v>Actual regulated equity - DMMY - real</v>
      </c>
      <c r="F896" s="84">
        <f t="shared" si="568"/>
        <v>0</v>
      </c>
      <c r="G896" s="84" t="str">
        <f t="shared" si="568"/>
        <v>£m</v>
      </c>
      <c r="H896" s="84">
        <f t="shared" si="568"/>
        <v>0</v>
      </c>
      <c r="I896" s="84">
        <f t="shared" si="568"/>
        <v>0</v>
      </c>
      <c r="J896" s="84">
        <f t="shared" si="568"/>
        <v>0</v>
      </c>
      <c r="K896" s="84">
        <f t="shared" si="568"/>
        <v>0</v>
      </c>
      <c r="L896" s="84">
        <f t="shared" si="568"/>
        <v>0</v>
      </c>
      <c r="M896" s="84">
        <f t="shared" si="568"/>
        <v>0</v>
      </c>
      <c r="N896" s="84">
        <f t="shared" si="568"/>
        <v>0</v>
      </c>
      <c r="O896" s="84">
        <f t="shared" si="568"/>
        <v>0</v>
      </c>
      <c r="P896" s="84">
        <f t="shared" si="568"/>
        <v>0</v>
      </c>
      <c r="Q896" s="84">
        <f t="shared" si="568"/>
        <v>0</v>
      </c>
    </row>
    <row r="897" spans="1:17" hidden="1" outlineLevel="1">
      <c r="E897" s="244" t="s">
        <v>771</v>
      </c>
      <c r="F897" s="212"/>
      <c r="G897" s="212" t="s">
        <v>170</v>
      </c>
      <c r="H897" s="212"/>
      <c r="I897" s="212"/>
      <c r="J897" s="212">
        <f t="shared" ref="J897:Q897" si="569" xml:space="preserve"> SUM(J892:J896)</f>
        <v>0</v>
      </c>
      <c r="K897" s="212">
        <f t="shared" si="569"/>
        <v>0</v>
      </c>
      <c r="L897" s="212">
        <f t="shared" si="569"/>
        <v>0</v>
      </c>
      <c r="M897" s="212">
        <f t="shared" si="569"/>
        <v>0</v>
      </c>
      <c r="N897" s="212">
        <f t="shared" si="569"/>
        <v>0</v>
      </c>
      <c r="O897" s="212">
        <f t="shared" si="569"/>
        <v>0</v>
      </c>
      <c r="P897" s="212">
        <f t="shared" si="569"/>
        <v>0</v>
      </c>
      <c r="Q897" s="212">
        <f t="shared" si="569"/>
        <v>0</v>
      </c>
    </row>
    <row r="898" spans="1:17" s="149" customFormat="1" hidden="1" outlineLevel="1">
      <c r="A898" s="144"/>
      <c r="B898" s="145"/>
      <c r="C898" s="146"/>
      <c r="D898" s="147"/>
      <c r="E898" s="148"/>
      <c r="G898" s="150"/>
    </row>
    <row r="899" spans="1:17"/>
    <row r="900" spans="1:17" collapsed="1">
      <c r="A900" s="33" t="s">
        <v>1398</v>
      </c>
      <c r="B900" s="33"/>
      <c r="C900" s="33"/>
      <c r="D900" s="33"/>
      <c r="E900" s="33"/>
      <c r="F900" s="33"/>
      <c r="G900" s="33"/>
      <c r="H900" s="33"/>
      <c r="I900" s="33"/>
      <c r="J900" s="33"/>
      <c r="K900" s="33"/>
      <c r="L900" s="33"/>
      <c r="M900" s="33"/>
      <c r="N900" s="33"/>
      <c r="O900" s="33"/>
      <c r="P900" s="33"/>
      <c r="Q900" s="33"/>
    </row>
    <row r="901" spans="1:17" s="241" customFormat="1" hidden="1" outlineLevel="1">
      <c r="A901" s="274"/>
      <c r="B901" s="274"/>
      <c r="C901" s="274"/>
      <c r="D901" s="274"/>
      <c r="E901" s="559"/>
      <c r="F901" s="274"/>
      <c r="G901" s="274"/>
      <c r="H901" s="274"/>
      <c r="I901" s="274"/>
      <c r="J901" s="274"/>
      <c r="K901" s="274"/>
      <c r="L901" s="274"/>
      <c r="M901" s="274"/>
      <c r="N901" s="274"/>
      <c r="O901" s="274"/>
      <c r="P901" s="274"/>
      <c r="Q901" s="274"/>
    </row>
    <row r="902" spans="1:17" s="241" customFormat="1" hidden="1" outlineLevel="1">
      <c r="A902" s="274"/>
      <c r="B902" s="274"/>
      <c r="C902" s="274"/>
      <c r="D902" s="274"/>
      <c r="E902" s="559" t="str">
        <f xml:space="preserve"> E39</f>
        <v>Check: Closing RCV (RPI inflated RCV) - WR - real</v>
      </c>
      <c r="F902" s="274"/>
      <c r="G902" s="274"/>
      <c r="H902" s="248">
        <f xml:space="preserve"> H39</f>
        <v>0</v>
      </c>
      <c r="I902" s="274"/>
      <c r="J902" s="274"/>
      <c r="K902" s="274"/>
      <c r="L902" s="274"/>
      <c r="M902" s="274"/>
      <c r="N902" s="274"/>
      <c r="O902" s="274"/>
      <c r="P902" s="274"/>
      <c r="Q902" s="274"/>
    </row>
    <row r="903" spans="1:17" s="241" customFormat="1" hidden="1" outlineLevel="1">
      <c r="A903" s="274"/>
      <c r="B903" s="274"/>
      <c r="C903" s="274"/>
      <c r="D903" s="274"/>
      <c r="E903" s="559" t="str">
        <f xml:space="preserve"> E85</f>
        <v>Check: Closing RCV (CPIH inflated RCV) - WR - real</v>
      </c>
      <c r="F903" s="274"/>
      <c r="G903" s="274"/>
      <c r="H903" s="248">
        <f xml:space="preserve"> H85</f>
        <v>0</v>
      </c>
      <c r="I903" s="274"/>
      <c r="J903" s="274"/>
      <c r="K903" s="274"/>
      <c r="L903" s="274"/>
      <c r="M903" s="274"/>
      <c r="N903" s="274"/>
      <c r="O903" s="274"/>
      <c r="P903" s="274"/>
      <c r="Q903" s="274"/>
    </row>
    <row r="904" spans="1:17" s="241" customFormat="1" hidden="1" outlineLevel="1">
      <c r="A904" s="274"/>
      <c r="B904" s="274"/>
      <c r="C904" s="274"/>
      <c r="D904" s="274"/>
      <c r="E904" s="559" t="str">
        <f xml:space="preserve"> E122</f>
        <v>Check: Closing RCV (Post 2020 investment RCV) - WR - real</v>
      </c>
      <c r="F904" s="274"/>
      <c r="G904" s="274"/>
      <c r="H904" s="248">
        <f xml:space="preserve"> H122</f>
        <v>0</v>
      </c>
      <c r="I904" s="274"/>
      <c r="J904" s="274"/>
      <c r="K904" s="274"/>
      <c r="L904" s="274"/>
      <c r="M904" s="274"/>
      <c r="N904" s="274"/>
      <c r="O904" s="274"/>
      <c r="P904" s="274"/>
      <c r="Q904" s="274"/>
    </row>
    <row r="905" spans="1:17" s="241" customFormat="1" hidden="1" outlineLevel="1">
      <c r="A905" s="274"/>
      <c r="B905" s="274"/>
      <c r="C905" s="274"/>
      <c r="D905" s="274"/>
      <c r="E905" s="559" t="str">
        <f xml:space="preserve"> E158</f>
        <v>Check: Total opening RCV - WR - real</v>
      </c>
      <c r="F905" s="274"/>
      <c r="G905" s="274"/>
      <c r="H905" s="248">
        <f xml:space="preserve"> H158</f>
        <v>0</v>
      </c>
      <c r="I905" s="274"/>
      <c r="J905" s="274"/>
      <c r="K905" s="274"/>
      <c r="L905" s="274"/>
      <c r="M905" s="274"/>
      <c r="N905" s="274"/>
      <c r="O905" s="274"/>
      <c r="P905" s="274"/>
      <c r="Q905" s="274"/>
    </row>
    <row r="906" spans="1:17" s="241" customFormat="1" hidden="1" outlineLevel="1">
      <c r="A906" s="274"/>
      <c r="B906" s="274"/>
      <c r="C906" s="274"/>
      <c r="D906" s="274"/>
      <c r="E906" s="559" t="str">
        <f xml:space="preserve"> E164</f>
        <v>Check: Total closing RCV - WR - real</v>
      </c>
      <c r="F906" s="274"/>
      <c r="G906" s="274"/>
      <c r="H906" s="248">
        <f xml:space="preserve"> H164</f>
        <v>0</v>
      </c>
      <c r="I906" s="274"/>
      <c r="J906" s="274"/>
      <c r="K906" s="274"/>
      <c r="L906" s="274"/>
      <c r="M906" s="274"/>
      <c r="N906" s="274"/>
      <c r="O906" s="274"/>
      <c r="P906" s="274"/>
      <c r="Q906" s="274"/>
    </row>
    <row r="907" spans="1:17" s="241" customFormat="1" hidden="1" outlineLevel="1">
      <c r="A907" s="274"/>
      <c r="B907" s="274"/>
      <c r="C907" s="274"/>
      <c r="D907" s="274"/>
      <c r="E907" s="559"/>
      <c r="F907" s="274"/>
      <c r="G907" s="274"/>
      <c r="H907" s="559"/>
      <c r="I907" s="274"/>
      <c r="J907" s="274"/>
      <c r="K907" s="274"/>
      <c r="L907" s="274"/>
      <c r="M907" s="274"/>
      <c r="N907" s="274"/>
      <c r="O907" s="274"/>
      <c r="P907" s="274"/>
      <c r="Q907" s="274"/>
    </row>
    <row r="908" spans="1:17" s="241" customFormat="1" hidden="1" outlineLevel="1">
      <c r="A908" s="274"/>
      <c r="B908" s="274"/>
      <c r="C908" s="274"/>
      <c r="D908" s="274"/>
      <c r="E908" s="559" t="str">
        <f xml:space="preserve"> E214</f>
        <v>Check: Closing RCV (RPI inflated RCV) - WN - real</v>
      </c>
      <c r="F908" s="274"/>
      <c r="G908" s="274"/>
      <c r="H908" s="248">
        <f xml:space="preserve"> H214</f>
        <v>0</v>
      </c>
      <c r="I908" s="274"/>
      <c r="J908" s="274"/>
      <c r="K908" s="274"/>
      <c r="L908" s="274"/>
      <c r="M908" s="274"/>
      <c r="N908" s="274"/>
      <c r="O908" s="274"/>
      <c r="P908" s="274"/>
      <c r="Q908" s="274"/>
    </row>
    <row r="909" spans="1:17" s="241" customFormat="1" hidden="1" outlineLevel="1">
      <c r="A909" s="274"/>
      <c r="B909" s="274"/>
      <c r="C909" s="274"/>
      <c r="D909" s="274"/>
      <c r="E909" s="559" t="str">
        <f xml:space="preserve"> E260</f>
        <v>Check: Closing RCV (CPIH inflated RCV) - WN - real</v>
      </c>
      <c r="F909" s="274"/>
      <c r="G909" s="274"/>
      <c r="H909" s="248">
        <f xml:space="preserve"> H260</f>
        <v>0</v>
      </c>
      <c r="I909" s="274"/>
      <c r="J909" s="274"/>
      <c r="K909" s="274"/>
      <c r="L909" s="274"/>
      <c r="M909" s="274"/>
      <c r="N909" s="274"/>
      <c r="O909" s="274"/>
      <c r="P909" s="274"/>
      <c r="Q909" s="274"/>
    </row>
    <row r="910" spans="1:17" s="241" customFormat="1" hidden="1" outlineLevel="1">
      <c r="A910" s="274"/>
      <c r="B910" s="274"/>
      <c r="C910" s="274"/>
      <c r="D910" s="274"/>
      <c r="E910" s="559" t="str">
        <f xml:space="preserve"> E296</f>
        <v>Check: Closing RCV (Post 2020 investment RCV) - WR - real</v>
      </c>
      <c r="F910" s="274"/>
      <c r="G910" s="274"/>
      <c r="H910" s="248">
        <f xml:space="preserve"> H296</f>
        <v>0</v>
      </c>
      <c r="I910" s="274"/>
      <c r="J910" s="274"/>
      <c r="K910" s="274"/>
      <c r="L910" s="274"/>
      <c r="M910" s="274"/>
      <c r="N910" s="274"/>
      <c r="O910" s="274"/>
      <c r="P910" s="274"/>
      <c r="Q910" s="274"/>
    </row>
    <row r="911" spans="1:17" s="241" customFormat="1" hidden="1" outlineLevel="1">
      <c r="A911" s="274"/>
      <c r="B911" s="274"/>
      <c r="C911" s="274"/>
      <c r="D911" s="274"/>
      <c r="E911" s="559" t="str">
        <f xml:space="preserve"> E332</f>
        <v>Check: Total opening RCV - WN - real</v>
      </c>
      <c r="F911" s="274"/>
      <c r="G911" s="274"/>
      <c r="H911" s="248">
        <f xml:space="preserve"> H332</f>
        <v>0</v>
      </c>
      <c r="I911" s="274"/>
      <c r="J911" s="274"/>
      <c r="K911" s="274"/>
      <c r="L911" s="274"/>
      <c r="M911" s="274"/>
      <c r="N911" s="274"/>
      <c r="O911" s="274"/>
      <c r="P911" s="274"/>
      <c r="Q911" s="274"/>
    </row>
    <row r="912" spans="1:17" s="241" customFormat="1" hidden="1" outlineLevel="1">
      <c r="A912" s="274"/>
      <c r="B912" s="274"/>
      <c r="C912" s="274"/>
      <c r="D912" s="274"/>
      <c r="E912" s="559" t="str">
        <f xml:space="preserve"> E338</f>
        <v>Check: Total closing RCV - WN - real</v>
      </c>
      <c r="F912" s="274"/>
      <c r="G912" s="274"/>
      <c r="H912" s="248">
        <f xml:space="preserve"> H338</f>
        <v>0</v>
      </c>
      <c r="I912" s="274"/>
      <c r="J912" s="274"/>
      <c r="K912" s="274"/>
      <c r="L912" s="274"/>
      <c r="M912" s="274"/>
      <c r="N912" s="274"/>
      <c r="O912" s="274"/>
      <c r="P912" s="274"/>
      <c r="Q912" s="274"/>
    </row>
    <row r="913" spans="1:17" s="241" customFormat="1" hidden="1" outlineLevel="1">
      <c r="A913" s="274"/>
      <c r="B913" s="274"/>
      <c r="C913" s="274"/>
      <c r="D913" s="274"/>
      <c r="E913" s="559"/>
      <c r="F913" s="274"/>
      <c r="G913" s="274"/>
      <c r="H913" s="559"/>
      <c r="I913" s="274"/>
      <c r="J913" s="274"/>
      <c r="K913" s="274"/>
      <c r="L913" s="274"/>
      <c r="M913" s="274"/>
      <c r="N913" s="274"/>
      <c r="O913" s="274"/>
      <c r="P913" s="274"/>
      <c r="Q913" s="274"/>
    </row>
    <row r="914" spans="1:17" s="241" customFormat="1" hidden="1" outlineLevel="1">
      <c r="A914" s="274"/>
      <c r="B914" s="274"/>
      <c r="C914" s="274"/>
      <c r="D914" s="274"/>
      <c r="E914" s="559" t="str">
        <f xml:space="preserve"> E388</f>
        <v>Check: Closing RCV (RPI inflated RCV) - WWN - real</v>
      </c>
      <c r="F914" s="274"/>
      <c r="G914" s="274"/>
      <c r="H914" s="248">
        <f xml:space="preserve"> H388</f>
        <v>0</v>
      </c>
      <c r="I914" s="274"/>
      <c r="J914" s="274"/>
      <c r="K914" s="274"/>
      <c r="L914" s="274"/>
      <c r="M914" s="274"/>
      <c r="N914" s="274"/>
      <c r="O914" s="274"/>
      <c r="P914" s="274"/>
      <c r="Q914" s="274"/>
    </row>
    <row r="915" spans="1:17" s="241" customFormat="1" hidden="1" outlineLevel="1">
      <c r="A915" s="274"/>
      <c r="B915" s="274"/>
      <c r="C915" s="274"/>
      <c r="D915" s="274"/>
      <c r="E915" s="559" t="str">
        <f xml:space="preserve"> E434</f>
        <v>Check: Closing RCV (CPIH inflated RCV) - WWN - real</v>
      </c>
      <c r="F915" s="274"/>
      <c r="G915" s="274"/>
      <c r="H915" s="248">
        <f xml:space="preserve"> H434</f>
        <v>0</v>
      </c>
      <c r="I915" s="274"/>
      <c r="J915" s="274"/>
      <c r="K915" s="274"/>
      <c r="L915" s="274"/>
      <c r="M915" s="274"/>
      <c r="N915" s="274"/>
      <c r="O915" s="274"/>
      <c r="P915" s="274"/>
      <c r="Q915" s="274"/>
    </row>
    <row r="916" spans="1:17" s="241" customFormat="1" hidden="1" outlineLevel="1">
      <c r="A916" s="274"/>
      <c r="B916" s="274"/>
      <c r="C916" s="274"/>
      <c r="D916" s="274"/>
      <c r="E916" s="559" t="str">
        <f xml:space="preserve"> E470</f>
        <v>Check: Closing RCV (Post 2020 investment RCV) - WR - real</v>
      </c>
      <c r="F916" s="274"/>
      <c r="G916" s="274"/>
      <c r="H916" s="248">
        <f xml:space="preserve"> H470</f>
        <v>0</v>
      </c>
      <c r="I916" s="274"/>
      <c r="J916" s="274"/>
      <c r="K916" s="274"/>
      <c r="L916" s="274"/>
      <c r="M916" s="274"/>
      <c r="N916" s="274"/>
      <c r="O916" s="274"/>
      <c r="P916" s="274"/>
      <c r="Q916" s="274"/>
    </row>
    <row r="917" spans="1:17" s="241" customFormat="1" hidden="1" outlineLevel="1">
      <c r="A917" s="274"/>
      <c r="B917" s="274"/>
      <c r="C917" s="274"/>
      <c r="D917" s="274"/>
      <c r="E917" s="559" t="str">
        <f xml:space="preserve"> E506</f>
        <v>Check: Total opening RCV - WWN - real</v>
      </c>
      <c r="F917" s="274"/>
      <c r="G917" s="274"/>
      <c r="H917" s="248">
        <f xml:space="preserve"> H506</f>
        <v>0</v>
      </c>
      <c r="I917" s="274"/>
      <c r="J917" s="274"/>
      <c r="K917" s="274"/>
      <c r="L917" s="274"/>
      <c r="M917" s="274"/>
      <c r="N917" s="274"/>
      <c r="O917" s="274"/>
      <c r="P917" s="274"/>
      <c r="Q917" s="274"/>
    </row>
    <row r="918" spans="1:17" s="241" customFormat="1" hidden="1" outlineLevel="1">
      <c r="A918" s="274"/>
      <c r="B918" s="274"/>
      <c r="C918" s="274"/>
      <c r="D918" s="274"/>
      <c r="E918" s="559" t="str">
        <f xml:space="preserve"> E512</f>
        <v>Check: Total closing RCV - WWN - real</v>
      </c>
      <c r="F918" s="274"/>
      <c r="G918" s="274"/>
      <c r="H918" s="248">
        <f xml:space="preserve"> H512</f>
        <v>0</v>
      </c>
      <c r="I918" s="274"/>
      <c r="J918" s="274"/>
      <c r="K918" s="274"/>
      <c r="L918" s="274"/>
      <c r="M918" s="274"/>
      <c r="N918" s="274"/>
      <c r="O918" s="274"/>
      <c r="P918" s="274"/>
      <c r="Q918" s="274"/>
    </row>
    <row r="919" spans="1:17" s="241" customFormat="1" hidden="1" outlineLevel="1">
      <c r="A919" s="274"/>
      <c r="B919" s="274"/>
      <c r="C919" s="274"/>
      <c r="D919" s="274"/>
      <c r="E919" s="559"/>
      <c r="F919" s="274"/>
      <c r="G919" s="274"/>
      <c r="H919" s="559"/>
      <c r="I919" s="274"/>
      <c r="J919" s="274"/>
      <c r="K919" s="274"/>
      <c r="L919" s="274"/>
      <c r="M919" s="274"/>
      <c r="N919" s="274"/>
      <c r="O919" s="274"/>
      <c r="P919" s="274"/>
      <c r="Q919" s="274"/>
    </row>
    <row r="920" spans="1:17" s="241" customFormat="1" hidden="1" outlineLevel="1">
      <c r="A920" s="274"/>
      <c r="B920" s="274"/>
      <c r="C920" s="274"/>
      <c r="D920" s="274"/>
      <c r="E920" s="559" t="str">
        <f xml:space="preserve"> E562</f>
        <v>Check: Closing RCV (RPI inflated RCV) - BR - real</v>
      </c>
      <c r="F920" s="274"/>
      <c r="G920" s="274"/>
      <c r="H920" s="248">
        <f xml:space="preserve"> H562</f>
        <v>0</v>
      </c>
      <c r="I920" s="274"/>
      <c r="J920" s="274"/>
      <c r="K920" s="274"/>
      <c r="L920" s="274"/>
      <c r="M920" s="274"/>
      <c r="N920" s="274"/>
      <c r="O920" s="274"/>
      <c r="P920" s="274"/>
      <c r="Q920" s="274"/>
    </row>
    <row r="921" spans="1:17" s="241" customFormat="1" hidden="1" outlineLevel="1">
      <c r="A921" s="274"/>
      <c r="B921" s="274"/>
      <c r="C921" s="274"/>
      <c r="D921" s="274"/>
      <c r="E921" s="559" t="str">
        <f xml:space="preserve"> E608</f>
        <v>Check: Closing RCV (CPIH inflated RCV) - BR - real</v>
      </c>
      <c r="F921" s="274"/>
      <c r="G921" s="274"/>
      <c r="H921" s="248">
        <f xml:space="preserve"> H608</f>
        <v>0</v>
      </c>
      <c r="I921" s="274"/>
      <c r="J921" s="274"/>
      <c r="K921" s="274"/>
      <c r="L921" s="274"/>
      <c r="M921" s="274"/>
      <c r="N921" s="274"/>
      <c r="O921" s="274"/>
      <c r="P921" s="274"/>
      <c r="Q921" s="274"/>
    </row>
    <row r="922" spans="1:17" s="241" customFormat="1" hidden="1" outlineLevel="1">
      <c r="A922" s="274"/>
      <c r="B922" s="274"/>
      <c r="C922" s="274"/>
      <c r="D922" s="274"/>
      <c r="E922" s="559" t="str">
        <f xml:space="preserve"> E645</f>
        <v>Check: Closing RCV (Post 2020 investment RCV) - WR - real</v>
      </c>
      <c r="F922" s="274"/>
      <c r="G922" s="274"/>
      <c r="H922" s="248">
        <f xml:space="preserve"> H645</f>
        <v>0</v>
      </c>
      <c r="I922" s="274"/>
      <c r="J922" s="274"/>
      <c r="K922" s="274"/>
      <c r="L922" s="274"/>
      <c r="M922" s="274"/>
      <c r="N922" s="274"/>
      <c r="O922" s="274"/>
      <c r="P922" s="274"/>
      <c r="Q922" s="274"/>
    </row>
    <row r="923" spans="1:17" s="241" customFormat="1" hidden="1" outlineLevel="1">
      <c r="A923" s="274"/>
      <c r="B923" s="274"/>
      <c r="C923" s="274"/>
      <c r="D923" s="274"/>
      <c r="E923" s="559" t="str">
        <f xml:space="preserve"> E681</f>
        <v>Check: Total opening RCV - BR - real</v>
      </c>
      <c r="F923" s="274"/>
      <c r="G923" s="274"/>
      <c r="H923" s="248">
        <f xml:space="preserve"> H681</f>
        <v>0</v>
      </c>
      <c r="I923" s="274"/>
      <c r="J923" s="274"/>
      <c r="K923" s="274"/>
      <c r="L923" s="274"/>
      <c r="M923" s="274"/>
      <c r="N923" s="274"/>
      <c r="O923" s="274"/>
      <c r="P923" s="274"/>
      <c r="Q923" s="274"/>
    </row>
    <row r="924" spans="1:17" s="241" customFormat="1" hidden="1" outlineLevel="1">
      <c r="A924" s="274"/>
      <c r="B924" s="274"/>
      <c r="C924" s="274"/>
      <c r="D924" s="274"/>
      <c r="E924" s="559" t="str">
        <f xml:space="preserve"> E687</f>
        <v>Check: Total closing RCV - BR - real</v>
      </c>
      <c r="F924" s="274"/>
      <c r="G924" s="274"/>
      <c r="H924" s="248">
        <f xml:space="preserve"> H687</f>
        <v>0</v>
      </c>
      <c r="I924" s="274"/>
      <c r="J924" s="274"/>
      <c r="K924" s="274"/>
      <c r="L924" s="274"/>
      <c r="M924" s="274"/>
      <c r="N924" s="274"/>
      <c r="O924" s="274"/>
      <c r="P924" s="274"/>
      <c r="Q924" s="274"/>
    </row>
    <row r="925" spans="1:17" s="241" customFormat="1" hidden="1" outlineLevel="1">
      <c r="A925" s="274"/>
      <c r="B925" s="274"/>
      <c r="C925" s="274"/>
      <c r="D925" s="274"/>
      <c r="E925" s="559"/>
      <c r="F925" s="274"/>
      <c r="G925" s="274"/>
      <c r="H925" s="559"/>
      <c r="I925" s="274"/>
      <c r="J925" s="274"/>
      <c r="K925" s="274"/>
      <c r="L925" s="274"/>
      <c r="M925" s="274"/>
      <c r="N925" s="274"/>
      <c r="O925" s="274"/>
      <c r="P925" s="274"/>
      <c r="Q925" s="274"/>
    </row>
    <row r="926" spans="1:17" s="241" customFormat="1" hidden="1" outlineLevel="1">
      <c r="A926" s="274"/>
      <c r="B926" s="274"/>
      <c r="C926" s="274"/>
      <c r="D926" s="274"/>
      <c r="E926" s="559" t="str">
        <f xml:space="preserve"> E737</f>
        <v>Check: Closing RCV (RPI inflated RCV) - DMMY - real</v>
      </c>
      <c r="F926" s="274"/>
      <c r="G926" s="274"/>
      <c r="H926" s="248">
        <f xml:space="preserve"> H737</f>
        <v>0</v>
      </c>
      <c r="I926" s="274"/>
      <c r="J926" s="274"/>
      <c r="K926" s="274"/>
      <c r="L926" s="274"/>
      <c r="M926" s="274"/>
      <c r="N926" s="274"/>
      <c r="O926" s="274"/>
      <c r="P926" s="274"/>
      <c r="Q926" s="274"/>
    </row>
    <row r="927" spans="1:17" s="241" customFormat="1" hidden="1" outlineLevel="1">
      <c r="A927" s="274"/>
      <c r="B927" s="274"/>
      <c r="C927" s="274"/>
      <c r="D927" s="274"/>
      <c r="E927" s="559" t="str">
        <f xml:space="preserve"> E783</f>
        <v>Check: Closing RCV (CPIH inflated RCV) - DMMY - real</v>
      </c>
      <c r="F927" s="274"/>
      <c r="G927" s="274"/>
      <c r="H927" s="248">
        <f xml:space="preserve"> H783</f>
        <v>0</v>
      </c>
      <c r="I927" s="274"/>
      <c r="J927" s="274"/>
      <c r="K927" s="274"/>
      <c r="L927" s="274"/>
      <c r="M927" s="274"/>
      <c r="N927" s="274"/>
      <c r="O927" s="274"/>
      <c r="P927" s="274"/>
      <c r="Q927" s="274"/>
    </row>
    <row r="928" spans="1:17" s="241" customFormat="1" hidden="1" outlineLevel="1">
      <c r="A928" s="274"/>
      <c r="B928" s="274"/>
      <c r="C928" s="274"/>
      <c r="D928" s="274"/>
      <c r="E928" s="559" t="str">
        <f xml:space="preserve"> E820</f>
        <v>Check: Closing RCV (Post 2020 investment RCV) - DMMY - real</v>
      </c>
      <c r="F928" s="274"/>
      <c r="G928" s="274"/>
      <c r="H928" s="248">
        <f xml:space="preserve"> H820</f>
        <v>0</v>
      </c>
      <c r="I928" s="274"/>
      <c r="J928" s="274"/>
      <c r="K928" s="274"/>
      <c r="L928" s="274"/>
      <c r="M928" s="274"/>
      <c r="N928" s="274"/>
      <c r="O928" s="274"/>
      <c r="P928" s="274"/>
      <c r="Q928" s="274"/>
    </row>
    <row r="929" spans="1:20" s="241" customFormat="1" hidden="1" outlineLevel="1">
      <c r="A929" s="274"/>
      <c r="B929" s="274"/>
      <c r="C929" s="274"/>
      <c r="D929" s="274"/>
      <c r="E929" s="559" t="str">
        <f xml:space="preserve"> E856</f>
        <v>Check: Total opening RCV - DMMY - real</v>
      </c>
      <c r="F929" s="274"/>
      <c r="G929" s="274"/>
      <c r="H929" s="248">
        <f xml:space="preserve"> H856</f>
        <v>0</v>
      </c>
      <c r="I929" s="274"/>
      <c r="J929" s="274"/>
      <c r="K929" s="274"/>
      <c r="L929" s="274"/>
      <c r="M929" s="274"/>
      <c r="N929" s="274"/>
      <c r="O929" s="274"/>
      <c r="P929" s="274"/>
      <c r="Q929" s="274"/>
    </row>
    <row r="930" spans="1:20" s="241" customFormat="1" hidden="1" outlineLevel="1">
      <c r="A930" s="274"/>
      <c r="B930" s="274"/>
      <c r="C930" s="274"/>
      <c r="D930" s="274"/>
      <c r="E930" s="559" t="str">
        <f xml:space="preserve"> E862</f>
        <v>Check: Total opening RCV - DMMY - real</v>
      </c>
      <c r="F930" s="274"/>
      <c r="G930" s="274"/>
      <c r="H930" s="248">
        <f xml:space="preserve"> H862</f>
        <v>0</v>
      </c>
      <c r="I930" s="274"/>
      <c r="J930" s="274"/>
      <c r="K930" s="274"/>
      <c r="L930" s="274"/>
      <c r="M930" s="274"/>
      <c r="N930" s="274"/>
      <c r="O930" s="274"/>
      <c r="P930" s="274"/>
      <c r="Q930" s="274"/>
    </row>
    <row r="931" spans="1:20" s="241" customFormat="1">
      <c r="A931" s="274"/>
      <c r="B931" s="274"/>
      <c r="C931" s="274"/>
      <c r="D931" s="274"/>
      <c r="E931" s="559"/>
      <c r="F931" s="274"/>
      <c r="G931" s="274"/>
      <c r="H931" s="274"/>
      <c r="I931" s="274"/>
      <c r="J931" s="274"/>
      <c r="K931" s="274"/>
      <c r="L931" s="274"/>
      <c r="M931" s="274"/>
      <c r="N931" s="274"/>
      <c r="O931" s="274"/>
      <c r="P931" s="274"/>
      <c r="Q931" s="274"/>
    </row>
    <row r="932" spans="1:20" s="241" customFormat="1">
      <c r="A932" s="274"/>
      <c r="B932" s="274"/>
      <c r="C932" s="274"/>
      <c r="D932" s="274"/>
      <c r="E932" s="559" t="s">
        <v>1398</v>
      </c>
      <c r="F932" s="274"/>
      <c r="G932" s="274"/>
      <c r="H932" s="248">
        <f xml:space="preserve"> SUM(H902:H906,H908:H912,H914:H918,H920:H924,H926:H930)</f>
        <v>0</v>
      </c>
      <c r="I932" s="274"/>
      <c r="J932" s="274"/>
      <c r="K932" s="274"/>
      <c r="L932" s="274"/>
      <c r="M932" s="274"/>
      <c r="N932" s="274"/>
      <c r="O932" s="274"/>
      <c r="P932" s="274"/>
      <c r="Q932" s="274"/>
    </row>
    <row r="933" spans="1:20" s="241" customFormat="1">
      <c r="A933" s="274"/>
      <c r="B933" s="274"/>
      <c r="C933" s="274"/>
      <c r="D933" s="274"/>
      <c r="E933" s="559"/>
      <c r="F933" s="274"/>
      <c r="G933" s="274"/>
      <c r="H933" s="274"/>
      <c r="I933" s="274"/>
      <c r="J933" s="274"/>
      <c r="K933" s="274"/>
      <c r="L933" s="274"/>
      <c r="M933" s="274"/>
      <c r="N933" s="274"/>
      <c r="O933" s="274"/>
      <c r="P933" s="274"/>
      <c r="Q933" s="274"/>
    </row>
    <row r="934" spans="1:20" s="241" customFormat="1">
      <c r="A934" s="274"/>
      <c r="B934" s="274"/>
      <c r="C934" s="274"/>
      <c r="D934" s="274"/>
      <c r="E934" s="559"/>
      <c r="F934" s="274"/>
      <c r="G934" s="274"/>
      <c r="H934" s="274"/>
      <c r="I934" s="274"/>
      <c r="J934" s="274"/>
      <c r="K934" s="274"/>
      <c r="L934" s="274"/>
      <c r="M934" s="274"/>
      <c r="N934" s="274"/>
      <c r="O934" s="274"/>
      <c r="P934" s="274"/>
      <c r="Q934" s="274"/>
    </row>
    <row r="935" spans="1:20" s="241" customFormat="1">
      <c r="A935" s="274"/>
      <c r="B935" s="274"/>
      <c r="C935" s="274"/>
      <c r="D935" s="274"/>
      <c r="E935" s="559"/>
      <c r="F935" s="274"/>
      <c r="G935" s="274"/>
      <c r="H935" s="274"/>
      <c r="I935" s="274"/>
      <c r="J935" s="274"/>
      <c r="K935" s="274"/>
      <c r="L935" s="274"/>
      <c r="M935" s="274"/>
      <c r="N935" s="274"/>
      <c r="O935" s="274"/>
      <c r="P935" s="274"/>
      <c r="Q935" s="274"/>
    </row>
    <row r="936" spans="1:20">
      <c r="A936" s="51" t="s">
        <v>90</v>
      </c>
      <c r="B936" s="51"/>
      <c r="C936" s="51"/>
      <c r="D936" s="51"/>
      <c r="E936" s="51"/>
      <c r="F936" s="51"/>
      <c r="G936" s="51"/>
      <c r="H936" s="51"/>
      <c r="I936" s="51"/>
      <c r="J936" s="51"/>
      <c r="K936" s="51"/>
      <c r="L936" s="51"/>
      <c r="M936" s="51"/>
      <c r="N936" s="51"/>
      <c r="O936" s="51"/>
      <c r="P936" s="51"/>
      <c r="Q936" s="51"/>
      <c r="R936" s="51"/>
      <c r="S936" s="51"/>
      <c r="T936" s="51"/>
    </row>
    <row r="937" spans="1:20" hidden="1"/>
    <row r="938" spans="1:20" hidden="1"/>
    <row r="939" spans="1:20" hidden="1"/>
    <row r="940" spans="1:20" hidden="1"/>
    <row r="941" spans="1:20" hidden="1"/>
    <row r="942" spans="1:20" hidden="1"/>
    <row r="943" spans="1:20" hidden="1"/>
    <row r="944" spans="1:20"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5">
    <cfRule type="cellIs" dxfId="83" priority="141" stopIfTrue="1" operator="notEqual">
      <formula>0</formula>
    </cfRule>
    <cfRule type="cellIs" dxfId="82" priority="142" stopIfTrue="1" operator="equal">
      <formula>""</formula>
    </cfRule>
  </conditionalFormatting>
  <conditionalFormatting sqref="H122">
    <cfRule type="cellIs" dxfId="81" priority="139" stopIfTrue="1" operator="notEqual">
      <formula>0</formula>
    </cfRule>
    <cfRule type="cellIs" dxfId="80" priority="140" stopIfTrue="1" operator="equal">
      <formula>""</formula>
    </cfRule>
  </conditionalFormatting>
  <conditionalFormatting sqref="H164">
    <cfRule type="cellIs" dxfId="79" priority="137" stopIfTrue="1" operator="notEqual">
      <formula>0</formula>
    </cfRule>
    <cfRule type="cellIs" dxfId="78" priority="138" stopIfTrue="1" operator="equal">
      <formula>""</formula>
    </cfRule>
  </conditionalFormatting>
  <conditionalFormatting sqref="H158">
    <cfRule type="cellIs" dxfId="77" priority="95" stopIfTrue="1" operator="notEqual">
      <formula>0</formula>
    </cfRule>
    <cfRule type="cellIs" dxfId="76" priority="96" stopIfTrue="1" operator="equal">
      <formula>""</formula>
    </cfRule>
  </conditionalFormatting>
  <conditionalFormatting sqref="H214">
    <cfRule type="cellIs" dxfId="75" priority="93" stopIfTrue="1" operator="notEqual">
      <formula>0</formula>
    </cfRule>
    <cfRule type="cellIs" dxfId="74" priority="94" stopIfTrue="1" operator="equal">
      <formula>""</formula>
    </cfRule>
  </conditionalFormatting>
  <conditionalFormatting sqref="H388">
    <cfRule type="cellIs" dxfId="73" priority="91" stopIfTrue="1" operator="notEqual">
      <formula>0</formula>
    </cfRule>
    <cfRule type="cellIs" dxfId="72" priority="92" stopIfTrue="1" operator="equal">
      <formula>""</formula>
    </cfRule>
  </conditionalFormatting>
  <conditionalFormatting sqref="H562">
    <cfRule type="cellIs" dxfId="71" priority="89" stopIfTrue="1" operator="notEqual">
      <formula>0</formula>
    </cfRule>
    <cfRule type="cellIs" dxfId="70" priority="90" stopIfTrue="1" operator="equal">
      <formula>""</formula>
    </cfRule>
  </conditionalFormatting>
  <conditionalFormatting sqref="H737">
    <cfRule type="cellIs" dxfId="69" priority="87" stopIfTrue="1" operator="notEqual">
      <formula>0</formula>
    </cfRule>
    <cfRule type="cellIs" dxfId="68" priority="88" stopIfTrue="1" operator="equal">
      <formula>""</formula>
    </cfRule>
  </conditionalFormatting>
  <conditionalFormatting sqref="H260">
    <cfRule type="cellIs" dxfId="67" priority="85" stopIfTrue="1" operator="notEqual">
      <formula>0</formula>
    </cfRule>
    <cfRule type="cellIs" dxfId="66" priority="86" stopIfTrue="1" operator="equal">
      <formula>""</formula>
    </cfRule>
  </conditionalFormatting>
  <conditionalFormatting sqref="H296">
    <cfRule type="cellIs" dxfId="65" priority="77" stopIfTrue="1" operator="notEqual">
      <formula>0</formula>
    </cfRule>
    <cfRule type="cellIs" dxfId="64" priority="78" stopIfTrue="1" operator="equal">
      <formula>""</formula>
    </cfRule>
  </conditionalFormatting>
  <conditionalFormatting sqref="H470">
    <cfRule type="cellIs" dxfId="63" priority="75" stopIfTrue="1" operator="notEqual">
      <formula>0</formula>
    </cfRule>
    <cfRule type="cellIs" dxfId="62" priority="76" stopIfTrue="1" operator="equal">
      <formula>""</formula>
    </cfRule>
  </conditionalFormatting>
  <conditionalFormatting sqref="H645">
    <cfRule type="cellIs" dxfId="61" priority="73" stopIfTrue="1" operator="notEqual">
      <formula>0</formula>
    </cfRule>
    <cfRule type="cellIs" dxfId="60" priority="74" stopIfTrue="1" operator="equal">
      <formula>""</formula>
    </cfRule>
  </conditionalFormatting>
  <conditionalFormatting sqref="H820">
    <cfRule type="cellIs" dxfId="59" priority="71" stopIfTrue="1" operator="notEqual">
      <formula>0</formula>
    </cfRule>
    <cfRule type="cellIs" dxfId="58" priority="72" stopIfTrue="1" operator="equal">
      <formula>""</formula>
    </cfRule>
  </conditionalFormatting>
  <conditionalFormatting sqref="H338">
    <cfRule type="cellIs" dxfId="57" priority="69" stopIfTrue="1" operator="notEqual">
      <formula>0</formula>
    </cfRule>
    <cfRule type="cellIs" dxfId="56" priority="70" stopIfTrue="1" operator="equal">
      <formula>""</formula>
    </cfRule>
  </conditionalFormatting>
  <conditionalFormatting sqref="H332">
    <cfRule type="cellIs" dxfId="55" priority="67" stopIfTrue="1" operator="notEqual">
      <formula>0</formula>
    </cfRule>
    <cfRule type="cellIs" dxfId="54" priority="68" stopIfTrue="1" operator="equal">
      <formula>""</formula>
    </cfRule>
  </conditionalFormatting>
  <conditionalFormatting sqref="H512">
    <cfRule type="cellIs" dxfId="53" priority="65" stopIfTrue="1" operator="notEqual">
      <formula>0</formula>
    </cfRule>
    <cfRule type="cellIs" dxfId="52" priority="66" stopIfTrue="1" operator="equal">
      <formula>""</formula>
    </cfRule>
  </conditionalFormatting>
  <conditionalFormatting sqref="H506">
    <cfRule type="cellIs" dxfId="51" priority="63" stopIfTrue="1" operator="notEqual">
      <formula>0</formula>
    </cfRule>
    <cfRule type="cellIs" dxfId="50" priority="64" stopIfTrue="1" operator="equal">
      <formula>""</formula>
    </cfRule>
  </conditionalFormatting>
  <conditionalFormatting sqref="H687">
    <cfRule type="cellIs" dxfId="49" priority="61" stopIfTrue="1" operator="notEqual">
      <formula>0</formula>
    </cfRule>
    <cfRule type="cellIs" dxfId="48" priority="62" stopIfTrue="1" operator="equal">
      <formula>""</formula>
    </cfRule>
  </conditionalFormatting>
  <conditionalFormatting sqref="H681">
    <cfRule type="cellIs" dxfId="47" priority="59" stopIfTrue="1" operator="notEqual">
      <formula>0</formula>
    </cfRule>
    <cfRule type="cellIs" dxfId="46" priority="60" stopIfTrue="1" operator="equal">
      <formula>""</formula>
    </cfRule>
  </conditionalFormatting>
  <conditionalFormatting sqref="H862">
    <cfRule type="cellIs" dxfId="45" priority="57" stopIfTrue="1" operator="notEqual">
      <formula>0</formula>
    </cfRule>
    <cfRule type="cellIs" dxfId="44" priority="58" stopIfTrue="1" operator="equal">
      <formula>""</formula>
    </cfRule>
  </conditionalFormatting>
  <conditionalFormatting sqref="H856">
    <cfRule type="cellIs" dxfId="43" priority="55" stopIfTrue="1" operator="notEqual">
      <formula>0</formula>
    </cfRule>
    <cfRule type="cellIs" dxfId="42" priority="56" stopIfTrue="1" operator="equal">
      <formula>""</formula>
    </cfRule>
  </conditionalFormatting>
  <conditionalFormatting sqref="H434">
    <cfRule type="cellIs" dxfId="41" priority="17" stopIfTrue="1" operator="notEqual">
      <formula>0</formula>
    </cfRule>
    <cfRule type="cellIs" dxfId="40" priority="18" stopIfTrue="1" operator="equal">
      <formula>""</formula>
    </cfRule>
  </conditionalFormatting>
  <conditionalFormatting sqref="H608">
    <cfRule type="cellIs" dxfId="39" priority="15" stopIfTrue="1" operator="notEqual">
      <formula>0</formula>
    </cfRule>
    <cfRule type="cellIs" dxfId="38" priority="16" stopIfTrue="1" operator="equal">
      <formula>""</formula>
    </cfRule>
  </conditionalFormatting>
  <conditionalFormatting sqref="H783">
    <cfRule type="cellIs" dxfId="37" priority="13" stopIfTrue="1" operator="notEqual">
      <formula>0</formula>
    </cfRule>
    <cfRule type="cellIs" dxfId="36" priority="14" stopIfTrue="1" operator="equal">
      <formula>""</formula>
    </cfRule>
  </conditionalFormatting>
  <conditionalFormatting sqref="H902:H906">
    <cfRule type="cellIs" dxfId="35" priority="11" stopIfTrue="1" operator="notEqual">
      <formula>0</formula>
    </cfRule>
    <cfRule type="cellIs" dxfId="34" priority="12" stopIfTrue="1" operator="equal">
      <formula>""</formula>
    </cfRule>
  </conditionalFormatting>
  <conditionalFormatting sqref="H908:H912">
    <cfRule type="cellIs" dxfId="33" priority="9" stopIfTrue="1" operator="notEqual">
      <formula>0</formula>
    </cfRule>
    <cfRule type="cellIs" dxfId="32" priority="10" stopIfTrue="1" operator="equal">
      <formula>""</formula>
    </cfRule>
  </conditionalFormatting>
  <conditionalFormatting sqref="H914:H918">
    <cfRule type="cellIs" dxfId="31" priority="7" stopIfTrue="1" operator="notEqual">
      <formula>0</formula>
    </cfRule>
    <cfRule type="cellIs" dxfId="30" priority="8" stopIfTrue="1" operator="equal">
      <formula>""</formula>
    </cfRule>
  </conditionalFormatting>
  <conditionalFormatting sqref="H920:H924">
    <cfRule type="cellIs" dxfId="29" priority="5" stopIfTrue="1" operator="notEqual">
      <formula>0</formula>
    </cfRule>
    <cfRule type="cellIs" dxfId="28" priority="6" stopIfTrue="1" operator="equal">
      <formula>""</formula>
    </cfRule>
  </conditionalFormatting>
  <conditionalFormatting sqref="H926:H930">
    <cfRule type="cellIs" dxfId="27" priority="3" stopIfTrue="1" operator="notEqual">
      <formula>0</formula>
    </cfRule>
    <cfRule type="cellIs" dxfId="26" priority="4" stopIfTrue="1" operator="equal">
      <formula>""</formula>
    </cfRule>
  </conditionalFormatting>
  <conditionalFormatting sqref="H932">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0e5cfab-624c-4e44-8ff4-7cd112c8ab77" ContentTypeId="0x010100573134B1BDBFC74F8C2DBF70E4CDEAD401" PreviousValue="false"/>
</file>

<file path=customXml/itemProps1.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7CA67D-4FB0-497E-B3FE-089F602C32A0}">
  <ds:schemaRefs>
    <ds:schemaRef ds:uri="http://purl.org/dc/dcmitype/"/>
    <ds:schemaRef ds:uri="http://schemas.microsoft.com/office/2006/metadata/properties"/>
    <ds:schemaRef ds:uri="http://purl.org/dc/elements/1.1/"/>
    <ds:schemaRef ds:uri="7041854e-4853-44f9-9e63-23b7acad546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32867784-49BF-4239-9263-C42E37521AE4}">
  <ds:schemaRefs>
    <ds:schemaRef ds:uri="http://schemas.microsoft.com/sharepoint/v3/contenttype/forms"/>
  </ds:schemaRefs>
</ds:datastoreItem>
</file>

<file path=customXml/itemProps4.xml><?xml version="1.0" encoding="utf-8"?>
<ds:datastoreItem xmlns:ds="http://schemas.openxmlformats.org/officeDocument/2006/customXml" ds:itemID="{9DBA9BE3-9CE7-445F-BEC8-71A89C218E8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2021-06-09T15:06:18Z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334;#Water only companies (WoCs)|91175171-5b11-464a-af37-f57338f7bff6</vt:lpwstr>
  </property>
  <property fmtid="{D5CDD505-2E9C-101B-9397-08002B2CF9AE}" pid="208" name="Hierarchy">
    <vt:lpwstr/>
  </property>
  <property fmtid="{D5CDD505-2E9C-101B-9397-08002B2CF9AE}" pid="209" name="Collection">
    <vt:lpwstr/>
  </property>
  <property fmtid="{D5CDD505-2E9C-101B-9397-08002B2CF9AE}" pid="210" name="Stakeholder 3">
    <vt:lpwstr>377;#Investors|aa94e554-651e-46d2-8081-c22d81d6579d</vt:lpwstr>
  </property>
  <property fmtid="{D5CDD505-2E9C-101B-9397-08002B2CF9AE}" pid="211" name="Stakeholder 4">
    <vt:lpwstr/>
  </property>
</Properties>
</file>